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ancolombia-my.sharepoint.com/personal/frodriguezn_dian_gov_co/Documents/Documentos/VIGENCIA 2023/PROCESOS CONTRACTUALES/ORDEN DE COMPRA 122470 ASEO Y CAF DIC2023-AGO2024/EVALUACIÓN/"/>
    </mc:Choice>
  </mc:AlternateContent>
  <xr:revisionPtr revIDLastSave="911" documentId="8_{EF8D5100-713C-4FC0-9110-8EAC5F2CD8F6}" xr6:coauthVersionLast="47" xr6:coauthVersionMax="47" xr10:uidLastSave="{F3B2F1D8-BD95-40D9-90BA-890D8D4F974C}"/>
  <bookViews>
    <workbookView xWindow="-120" yWindow="-120" windowWidth="24240" windowHeight="13140" xr2:uid="{BD44EDD1-7AEA-4B6B-8342-D8F19300D63D}"/>
  </bookViews>
  <sheets>
    <sheet name="R8" sheetId="8" r:id="rId1"/>
    <sheet name="UT ASEAMOS 2022" sheetId="2" r:id="rId2"/>
    <sheet name="UT CLEAN COLOMBIA" sheetId="3" r:id="rId3"/>
    <sheet name="UT SERVIASEAMOS" sheetId="4" r:id="rId4"/>
    <sheet name="UT OUTSOURCING GIAF" sheetId="5" r:id="rId5"/>
    <sheet name="SERV INT TELENTOS LTDA" sheetId="6" r:id="rId6"/>
    <sheet name="SERVIASEO SA" sheetId="7" r:id="rId7"/>
    <sheet name="UT R&amp;J SA" sheetId="9" r:id="rId8"/>
    <sheet name="ASECOLBAS LTADA" sheetId="10" r:id="rId9"/>
    <sheet name="CONSERJES INMOBIL" sheetId="11" r:id="rId10"/>
    <sheet name="SOCIETY SERVICES " sheetId="12" r:id="rId11"/>
    <sheet name="CONSORCIO KIOS" sheetId="13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J8" i="8" l="1" a="1"/>
  <c r="BJ8" i="8" s="1"/>
  <c r="BJ9" i="8" a="1"/>
  <c r="BJ9" i="8"/>
  <c r="BJ10" i="8" a="1"/>
  <c r="BJ10" i="8" s="1"/>
  <c r="BJ11" i="8" a="1"/>
  <c r="BJ11" i="8" s="1"/>
  <c r="BJ12" i="8" a="1"/>
  <c r="BJ12" i="8" s="1"/>
  <c r="BJ13" i="8" a="1"/>
  <c r="BJ13" i="8" s="1"/>
  <c r="BJ14" i="8" a="1"/>
  <c r="BJ14" i="8" s="1"/>
  <c r="BJ15" i="8" a="1"/>
  <c r="BJ15" i="8"/>
  <c r="BJ16" i="8" a="1"/>
  <c r="BJ16" i="8" s="1"/>
  <c r="BJ17" i="8" a="1"/>
  <c r="BJ17" i="8" s="1"/>
  <c r="BJ18" i="8" a="1"/>
  <c r="BJ18" i="8" s="1"/>
  <c r="BJ19" i="8" a="1"/>
  <c r="BJ19" i="8"/>
  <c r="BJ20" i="8" a="1"/>
  <c r="BJ20" i="8" s="1"/>
  <c r="BJ21" i="8" a="1"/>
  <c r="BJ21" i="8" s="1"/>
  <c r="BJ22" i="8" a="1"/>
  <c r="BJ22" i="8" s="1"/>
  <c r="BJ23" i="8" a="1"/>
  <c r="BJ23" i="8"/>
  <c r="BJ24" i="8" a="1"/>
  <c r="BJ24" i="8" s="1"/>
  <c r="BJ25" i="8" a="1"/>
  <c r="BJ25" i="8" s="1"/>
  <c r="BJ26" i="8" a="1"/>
  <c r="BJ26" i="8" s="1"/>
  <c r="BJ27" i="8" a="1"/>
  <c r="BJ27" i="8"/>
  <c r="BJ28" i="8" a="1"/>
  <c r="BJ28" i="8" s="1"/>
  <c r="BJ29" i="8" a="1"/>
  <c r="BJ29" i="8" s="1"/>
  <c r="BJ30" i="8" a="1"/>
  <c r="BJ30" i="8" s="1"/>
  <c r="BJ31" i="8" a="1"/>
  <c r="BJ31" i="8"/>
  <c r="BJ32" i="8" a="1"/>
  <c r="BJ32" i="8" s="1"/>
  <c r="BJ33" i="8" a="1"/>
  <c r="BJ33" i="8" s="1"/>
  <c r="BJ34" i="8" a="1"/>
  <c r="BJ34" i="8" s="1"/>
  <c r="BJ35" i="8" a="1"/>
  <c r="BJ35" i="8" s="1"/>
  <c r="BJ36" i="8" a="1"/>
  <c r="BJ36" i="8" s="1"/>
  <c r="BJ37" i="8" a="1"/>
  <c r="BJ37" i="8" s="1"/>
  <c r="BJ38" i="8" a="1"/>
  <c r="BJ38" i="8" s="1"/>
  <c r="BJ39" i="8" a="1"/>
  <c r="BJ39" i="8"/>
  <c r="BJ40" i="8" a="1"/>
  <c r="BJ40" i="8" s="1"/>
  <c r="BJ41" i="8" a="1"/>
  <c r="BJ41" i="8" s="1"/>
  <c r="BJ42" i="8" a="1"/>
  <c r="BJ42" i="8" s="1"/>
  <c r="BJ43" i="8" a="1"/>
  <c r="BJ43" i="8" s="1"/>
  <c r="BJ44" i="8" a="1"/>
  <c r="BJ44" i="8" s="1"/>
  <c r="BJ45" i="8" a="1"/>
  <c r="BJ45" i="8" s="1"/>
  <c r="BJ46" i="8" a="1"/>
  <c r="BJ46" i="8" s="1"/>
  <c r="BJ47" i="8" a="1"/>
  <c r="BJ47" i="8"/>
  <c r="BJ48" i="8" a="1"/>
  <c r="BJ48" i="8" s="1"/>
  <c r="BJ49" i="8" a="1"/>
  <c r="BJ49" i="8"/>
  <c r="BJ50" i="8" a="1"/>
  <c r="BJ50" i="8" s="1"/>
  <c r="BJ51" i="8" a="1"/>
  <c r="BJ51" i="8" s="1"/>
  <c r="BJ52" i="8" a="1"/>
  <c r="BJ52" i="8" s="1"/>
  <c r="BJ53" i="8" a="1"/>
  <c r="BJ53" i="8" s="1"/>
  <c r="BJ54" i="8" a="1"/>
  <c r="BJ54" i="8" s="1"/>
  <c r="BJ55" i="8" a="1"/>
  <c r="BJ55" i="8"/>
  <c r="BJ56" i="8" a="1"/>
  <c r="BJ56" i="8" s="1"/>
  <c r="BJ57" i="8" a="1"/>
  <c r="BJ57" i="8" s="1"/>
  <c r="BJ58" i="8" a="1"/>
  <c r="BJ58" i="8" s="1"/>
  <c r="BJ59" i="8" a="1"/>
  <c r="BJ59" i="8"/>
  <c r="BJ60" i="8" a="1"/>
  <c r="BJ60" i="8" s="1"/>
  <c r="BJ61" i="8" a="1"/>
  <c r="BJ61" i="8" s="1"/>
  <c r="BJ62" i="8" a="1"/>
  <c r="BJ62" i="8" s="1"/>
  <c r="BJ63" i="8" a="1"/>
  <c r="BJ63" i="8"/>
  <c r="BJ64" i="8" a="1"/>
  <c r="BJ64" i="8" s="1"/>
  <c r="BJ65" i="8" a="1"/>
  <c r="BJ65" i="8" s="1"/>
  <c r="BJ66" i="8" a="1"/>
  <c r="BJ66" i="8" s="1"/>
  <c r="BJ67" i="8" a="1"/>
  <c r="BJ67" i="8"/>
  <c r="BJ68" i="8" a="1"/>
  <c r="BJ68" i="8" s="1"/>
  <c r="BJ69" i="8" a="1"/>
  <c r="BJ69" i="8" s="1"/>
  <c r="BJ70" i="8" a="1"/>
  <c r="BJ70" i="8" s="1"/>
  <c r="BJ71" i="8" a="1"/>
  <c r="BJ71" i="8"/>
  <c r="BJ72" i="8" a="1"/>
  <c r="BJ72" i="8" s="1"/>
  <c r="BJ73" i="8" a="1"/>
  <c r="BJ73" i="8" s="1"/>
  <c r="BJ74" i="8" a="1"/>
  <c r="BJ74" i="8" s="1"/>
  <c r="BJ75" i="8" a="1"/>
  <c r="BJ75" i="8"/>
  <c r="BJ76" i="8" a="1"/>
  <c r="BJ76" i="8" s="1"/>
  <c r="BJ77" i="8" a="1"/>
  <c r="BJ77" i="8" s="1"/>
  <c r="BJ78" i="8" a="1"/>
  <c r="BJ78" i="8" s="1"/>
  <c r="BJ79" i="8" a="1"/>
  <c r="BJ79" i="8"/>
  <c r="BJ80" i="8" a="1"/>
  <c r="BJ80" i="8" s="1"/>
  <c r="BJ81" i="8" a="1"/>
  <c r="BJ81" i="8"/>
  <c r="BJ82" i="8" a="1"/>
  <c r="BJ82" i="8" s="1"/>
  <c r="BJ83" i="8" a="1"/>
  <c r="BJ83" i="8"/>
  <c r="BJ84" i="8" a="1"/>
  <c r="BJ84" i="8" s="1"/>
  <c r="BJ85" i="8" a="1"/>
  <c r="BJ85" i="8" s="1"/>
  <c r="BJ86" i="8" a="1"/>
  <c r="BJ86" i="8" s="1"/>
  <c r="BJ87" i="8" a="1"/>
  <c r="BJ87" i="8"/>
  <c r="BJ88" i="8" a="1"/>
  <c r="BJ88" i="8" s="1"/>
  <c r="BJ89" i="8" a="1"/>
  <c r="BJ89" i="8" s="1"/>
  <c r="BJ90" i="8" a="1"/>
  <c r="BJ90" i="8" s="1"/>
  <c r="BJ91" i="8" a="1"/>
  <c r="BJ91" i="8"/>
  <c r="BJ92" i="8" a="1"/>
  <c r="BJ92" i="8" s="1"/>
  <c r="BJ93" i="8" a="1"/>
  <c r="BJ93" i="8" s="1"/>
  <c r="BJ94" i="8" a="1"/>
  <c r="BJ94" i="8" s="1"/>
  <c r="BJ95" i="8" a="1"/>
  <c r="BJ95" i="8"/>
  <c r="BJ96" i="8" a="1"/>
  <c r="BJ96" i="8" s="1"/>
  <c r="BJ97" i="8" a="1"/>
  <c r="BJ97" i="8" s="1"/>
  <c r="BJ98" i="8" a="1"/>
  <c r="BJ98" i="8" s="1"/>
  <c r="BJ99" i="8" a="1"/>
  <c r="BJ99" i="8"/>
  <c r="BJ100" i="8" a="1"/>
  <c r="BJ100" i="8" s="1"/>
  <c r="BJ101" i="8" a="1"/>
  <c r="BJ101" i="8" s="1"/>
  <c r="BJ102" i="8" a="1"/>
  <c r="BJ102" i="8" s="1"/>
  <c r="BJ103" i="8" a="1"/>
  <c r="BJ103" i="8"/>
  <c r="BJ104" i="8" a="1"/>
  <c r="BJ104" i="8" s="1"/>
  <c r="BJ105" i="8" a="1"/>
  <c r="BJ105" i="8" s="1"/>
  <c r="BJ106" i="8" a="1"/>
  <c r="BJ106" i="8" s="1"/>
  <c r="BJ107" i="8" a="1"/>
  <c r="BJ107" i="8" s="1"/>
  <c r="BJ108" i="8" a="1"/>
  <c r="BJ108" i="8" s="1"/>
  <c r="BJ109" i="8" a="1"/>
  <c r="BJ109" i="8" s="1"/>
  <c r="BJ110" i="8" a="1"/>
  <c r="BJ110" i="8" s="1"/>
  <c r="BJ111" i="8" a="1"/>
  <c r="BJ111" i="8"/>
  <c r="BJ112" i="8" a="1"/>
  <c r="BJ112" i="8" s="1"/>
  <c r="BJ113" i="8" a="1"/>
  <c r="BJ113" i="8" s="1"/>
  <c r="BJ114" i="8" a="1"/>
  <c r="BJ114" i="8" s="1"/>
  <c r="BJ115" i="8" a="1"/>
  <c r="BJ115" i="8" s="1"/>
  <c r="BJ116" i="8" a="1"/>
  <c r="BJ116" i="8" s="1"/>
  <c r="BJ117" i="8" a="1"/>
  <c r="BJ117" i="8" s="1"/>
  <c r="BJ118" i="8" a="1"/>
  <c r="BJ118" i="8" s="1"/>
  <c r="BJ119" i="8" a="1"/>
  <c r="BJ119" i="8"/>
  <c r="BJ120" i="8" a="1"/>
  <c r="BJ120" i="8" s="1"/>
  <c r="BJ121" i="8" a="1"/>
  <c r="BJ121" i="8" s="1"/>
  <c r="BJ122" i="8" a="1"/>
  <c r="BJ122" i="8" s="1"/>
  <c r="BJ123" i="8" a="1"/>
  <c r="BJ123" i="8" s="1"/>
  <c r="BJ124" i="8" a="1"/>
  <c r="BJ124" i="8" s="1"/>
  <c r="BJ125" i="8" a="1"/>
  <c r="BJ125" i="8" s="1"/>
  <c r="BJ126" i="8" a="1"/>
  <c r="BJ126" i="8" s="1"/>
  <c r="BJ127" i="8" a="1"/>
  <c r="BJ127" i="8"/>
  <c r="BJ128" i="8" a="1"/>
  <c r="BJ128" i="8" s="1"/>
  <c r="BJ129" i="8" a="1"/>
  <c r="BJ129" i="8"/>
  <c r="BJ130" i="8" a="1"/>
  <c r="BJ130" i="8" s="1"/>
  <c r="BJ131" i="8" a="1"/>
  <c r="BJ131" i="8" s="1"/>
  <c r="BJ132" i="8" a="1"/>
  <c r="BJ132" i="8" s="1"/>
  <c r="BJ133" i="8" a="1"/>
  <c r="BJ133" i="8" s="1"/>
  <c r="BJ134" i="8" a="1"/>
  <c r="BJ134" i="8" s="1"/>
  <c r="BJ135" i="8" a="1"/>
  <c r="BJ135" i="8"/>
  <c r="BJ136" i="8" a="1"/>
  <c r="BJ136" i="8" s="1"/>
  <c r="BJ137" i="8" a="1"/>
  <c r="BJ137" i="8"/>
  <c r="BJ138" i="8" a="1"/>
  <c r="BJ138" i="8" s="1"/>
  <c r="BJ139" i="8" a="1"/>
  <c r="BJ139" i="8" s="1"/>
  <c r="BJ140" i="8" a="1"/>
  <c r="BJ140" i="8" s="1"/>
  <c r="BJ141" i="8" a="1"/>
  <c r="BJ141" i="8" s="1"/>
  <c r="BJ142" i="8" a="1"/>
  <c r="BJ142" i="8" s="1"/>
  <c r="BJ143" i="8" a="1"/>
  <c r="BJ143" i="8"/>
  <c r="BJ144" i="8" a="1"/>
  <c r="BJ144" i="8" s="1"/>
  <c r="BJ145" i="8" a="1"/>
  <c r="BJ145" i="8"/>
  <c r="BJ146" i="8" a="1"/>
  <c r="BJ146" i="8" s="1"/>
  <c r="BJ147" i="8" a="1"/>
  <c r="BJ147" i="8" s="1"/>
  <c r="BJ148" i="8" a="1"/>
  <c r="BJ148" i="8" s="1"/>
  <c r="BJ149" i="8" a="1"/>
  <c r="BJ149" i="8" s="1"/>
  <c r="BJ150" i="8" a="1"/>
  <c r="BJ150" i="8" s="1"/>
  <c r="BJ151" i="8" a="1"/>
  <c r="BJ151" i="8"/>
  <c r="BJ152" i="8" a="1"/>
  <c r="BJ152" i="8" s="1"/>
  <c r="BJ153" i="8" a="1"/>
  <c r="BJ153" i="8"/>
  <c r="BJ154" i="8" a="1"/>
  <c r="BJ154" i="8" s="1"/>
  <c r="BJ155" i="8" a="1"/>
  <c r="BJ155" i="8" s="1"/>
  <c r="BJ156" i="8" a="1"/>
  <c r="BJ156" i="8" s="1"/>
  <c r="BJ157" i="8" a="1"/>
  <c r="BJ157" i="8"/>
  <c r="BJ158" i="8" a="1"/>
  <c r="BJ158" i="8" s="1"/>
  <c r="BJ159" i="8" a="1"/>
  <c r="BJ159" i="8"/>
  <c r="BJ160" i="8" a="1"/>
  <c r="BJ160" i="8" s="1"/>
  <c r="BJ161" i="8" a="1"/>
  <c r="BJ161" i="8" s="1"/>
  <c r="BJ162" i="8" a="1"/>
  <c r="BJ162" i="8" s="1"/>
  <c r="BJ163" i="8" a="1"/>
  <c r="BJ163" i="8" s="1"/>
  <c r="BJ164" i="8" a="1"/>
  <c r="BJ164" i="8" s="1"/>
  <c r="BJ165" i="8" a="1"/>
  <c r="BJ165" i="8" s="1"/>
  <c r="BJ166" i="8" a="1"/>
  <c r="BJ166" i="8" s="1"/>
  <c r="BJ167" i="8" a="1"/>
  <c r="BJ167" i="8"/>
  <c r="BJ168" i="8" a="1"/>
  <c r="BJ168" i="8" s="1"/>
  <c r="BJ169" i="8" a="1"/>
  <c r="BJ169" i="8" s="1"/>
  <c r="BJ170" i="8" a="1"/>
  <c r="BJ170" i="8" s="1"/>
  <c r="BJ171" i="8" a="1"/>
  <c r="BJ171" i="8" s="1"/>
  <c r="BJ172" i="8" a="1"/>
  <c r="BJ172" i="8" s="1"/>
  <c r="BJ173" i="8" a="1"/>
  <c r="BJ173" i="8"/>
  <c r="BJ174" i="8" a="1"/>
  <c r="BJ174" i="8" s="1"/>
  <c r="BJ175" i="8" a="1"/>
  <c r="BJ175" i="8"/>
  <c r="BJ176" i="8" a="1"/>
  <c r="BJ176" i="8" s="1"/>
  <c r="BJ177" i="8" a="1"/>
  <c r="BJ177" i="8"/>
  <c r="BJ178" i="8" a="1"/>
  <c r="BJ178" i="8"/>
  <c r="BJ179" i="8" a="1"/>
  <c r="BJ179" i="8" s="1"/>
  <c r="BJ180" i="8" a="1"/>
  <c r="BJ180" i="8"/>
  <c r="BJ181" i="8" a="1"/>
  <c r="BJ181" i="8" s="1"/>
  <c r="BJ182" i="8" a="1"/>
  <c r="BJ182" i="8" s="1"/>
  <c r="BJ183" i="8" a="1"/>
  <c r="BJ183" i="8" s="1"/>
  <c r="BJ184" i="8" a="1"/>
  <c r="BJ184" i="8" s="1"/>
  <c r="BJ185" i="8" a="1"/>
  <c r="BJ185" i="8" s="1"/>
  <c r="BJ186" i="8" a="1"/>
  <c r="BJ186" i="8"/>
  <c r="BJ187" i="8" a="1"/>
  <c r="BJ187" i="8" s="1"/>
  <c r="BJ188" i="8" a="1"/>
  <c r="BJ188" i="8"/>
  <c r="BJ189" i="8" a="1"/>
  <c r="BJ189" i="8" s="1"/>
  <c r="BJ190" i="8" a="1"/>
  <c r="BJ190" i="8" s="1"/>
  <c r="BJ191" i="8" a="1"/>
  <c r="BJ191" i="8" s="1"/>
  <c r="BJ192" i="8" a="1"/>
  <c r="BJ192" i="8" s="1"/>
  <c r="BJ193" i="8" a="1"/>
  <c r="BJ193" i="8" s="1"/>
  <c r="BJ194" i="8" a="1"/>
  <c r="BJ194" i="8"/>
  <c r="BJ195" i="8" a="1"/>
  <c r="BJ195" i="8" s="1"/>
  <c r="BJ196" i="8" a="1"/>
  <c r="BJ196" i="8"/>
  <c r="BJ197" i="8" a="1"/>
  <c r="BJ197" i="8" s="1"/>
  <c r="BJ198" i="8" a="1"/>
  <c r="BJ198" i="8" s="1"/>
  <c r="BJ199" i="8" a="1"/>
  <c r="BJ199" i="8" s="1"/>
  <c r="BJ200" i="8" a="1"/>
  <c r="BJ200" i="8" s="1"/>
  <c r="BJ201" i="8" a="1"/>
  <c r="BJ201" i="8" s="1"/>
  <c r="BJ202" i="8" a="1"/>
  <c r="BJ202" i="8"/>
  <c r="BJ203" i="8" a="1"/>
  <c r="BJ203" i="8" s="1"/>
  <c r="BJ204" i="8" a="1"/>
  <c r="BJ204" i="8"/>
  <c r="BJ205" i="8" a="1"/>
  <c r="BJ205" i="8" s="1"/>
  <c r="BJ206" i="8" a="1"/>
  <c r="BJ206" i="8" s="1"/>
  <c r="BJ207" i="8" a="1"/>
  <c r="BJ207" i="8" s="1"/>
  <c r="BJ208" i="8" a="1"/>
  <c r="BJ208" i="8" s="1"/>
  <c r="BJ209" i="8" a="1"/>
  <c r="BJ209" i="8" s="1"/>
  <c r="BJ210" i="8" a="1"/>
  <c r="BJ210" i="8"/>
  <c r="BJ211" i="8" a="1"/>
  <c r="BJ211" i="8" s="1"/>
  <c r="BJ212" i="8" a="1"/>
  <c r="BJ212" i="8"/>
  <c r="BJ213" i="8" a="1"/>
  <c r="BJ213" i="8" s="1"/>
  <c r="BJ214" i="8" a="1"/>
  <c r="BJ214" i="8" s="1"/>
  <c r="BJ215" i="8" a="1"/>
  <c r="BJ215" i="8" s="1"/>
  <c r="BJ216" i="8" a="1"/>
  <c r="BJ216" i="8" s="1"/>
  <c r="BJ217" i="8" a="1"/>
  <c r="BJ217" i="8" s="1"/>
  <c r="BJ218" i="8" a="1"/>
  <c r="BJ218" i="8"/>
  <c r="BJ219" i="8" a="1"/>
  <c r="BJ219" i="8" s="1"/>
  <c r="BJ220" i="8" a="1"/>
  <c r="BJ220" i="8"/>
  <c r="BJ221" i="8" a="1"/>
  <c r="BJ221" i="8" s="1"/>
  <c r="BJ222" i="8" a="1"/>
  <c r="BJ222" i="8" s="1"/>
  <c r="BJ223" i="8" a="1"/>
  <c r="BJ223" i="8" s="1"/>
  <c r="BJ224" i="8" a="1"/>
  <c r="BJ224" i="8" s="1"/>
  <c r="BJ225" i="8" a="1"/>
  <c r="BJ225" i="8" s="1"/>
  <c r="BJ226" i="8" a="1"/>
  <c r="BJ226" i="8"/>
  <c r="BJ227" i="8" a="1"/>
  <c r="BJ227" i="8" s="1"/>
  <c r="BJ228" i="8" a="1"/>
  <c r="BJ228" i="8"/>
  <c r="BJ229" i="8" a="1"/>
  <c r="BJ229" i="8" s="1"/>
  <c r="BJ230" i="8" a="1"/>
  <c r="BJ230" i="8" s="1"/>
  <c r="BJ231" i="8" a="1"/>
  <c r="BJ231" i="8" s="1"/>
  <c r="BJ232" i="8" a="1"/>
  <c r="BJ232" i="8" s="1"/>
  <c r="BJ233" i="8" a="1"/>
  <c r="BJ233" i="8" s="1"/>
  <c r="BJ234" i="8" a="1"/>
  <c r="BJ234" i="8"/>
  <c r="BJ235" i="8" a="1"/>
  <c r="BJ235" i="8" s="1"/>
  <c r="BJ236" i="8" a="1"/>
  <c r="BJ236" i="8"/>
  <c r="BJ237" i="8" a="1"/>
  <c r="BJ237" i="8" s="1"/>
  <c r="BJ238" i="8" a="1"/>
  <c r="BJ238" i="8" s="1"/>
  <c r="BJ239" i="8" a="1"/>
  <c r="BJ239" i="8" s="1"/>
  <c r="BJ240" i="8" a="1"/>
  <c r="BJ240" i="8" s="1"/>
  <c r="BJ241" i="8" a="1"/>
  <c r="BJ241" i="8" s="1"/>
  <c r="BJ242" i="8" a="1"/>
  <c r="BJ242" i="8"/>
  <c r="BJ243" i="8" a="1"/>
  <c r="BJ243" i="8" s="1"/>
  <c r="BJ244" i="8" a="1"/>
  <c r="BJ244" i="8"/>
  <c r="BJ245" i="8" a="1"/>
  <c r="BJ245" i="8" s="1"/>
  <c r="BJ246" i="8" a="1"/>
  <c r="BJ246" i="8" s="1"/>
  <c r="BJ247" i="8" a="1"/>
  <c r="BJ247" i="8" s="1"/>
  <c r="BJ248" i="8" a="1"/>
  <c r="BJ248" i="8" s="1"/>
  <c r="BJ249" i="8" a="1"/>
  <c r="BJ249" i="8" s="1"/>
  <c r="BJ250" i="8" a="1"/>
  <c r="BJ250" i="8"/>
  <c r="BJ251" i="8" a="1"/>
  <c r="BJ251" i="8" s="1"/>
  <c r="BJ252" i="8" a="1"/>
  <c r="BJ252" i="8"/>
  <c r="BJ253" i="8" a="1"/>
  <c r="BJ253" i="8" s="1"/>
  <c r="BJ254" i="8" a="1"/>
  <c r="BJ254" i="8" s="1"/>
  <c r="BJ255" i="8" a="1"/>
  <c r="BJ255" i="8" s="1"/>
  <c r="BJ256" i="8" a="1"/>
  <c r="BJ256" i="8" s="1"/>
  <c r="BJ257" i="8" a="1"/>
  <c r="BJ257" i="8" s="1"/>
  <c r="BJ258" i="8" a="1"/>
  <c r="BJ258" i="8"/>
  <c r="BJ259" i="8" a="1"/>
  <c r="BJ259" i="8" s="1"/>
  <c r="BJ260" i="8" a="1"/>
  <c r="BJ260" i="8"/>
  <c r="BJ261" i="8" a="1"/>
  <c r="BJ261" i="8" s="1"/>
  <c r="BJ262" i="8" a="1"/>
  <c r="BJ262" i="8" s="1"/>
  <c r="BJ263" i="8" a="1"/>
  <c r="BJ263" i="8" s="1"/>
  <c r="BJ264" i="8" a="1"/>
  <c r="BJ264" i="8" s="1"/>
  <c r="BJ265" i="8" a="1"/>
  <c r="BJ265" i="8" s="1"/>
  <c r="BJ266" i="8" a="1"/>
  <c r="BJ266" i="8"/>
  <c r="BJ267" i="8" a="1"/>
  <c r="BJ267" i="8" s="1"/>
  <c r="BJ268" i="8" a="1"/>
  <c r="BJ268" i="8"/>
  <c r="BJ269" i="8" a="1"/>
  <c r="BJ269" i="8" s="1"/>
  <c r="BJ270" i="8" a="1"/>
  <c r="BJ270" i="8" s="1"/>
  <c r="BJ271" i="8" a="1"/>
  <c r="BJ271" i="8" s="1"/>
  <c r="BJ272" i="8" a="1"/>
  <c r="BJ272" i="8" s="1"/>
  <c r="BJ273" i="8" a="1"/>
  <c r="BJ273" i="8" s="1"/>
  <c r="BJ274" i="8" a="1"/>
  <c r="BJ274" i="8"/>
  <c r="BJ275" i="8" a="1"/>
  <c r="BJ275" i="8" s="1"/>
  <c r="BJ276" i="8" a="1"/>
  <c r="BJ276" i="8"/>
  <c r="BJ277" i="8" a="1"/>
  <c r="BJ277" i="8" s="1"/>
  <c r="BJ278" i="8" a="1"/>
  <c r="BJ278" i="8" s="1"/>
  <c r="BJ279" i="8" a="1"/>
  <c r="BJ279" i="8" s="1"/>
  <c r="BJ280" i="8" a="1"/>
  <c r="BJ280" i="8" s="1"/>
  <c r="BJ281" i="8" a="1"/>
  <c r="BJ281" i="8" s="1"/>
  <c r="BJ282" i="8" a="1"/>
  <c r="BJ282" i="8"/>
  <c r="BJ283" i="8" a="1"/>
  <c r="BJ283" i="8" s="1"/>
  <c r="BJ284" i="8" a="1"/>
  <c r="BJ284" i="8"/>
  <c r="BJ285" i="8" a="1"/>
  <c r="BJ285" i="8" s="1"/>
  <c r="BJ286" i="8" a="1"/>
  <c r="BJ286" i="8" s="1"/>
  <c r="BJ287" i="8" a="1"/>
  <c r="BJ287" i="8" s="1"/>
  <c r="BJ288" i="8" a="1"/>
  <c r="BJ288" i="8" s="1"/>
  <c r="BJ289" i="8" a="1"/>
  <c r="BJ289" i="8" s="1"/>
  <c r="BJ290" i="8" a="1"/>
  <c r="BJ290" i="8"/>
  <c r="BJ291" i="8" a="1"/>
  <c r="BJ291" i="8" s="1"/>
  <c r="BJ292" i="8" a="1"/>
  <c r="BJ292" i="8"/>
  <c r="BJ293" i="8" a="1"/>
  <c r="BJ293" i="8" s="1"/>
  <c r="BJ294" i="8" a="1"/>
  <c r="BJ294" i="8" s="1"/>
  <c r="BJ295" i="8" a="1"/>
  <c r="BJ295" i="8" s="1"/>
  <c r="BJ296" i="8" a="1"/>
  <c r="BJ296" i="8" s="1"/>
  <c r="BJ297" i="8" a="1"/>
  <c r="BJ297" i="8" s="1"/>
  <c r="BJ298" i="8" a="1"/>
  <c r="BJ298" i="8"/>
  <c r="BJ299" i="8" a="1"/>
  <c r="BJ299" i="8" s="1"/>
  <c r="BJ300" i="8" a="1"/>
  <c r="BJ300" i="8"/>
  <c r="BJ301" i="8" a="1"/>
  <c r="BJ301" i="8" s="1"/>
  <c r="BJ302" i="8" a="1"/>
  <c r="BJ302" i="8" s="1"/>
  <c r="BJ303" i="8" a="1"/>
  <c r="BJ303" i="8" s="1"/>
  <c r="BJ304" i="8" a="1"/>
  <c r="BJ304" i="8" s="1"/>
  <c r="BJ305" i="8" a="1"/>
  <c r="BJ305" i="8" s="1"/>
  <c r="BJ306" i="8" a="1"/>
  <c r="BJ306" i="8"/>
  <c r="BJ307" i="8" a="1"/>
  <c r="BJ307" i="8" s="1"/>
  <c r="BJ308" i="8" a="1"/>
  <c r="BJ308" i="8"/>
  <c r="BJ309" i="8" a="1"/>
  <c r="BJ309" i="8" s="1"/>
  <c r="BJ310" i="8" a="1"/>
  <c r="BJ310" i="8" s="1"/>
  <c r="BJ311" i="8" a="1"/>
  <c r="BJ311" i="8" s="1"/>
  <c r="BJ312" i="8" a="1"/>
  <c r="BJ312" i="8" s="1"/>
  <c r="BJ313" i="8" a="1"/>
  <c r="BJ313" i="8" s="1"/>
  <c r="BJ314" i="8" a="1"/>
  <c r="BJ314" i="8"/>
  <c r="BJ315" i="8" a="1"/>
  <c r="BJ315" i="8" s="1"/>
  <c r="BJ316" i="8" a="1"/>
  <c r="BJ316" i="8"/>
  <c r="BJ317" i="8" a="1"/>
  <c r="BJ317" i="8" s="1"/>
  <c r="BJ318" i="8" a="1"/>
  <c r="BJ318" i="8" s="1"/>
  <c r="BJ319" i="8" a="1"/>
  <c r="BJ319" i="8" s="1"/>
  <c r="BJ320" i="8" a="1"/>
  <c r="BJ320" i="8" s="1"/>
  <c r="BJ321" i="8" a="1"/>
  <c r="BJ321" i="8" s="1"/>
  <c r="BJ322" i="8" a="1"/>
  <c r="BJ322" i="8" s="1"/>
  <c r="BJ323" i="8" a="1"/>
  <c r="BJ323" i="8" s="1"/>
  <c r="BJ324" i="8" a="1"/>
  <c r="BJ324" i="8" s="1"/>
  <c r="BJ325" i="8" a="1"/>
  <c r="BJ325" i="8" s="1"/>
  <c r="BJ326" i="8" a="1"/>
  <c r="BJ326" i="8" s="1"/>
  <c r="BJ327" i="8" a="1"/>
  <c r="BJ327" i="8" s="1"/>
  <c r="BJ328" i="8" a="1"/>
  <c r="BJ328" i="8" s="1"/>
  <c r="BJ329" i="8" a="1"/>
  <c r="BJ329" i="8" s="1"/>
  <c r="BJ330" i="8" a="1"/>
  <c r="BJ330" i="8" s="1"/>
  <c r="BJ331" i="8" a="1"/>
  <c r="BJ331" i="8" s="1"/>
  <c r="BJ332" i="8" a="1"/>
  <c r="BJ332" i="8" s="1"/>
  <c r="BJ333" i="8" a="1"/>
  <c r="BJ333" i="8" s="1"/>
  <c r="BJ334" i="8" a="1"/>
  <c r="BJ334" i="8" s="1"/>
  <c r="BJ335" i="8" a="1"/>
  <c r="BJ335" i="8" s="1"/>
  <c r="BJ336" i="8" a="1"/>
  <c r="BJ336" i="8" s="1"/>
  <c r="BJ337" i="8" a="1"/>
  <c r="BJ337" i="8" s="1"/>
  <c r="BJ338" i="8" a="1"/>
  <c r="BJ338" i="8" s="1"/>
  <c r="BJ339" i="8" a="1"/>
  <c r="BJ339" i="8" s="1"/>
  <c r="BJ340" i="8" a="1"/>
  <c r="BJ340" i="8" s="1"/>
  <c r="BJ341" i="8" a="1"/>
  <c r="BJ341" i="8" s="1"/>
  <c r="BJ342" i="8" a="1"/>
  <c r="BJ342" i="8" s="1"/>
  <c r="BJ343" i="8" a="1"/>
  <c r="BJ343" i="8" s="1"/>
  <c r="BJ344" i="8" a="1"/>
  <c r="BJ344" i="8" s="1"/>
  <c r="BJ345" i="8" a="1"/>
  <c r="BJ345" i="8" s="1"/>
  <c r="BJ346" i="8" a="1"/>
  <c r="BJ346" i="8" s="1"/>
  <c r="BJ347" i="8" a="1"/>
  <c r="BJ347" i="8" s="1"/>
  <c r="BJ348" i="8" a="1"/>
  <c r="BJ348" i="8" s="1"/>
  <c r="BJ349" i="8" a="1"/>
  <c r="BJ349" i="8" s="1"/>
  <c r="BJ350" i="8" a="1"/>
  <c r="BJ350" i="8" s="1"/>
  <c r="BJ351" i="8" a="1"/>
  <c r="BJ351" i="8" s="1"/>
  <c r="BJ352" i="8" a="1"/>
  <c r="BJ352" i="8" s="1"/>
  <c r="BJ353" i="8" a="1"/>
  <c r="BJ353" i="8" s="1"/>
  <c r="BJ354" i="8" a="1"/>
  <c r="BJ354" i="8" s="1"/>
  <c r="BJ355" i="8" a="1"/>
  <c r="BJ355" i="8" s="1"/>
  <c r="BJ356" i="8" a="1"/>
  <c r="BJ356" i="8" s="1"/>
  <c r="BJ357" i="8" a="1"/>
  <c r="BJ357" i="8" s="1"/>
  <c r="BJ358" i="8" a="1"/>
  <c r="BJ358" i="8" s="1"/>
  <c r="BJ359" i="8" a="1"/>
  <c r="BJ359" i="8" s="1"/>
  <c r="BJ360" i="8" a="1"/>
  <c r="BJ360" i="8" s="1"/>
  <c r="BJ361" i="8" a="1"/>
  <c r="BJ361" i="8" s="1"/>
  <c r="BJ362" i="8" a="1"/>
  <c r="BJ362" i="8" s="1"/>
  <c r="BJ363" i="8" a="1"/>
  <c r="BJ363" i="8" s="1"/>
  <c r="BJ364" i="8" a="1"/>
  <c r="BJ364" i="8" s="1"/>
  <c r="BJ365" i="8" a="1"/>
  <c r="BJ365" i="8" s="1"/>
  <c r="BJ366" i="8" a="1"/>
  <c r="BJ366" i="8" s="1"/>
  <c r="BJ367" i="8" a="1"/>
  <c r="BJ367" i="8" s="1"/>
  <c r="BJ368" i="8" a="1"/>
  <c r="BJ368" i="8" s="1"/>
  <c r="BJ369" i="8" a="1"/>
  <c r="BJ369" i="8" s="1"/>
  <c r="BJ370" i="8" a="1"/>
  <c r="BJ370" i="8" s="1"/>
  <c r="BJ371" i="8" a="1"/>
  <c r="BJ371" i="8" s="1"/>
  <c r="BJ372" i="8" a="1"/>
  <c r="BJ372" i="8" s="1"/>
  <c r="BJ373" i="8" a="1"/>
  <c r="BJ373" i="8" s="1"/>
  <c r="BJ374" i="8" a="1"/>
  <c r="BJ374" i="8" s="1"/>
  <c r="BJ375" i="8" a="1"/>
  <c r="BJ375" i="8" s="1"/>
  <c r="BJ376" i="8" a="1"/>
  <c r="BJ376" i="8" s="1"/>
  <c r="BJ377" i="8" a="1"/>
  <c r="BJ377" i="8" s="1"/>
  <c r="BJ378" i="8" a="1"/>
  <c r="BJ378" i="8" s="1"/>
  <c r="BJ379" i="8" a="1"/>
  <c r="BJ379" i="8" s="1"/>
  <c r="BJ380" i="8" a="1"/>
  <c r="BJ380" i="8" s="1"/>
  <c r="BJ381" i="8" a="1"/>
  <c r="BJ381" i="8" s="1"/>
  <c r="BJ382" i="8" a="1"/>
  <c r="BJ382" i="8" s="1"/>
  <c r="BJ383" i="8" a="1"/>
  <c r="BJ383" i="8" s="1"/>
  <c r="BJ384" i="8" a="1"/>
  <c r="BJ384" i="8" s="1"/>
  <c r="BJ385" i="8" a="1"/>
  <c r="BJ385" i="8" s="1"/>
  <c r="BJ386" i="8" a="1"/>
  <c r="BJ386" i="8" s="1"/>
  <c r="BJ387" i="8" a="1"/>
  <c r="BJ387" i="8" s="1"/>
  <c r="BJ388" i="8" a="1"/>
  <c r="BJ388" i="8" s="1"/>
  <c r="BJ389" i="8" a="1"/>
  <c r="BJ389" i="8" s="1"/>
  <c r="BJ390" i="8" a="1"/>
  <c r="BJ390" i="8" s="1"/>
  <c r="BJ391" i="8" a="1"/>
  <c r="BJ391" i="8" s="1"/>
  <c r="BJ392" i="8" a="1"/>
  <c r="BJ392" i="8" s="1"/>
  <c r="BJ393" i="8" a="1"/>
  <c r="BJ393" i="8" s="1"/>
  <c r="BJ394" i="8" a="1"/>
  <c r="BJ394" i="8" s="1"/>
  <c r="BJ395" i="8" a="1"/>
  <c r="BJ395" i="8" s="1"/>
  <c r="BJ396" i="8" a="1"/>
  <c r="BJ396" i="8" s="1"/>
  <c r="BJ397" i="8" a="1"/>
  <c r="BJ397" i="8" s="1"/>
  <c r="BJ398" i="8" a="1"/>
  <c r="BJ398" i="8" s="1"/>
  <c r="BJ399" i="8" a="1"/>
  <c r="BJ399" i="8" s="1"/>
  <c r="BJ400" i="8" a="1"/>
  <c r="BJ400" i="8" s="1"/>
  <c r="BJ401" i="8" a="1"/>
  <c r="BJ401" i="8" s="1"/>
  <c r="BJ402" i="8" a="1"/>
  <c r="BJ402" i="8" s="1"/>
  <c r="BJ403" i="8" a="1"/>
  <c r="BJ403" i="8" s="1"/>
  <c r="BJ404" i="8" a="1"/>
  <c r="BJ404" i="8" s="1"/>
  <c r="BJ405" i="8" a="1"/>
  <c r="BJ405" i="8" s="1"/>
  <c r="BJ406" i="8" a="1"/>
  <c r="BJ406" i="8" s="1"/>
  <c r="BJ407" i="8" a="1"/>
  <c r="BJ407" i="8" s="1"/>
  <c r="BJ408" i="8" a="1"/>
  <c r="BJ408" i="8" s="1"/>
  <c r="BJ409" i="8" a="1"/>
  <c r="BJ409" i="8" s="1"/>
  <c r="BJ410" i="8" a="1"/>
  <c r="BJ410" i="8" s="1"/>
  <c r="BJ411" i="8" a="1"/>
  <c r="BJ411" i="8" s="1"/>
  <c r="BJ412" i="8" a="1"/>
  <c r="BJ412" i="8" s="1"/>
  <c r="BJ413" i="8" a="1"/>
  <c r="BJ413" i="8" s="1"/>
  <c r="BJ414" i="8" a="1"/>
  <c r="BJ414" i="8" s="1"/>
  <c r="BJ415" i="8" a="1"/>
  <c r="BJ415" i="8" s="1"/>
  <c r="BJ416" i="8" a="1"/>
  <c r="BJ416" i="8" s="1"/>
  <c r="BJ417" i="8" a="1"/>
  <c r="BJ417" i="8" s="1"/>
  <c r="BJ418" i="8" a="1"/>
  <c r="BJ418" i="8" s="1"/>
  <c r="BJ419" i="8" a="1"/>
  <c r="BJ419" i="8" s="1"/>
  <c r="BJ420" i="8" a="1"/>
  <c r="BJ420" i="8" s="1"/>
  <c r="BJ421" i="8" a="1"/>
  <c r="BJ421" i="8" s="1"/>
  <c r="BJ422" i="8" a="1"/>
  <c r="BJ422" i="8" s="1"/>
  <c r="BJ423" i="8" a="1"/>
  <c r="BJ423" i="8" s="1"/>
  <c r="BJ424" i="8" a="1"/>
  <c r="BJ424" i="8" s="1"/>
  <c r="BJ425" i="8" a="1"/>
  <c r="BJ425" i="8" s="1"/>
  <c r="BJ426" i="8" a="1"/>
  <c r="BJ426" i="8" s="1"/>
  <c r="BJ427" i="8" a="1"/>
  <c r="BJ427" i="8" s="1"/>
  <c r="BJ428" i="8" a="1"/>
  <c r="BJ428" i="8" s="1"/>
  <c r="BJ429" i="8" a="1"/>
  <c r="BJ429" i="8" s="1"/>
  <c r="BJ430" i="8" a="1"/>
  <c r="BJ430" i="8" s="1"/>
  <c r="BJ431" i="8" a="1"/>
  <c r="BJ431" i="8" s="1"/>
  <c r="BJ432" i="8" a="1"/>
  <c r="BJ432" i="8" s="1"/>
  <c r="BJ433" i="8" a="1"/>
  <c r="BJ433" i="8" s="1"/>
  <c r="BJ434" i="8" a="1"/>
  <c r="BJ434" i="8" s="1"/>
  <c r="BJ435" i="8" a="1"/>
  <c r="BJ435" i="8" s="1"/>
  <c r="BJ436" i="8" a="1"/>
  <c r="BJ436" i="8" s="1"/>
  <c r="BJ7" i="8" a="1"/>
  <c r="BJ7" i="8" s="1"/>
  <c r="BI8" i="8"/>
  <c r="BI9" i="8"/>
  <c r="BI10" i="8"/>
  <c r="BI11" i="8"/>
  <c r="BI12" i="8"/>
  <c r="BI13" i="8"/>
  <c r="BI14" i="8"/>
  <c r="BI15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29" i="8"/>
  <c r="BI30" i="8"/>
  <c r="BI31" i="8"/>
  <c r="BI32" i="8"/>
  <c r="BI33" i="8"/>
  <c r="BI34" i="8"/>
  <c r="BI35" i="8"/>
  <c r="BI36" i="8"/>
  <c r="BI37" i="8"/>
  <c r="BI38" i="8"/>
  <c r="BI39" i="8"/>
  <c r="BI40" i="8"/>
  <c r="BI41" i="8"/>
  <c r="BI42" i="8"/>
  <c r="BI43" i="8"/>
  <c r="BI44" i="8"/>
  <c r="BI45" i="8"/>
  <c r="BI46" i="8"/>
  <c r="BI47" i="8"/>
  <c r="BI48" i="8"/>
  <c r="BI49" i="8"/>
  <c r="BI50" i="8"/>
  <c r="BI51" i="8"/>
  <c r="BI52" i="8"/>
  <c r="BI53" i="8"/>
  <c r="BI54" i="8"/>
  <c r="BI55" i="8"/>
  <c r="BI56" i="8"/>
  <c r="BI57" i="8"/>
  <c r="BI58" i="8"/>
  <c r="BI59" i="8"/>
  <c r="BI60" i="8"/>
  <c r="BI61" i="8"/>
  <c r="BI62" i="8"/>
  <c r="BI63" i="8"/>
  <c r="BI64" i="8"/>
  <c r="BI65" i="8"/>
  <c r="BI66" i="8"/>
  <c r="BI67" i="8"/>
  <c r="BI68" i="8"/>
  <c r="BI69" i="8"/>
  <c r="BI70" i="8"/>
  <c r="BI71" i="8"/>
  <c r="BI72" i="8"/>
  <c r="BI73" i="8"/>
  <c r="BI74" i="8"/>
  <c r="BI75" i="8"/>
  <c r="BI76" i="8"/>
  <c r="BI77" i="8"/>
  <c r="BI78" i="8"/>
  <c r="BI79" i="8"/>
  <c r="BI80" i="8"/>
  <c r="BI81" i="8"/>
  <c r="BI82" i="8"/>
  <c r="BI83" i="8"/>
  <c r="BI84" i="8"/>
  <c r="BI85" i="8"/>
  <c r="BI86" i="8"/>
  <c r="BI87" i="8"/>
  <c r="BI88" i="8"/>
  <c r="BI89" i="8"/>
  <c r="BI90" i="8"/>
  <c r="BI91" i="8"/>
  <c r="BI92" i="8"/>
  <c r="BI93" i="8"/>
  <c r="BI94" i="8"/>
  <c r="BI95" i="8"/>
  <c r="BI96" i="8"/>
  <c r="BI97" i="8"/>
  <c r="BI98" i="8"/>
  <c r="BI99" i="8"/>
  <c r="BI100" i="8"/>
  <c r="BI101" i="8"/>
  <c r="BI102" i="8"/>
  <c r="BI103" i="8"/>
  <c r="BI104" i="8"/>
  <c r="BI105" i="8"/>
  <c r="BI106" i="8"/>
  <c r="BI107" i="8"/>
  <c r="BI108" i="8"/>
  <c r="BI109" i="8"/>
  <c r="BI110" i="8"/>
  <c r="BI111" i="8"/>
  <c r="BI112" i="8"/>
  <c r="BI113" i="8"/>
  <c r="BI114" i="8"/>
  <c r="BI115" i="8"/>
  <c r="BI116" i="8"/>
  <c r="BI117" i="8"/>
  <c r="BI118" i="8"/>
  <c r="BI119" i="8"/>
  <c r="BI120" i="8"/>
  <c r="BI121" i="8"/>
  <c r="BI122" i="8"/>
  <c r="BI123" i="8"/>
  <c r="BI124" i="8"/>
  <c r="BI125" i="8"/>
  <c r="BI126" i="8"/>
  <c r="BI127" i="8"/>
  <c r="BI128" i="8"/>
  <c r="BI129" i="8"/>
  <c r="BI130" i="8"/>
  <c r="BI131" i="8"/>
  <c r="BI132" i="8"/>
  <c r="BI133" i="8"/>
  <c r="BI134" i="8"/>
  <c r="BI135" i="8"/>
  <c r="BI136" i="8"/>
  <c r="BI137" i="8"/>
  <c r="BI138" i="8"/>
  <c r="BI139" i="8"/>
  <c r="BI140" i="8"/>
  <c r="BI141" i="8"/>
  <c r="BI142" i="8"/>
  <c r="BI143" i="8"/>
  <c r="BI144" i="8"/>
  <c r="BI145" i="8"/>
  <c r="BI146" i="8"/>
  <c r="BI147" i="8"/>
  <c r="BI148" i="8"/>
  <c r="BI149" i="8"/>
  <c r="BI150" i="8"/>
  <c r="BI151" i="8"/>
  <c r="BI152" i="8"/>
  <c r="BI153" i="8"/>
  <c r="BI154" i="8"/>
  <c r="BI155" i="8"/>
  <c r="BI156" i="8"/>
  <c r="BI157" i="8"/>
  <c r="BI158" i="8"/>
  <c r="BI159" i="8"/>
  <c r="BI160" i="8"/>
  <c r="BI161" i="8"/>
  <c r="BI162" i="8"/>
  <c r="BI163" i="8"/>
  <c r="BI164" i="8"/>
  <c r="BI165" i="8"/>
  <c r="BI166" i="8"/>
  <c r="BI167" i="8"/>
  <c r="BI168" i="8"/>
  <c r="BI169" i="8"/>
  <c r="BI170" i="8"/>
  <c r="BI171" i="8"/>
  <c r="BI172" i="8"/>
  <c r="BI173" i="8"/>
  <c r="BI174" i="8"/>
  <c r="BI175" i="8"/>
  <c r="BI176" i="8"/>
  <c r="BI177" i="8"/>
  <c r="BI178" i="8"/>
  <c r="BI179" i="8"/>
  <c r="BI180" i="8"/>
  <c r="BI181" i="8"/>
  <c r="BI182" i="8"/>
  <c r="BI183" i="8"/>
  <c r="BI184" i="8"/>
  <c r="BI185" i="8"/>
  <c r="BI186" i="8"/>
  <c r="BI187" i="8"/>
  <c r="BI188" i="8"/>
  <c r="BI189" i="8"/>
  <c r="BI190" i="8"/>
  <c r="BI191" i="8"/>
  <c r="BI192" i="8"/>
  <c r="BI193" i="8"/>
  <c r="BI194" i="8"/>
  <c r="BI195" i="8"/>
  <c r="BI196" i="8"/>
  <c r="BI197" i="8"/>
  <c r="BI198" i="8"/>
  <c r="BI199" i="8"/>
  <c r="BI200" i="8"/>
  <c r="BI201" i="8"/>
  <c r="BI202" i="8"/>
  <c r="BI203" i="8"/>
  <c r="BI204" i="8"/>
  <c r="BI205" i="8"/>
  <c r="BI206" i="8"/>
  <c r="BI207" i="8"/>
  <c r="BI208" i="8"/>
  <c r="BI209" i="8"/>
  <c r="BI210" i="8"/>
  <c r="BI211" i="8"/>
  <c r="BI212" i="8"/>
  <c r="BI213" i="8"/>
  <c r="BI214" i="8"/>
  <c r="BI215" i="8"/>
  <c r="BI216" i="8"/>
  <c r="BI217" i="8"/>
  <c r="BI218" i="8"/>
  <c r="BI219" i="8"/>
  <c r="BI220" i="8"/>
  <c r="BI221" i="8"/>
  <c r="BI222" i="8"/>
  <c r="BI223" i="8"/>
  <c r="BI224" i="8"/>
  <c r="BI225" i="8"/>
  <c r="BI226" i="8"/>
  <c r="BI227" i="8"/>
  <c r="BI228" i="8"/>
  <c r="BI229" i="8"/>
  <c r="BI230" i="8"/>
  <c r="BI231" i="8"/>
  <c r="BI232" i="8"/>
  <c r="BI233" i="8"/>
  <c r="BI234" i="8"/>
  <c r="BI235" i="8"/>
  <c r="BI236" i="8"/>
  <c r="BI237" i="8"/>
  <c r="BI238" i="8"/>
  <c r="BI239" i="8"/>
  <c r="BI240" i="8"/>
  <c r="BI241" i="8"/>
  <c r="BI242" i="8"/>
  <c r="BI243" i="8"/>
  <c r="BI244" i="8"/>
  <c r="BI245" i="8"/>
  <c r="BI246" i="8"/>
  <c r="BI247" i="8"/>
  <c r="BI248" i="8"/>
  <c r="BI249" i="8"/>
  <c r="BI250" i="8"/>
  <c r="BI251" i="8"/>
  <c r="BI252" i="8"/>
  <c r="BI253" i="8"/>
  <c r="BI254" i="8"/>
  <c r="BI255" i="8"/>
  <c r="BI256" i="8"/>
  <c r="BI257" i="8"/>
  <c r="BI258" i="8"/>
  <c r="BI259" i="8"/>
  <c r="BI260" i="8"/>
  <c r="BI261" i="8"/>
  <c r="BI262" i="8"/>
  <c r="BI263" i="8"/>
  <c r="BI264" i="8"/>
  <c r="BI265" i="8"/>
  <c r="BI266" i="8"/>
  <c r="BI267" i="8"/>
  <c r="BI268" i="8"/>
  <c r="BI269" i="8"/>
  <c r="BI270" i="8"/>
  <c r="BI271" i="8"/>
  <c r="BI272" i="8"/>
  <c r="BI273" i="8"/>
  <c r="BI274" i="8"/>
  <c r="BI275" i="8"/>
  <c r="BI276" i="8"/>
  <c r="BI277" i="8"/>
  <c r="BI278" i="8"/>
  <c r="BI279" i="8"/>
  <c r="BI280" i="8"/>
  <c r="BI281" i="8"/>
  <c r="BI282" i="8"/>
  <c r="BI283" i="8"/>
  <c r="BI284" i="8"/>
  <c r="BI285" i="8"/>
  <c r="BI286" i="8"/>
  <c r="BI287" i="8"/>
  <c r="BI288" i="8"/>
  <c r="BI289" i="8"/>
  <c r="BI290" i="8"/>
  <c r="BI291" i="8"/>
  <c r="BI292" i="8"/>
  <c r="BI293" i="8"/>
  <c r="BI294" i="8"/>
  <c r="BI295" i="8"/>
  <c r="BI296" i="8"/>
  <c r="BI297" i="8"/>
  <c r="BI298" i="8"/>
  <c r="BI299" i="8"/>
  <c r="BI300" i="8"/>
  <c r="BI301" i="8"/>
  <c r="BI302" i="8"/>
  <c r="BI303" i="8"/>
  <c r="BI304" i="8"/>
  <c r="BI305" i="8"/>
  <c r="BI306" i="8"/>
  <c r="BI307" i="8"/>
  <c r="BI308" i="8"/>
  <c r="BI309" i="8"/>
  <c r="BI310" i="8"/>
  <c r="BI311" i="8"/>
  <c r="BI312" i="8"/>
  <c r="BI313" i="8"/>
  <c r="BI314" i="8"/>
  <c r="BI315" i="8"/>
  <c r="BI316" i="8"/>
  <c r="BI317" i="8"/>
  <c r="BI318" i="8"/>
  <c r="BI319" i="8"/>
  <c r="BI320" i="8"/>
  <c r="BI321" i="8"/>
  <c r="BI322" i="8"/>
  <c r="BI323" i="8"/>
  <c r="BI324" i="8"/>
  <c r="BI325" i="8"/>
  <c r="BI326" i="8"/>
  <c r="BI327" i="8"/>
  <c r="BI328" i="8"/>
  <c r="BI329" i="8"/>
  <c r="BI330" i="8"/>
  <c r="BI331" i="8"/>
  <c r="BI332" i="8"/>
  <c r="BI333" i="8"/>
  <c r="BI334" i="8"/>
  <c r="BI335" i="8"/>
  <c r="BI336" i="8"/>
  <c r="BI337" i="8"/>
  <c r="BI338" i="8"/>
  <c r="BI339" i="8"/>
  <c r="BI340" i="8"/>
  <c r="BI341" i="8"/>
  <c r="BI342" i="8"/>
  <c r="BI343" i="8"/>
  <c r="BI344" i="8"/>
  <c r="BI345" i="8"/>
  <c r="BI346" i="8"/>
  <c r="BI347" i="8"/>
  <c r="BI348" i="8"/>
  <c r="BI349" i="8"/>
  <c r="BI350" i="8"/>
  <c r="BI351" i="8"/>
  <c r="BI352" i="8"/>
  <c r="BI353" i="8"/>
  <c r="BI354" i="8"/>
  <c r="BI355" i="8"/>
  <c r="BI356" i="8"/>
  <c r="BI357" i="8"/>
  <c r="BI358" i="8"/>
  <c r="BI359" i="8"/>
  <c r="BI360" i="8"/>
  <c r="BI361" i="8"/>
  <c r="BI362" i="8"/>
  <c r="BI363" i="8"/>
  <c r="BI364" i="8"/>
  <c r="BI365" i="8"/>
  <c r="BI366" i="8"/>
  <c r="BI367" i="8"/>
  <c r="BI368" i="8"/>
  <c r="BI369" i="8"/>
  <c r="BI370" i="8"/>
  <c r="BI371" i="8"/>
  <c r="BI372" i="8"/>
  <c r="BI373" i="8"/>
  <c r="BI374" i="8"/>
  <c r="BI375" i="8"/>
  <c r="BI376" i="8"/>
  <c r="BI377" i="8"/>
  <c r="BI378" i="8"/>
  <c r="BI379" i="8"/>
  <c r="BI380" i="8"/>
  <c r="BI381" i="8"/>
  <c r="BI382" i="8"/>
  <c r="BI383" i="8"/>
  <c r="BI384" i="8"/>
  <c r="BI385" i="8"/>
  <c r="BI386" i="8"/>
  <c r="BI387" i="8"/>
  <c r="BI388" i="8"/>
  <c r="BI389" i="8"/>
  <c r="BI390" i="8"/>
  <c r="BI391" i="8"/>
  <c r="BI392" i="8"/>
  <c r="BI393" i="8"/>
  <c r="BI394" i="8"/>
  <c r="BI395" i="8"/>
  <c r="BI396" i="8"/>
  <c r="BI397" i="8"/>
  <c r="BI398" i="8"/>
  <c r="BI399" i="8"/>
  <c r="BI400" i="8"/>
  <c r="BI401" i="8"/>
  <c r="BI402" i="8"/>
  <c r="BI403" i="8"/>
  <c r="BI404" i="8"/>
  <c r="BI405" i="8"/>
  <c r="BI406" i="8"/>
  <c r="BI407" i="8"/>
  <c r="BI408" i="8"/>
  <c r="BI409" i="8"/>
  <c r="BI410" i="8"/>
  <c r="BI411" i="8"/>
  <c r="BI412" i="8"/>
  <c r="BI413" i="8"/>
  <c r="BI414" i="8"/>
  <c r="BI415" i="8"/>
  <c r="BI416" i="8"/>
  <c r="BI417" i="8"/>
  <c r="BI418" i="8"/>
  <c r="BI419" i="8"/>
  <c r="BI420" i="8"/>
  <c r="BI421" i="8"/>
  <c r="BI422" i="8"/>
  <c r="BI423" i="8"/>
  <c r="BI424" i="8"/>
  <c r="BI425" i="8"/>
  <c r="BI426" i="8"/>
  <c r="BI427" i="8"/>
  <c r="BI428" i="8"/>
  <c r="BI429" i="8"/>
  <c r="BI430" i="8"/>
  <c r="BI431" i="8"/>
  <c r="BI432" i="8"/>
  <c r="BI433" i="8"/>
  <c r="BI434" i="8"/>
  <c r="BI435" i="8"/>
  <c r="BI436" i="8"/>
  <c r="BI7" i="8"/>
  <c r="BF442" i="8"/>
  <c r="BF443" i="8" s="1"/>
  <c r="BH8" i="8"/>
  <c r="BH9" i="8"/>
  <c r="BH10" i="8"/>
  <c r="BH11" i="8"/>
  <c r="BH12" i="8"/>
  <c r="BH13" i="8"/>
  <c r="BH14" i="8"/>
  <c r="BH15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28" i="8"/>
  <c r="BH29" i="8"/>
  <c r="BH30" i="8"/>
  <c r="BH31" i="8"/>
  <c r="BH32" i="8"/>
  <c r="BH33" i="8"/>
  <c r="BH34" i="8"/>
  <c r="BH35" i="8"/>
  <c r="BH36" i="8"/>
  <c r="BH37" i="8"/>
  <c r="BH38" i="8"/>
  <c r="BH39" i="8"/>
  <c r="BH40" i="8"/>
  <c r="BH41" i="8"/>
  <c r="BH42" i="8"/>
  <c r="BH43" i="8"/>
  <c r="BH44" i="8"/>
  <c r="BH45" i="8"/>
  <c r="BH46" i="8"/>
  <c r="BH47" i="8"/>
  <c r="BH48" i="8"/>
  <c r="BH49" i="8"/>
  <c r="BH50" i="8"/>
  <c r="BH51" i="8"/>
  <c r="BH52" i="8"/>
  <c r="BH53" i="8"/>
  <c r="BH54" i="8"/>
  <c r="BH55" i="8"/>
  <c r="BH56" i="8"/>
  <c r="BH57" i="8"/>
  <c r="BH58" i="8"/>
  <c r="BH59" i="8"/>
  <c r="BH60" i="8"/>
  <c r="BH61" i="8"/>
  <c r="BH62" i="8"/>
  <c r="BH63" i="8"/>
  <c r="BH64" i="8"/>
  <c r="BH65" i="8"/>
  <c r="BH66" i="8"/>
  <c r="BH67" i="8"/>
  <c r="BH68" i="8"/>
  <c r="BH69" i="8"/>
  <c r="BH70" i="8"/>
  <c r="BH71" i="8"/>
  <c r="BH72" i="8"/>
  <c r="BH73" i="8"/>
  <c r="BH74" i="8"/>
  <c r="BH75" i="8"/>
  <c r="BH76" i="8"/>
  <c r="BH77" i="8"/>
  <c r="BH78" i="8"/>
  <c r="BH79" i="8"/>
  <c r="BH80" i="8"/>
  <c r="BH81" i="8"/>
  <c r="BH82" i="8"/>
  <c r="BH83" i="8"/>
  <c r="BH84" i="8"/>
  <c r="BH85" i="8"/>
  <c r="BH86" i="8"/>
  <c r="BH87" i="8"/>
  <c r="BH88" i="8"/>
  <c r="BH89" i="8"/>
  <c r="BH90" i="8"/>
  <c r="BH91" i="8"/>
  <c r="BH92" i="8"/>
  <c r="BH93" i="8"/>
  <c r="BH94" i="8"/>
  <c r="BH95" i="8"/>
  <c r="BH96" i="8"/>
  <c r="BH97" i="8"/>
  <c r="BH98" i="8"/>
  <c r="BH99" i="8"/>
  <c r="BH100" i="8"/>
  <c r="BH101" i="8"/>
  <c r="BH102" i="8"/>
  <c r="BH103" i="8"/>
  <c r="BH104" i="8"/>
  <c r="BH105" i="8"/>
  <c r="BH106" i="8"/>
  <c r="BH107" i="8"/>
  <c r="BH108" i="8"/>
  <c r="BH109" i="8"/>
  <c r="BH110" i="8"/>
  <c r="BH111" i="8"/>
  <c r="BH112" i="8"/>
  <c r="BH113" i="8"/>
  <c r="BH114" i="8"/>
  <c r="BH115" i="8"/>
  <c r="BH116" i="8"/>
  <c r="BH117" i="8"/>
  <c r="BH118" i="8"/>
  <c r="BH119" i="8"/>
  <c r="BH120" i="8"/>
  <c r="BH121" i="8"/>
  <c r="BH122" i="8"/>
  <c r="BH123" i="8"/>
  <c r="BH124" i="8"/>
  <c r="BH125" i="8"/>
  <c r="BH126" i="8"/>
  <c r="BH127" i="8"/>
  <c r="BH128" i="8"/>
  <c r="BH129" i="8"/>
  <c r="BH130" i="8"/>
  <c r="BH131" i="8"/>
  <c r="BH132" i="8"/>
  <c r="BH133" i="8"/>
  <c r="BH134" i="8"/>
  <c r="BH135" i="8"/>
  <c r="BH136" i="8"/>
  <c r="BH137" i="8"/>
  <c r="BH138" i="8"/>
  <c r="BH139" i="8"/>
  <c r="BH140" i="8"/>
  <c r="BH141" i="8"/>
  <c r="BH142" i="8"/>
  <c r="BH143" i="8"/>
  <c r="BH144" i="8"/>
  <c r="BH145" i="8"/>
  <c r="BH146" i="8"/>
  <c r="BH147" i="8"/>
  <c r="BH148" i="8"/>
  <c r="BH149" i="8"/>
  <c r="BH150" i="8"/>
  <c r="BH151" i="8"/>
  <c r="BH152" i="8"/>
  <c r="BH153" i="8"/>
  <c r="BH154" i="8"/>
  <c r="BH155" i="8"/>
  <c r="BH156" i="8"/>
  <c r="BH157" i="8"/>
  <c r="BH158" i="8"/>
  <c r="BH159" i="8"/>
  <c r="BH160" i="8"/>
  <c r="BH161" i="8"/>
  <c r="BH162" i="8"/>
  <c r="BH163" i="8"/>
  <c r="BH164" i="8"/>
  <c r="BH165" i="8"/>
  <c r="BH166" i="8"/>
  <c r="BH167" i="8"/>
  <c r="BH168" i="8"/>
  <c r="BH169" i="8"/>
  <c r="BH170" i="8"/>
  <c r="BH171" i="8"/>
  <c r="BH172" i="8"/>
  <c r="BH173" i="8"/>
  <c r="BH174" i="8"/>
  <c r="BH175" i="8"/>
  <c r="BH176" i="8"/>
  <c r="BH177" i="8"/>
  <c r="BH178" i="8"/>
  <c r="BH179" i="8"/>
  <c r="BH180" i="8"/>
  <c r="BH181" i="8"/>
  <c r="BH182" i="8"/>
  <c r="BH183" i="8"/>
  <c r="BH184" i="8"/>
  <c r="BH185" i="8"/>
  <c r="BH186" i="8"/>
  <c r="BH187" i="8"/>
  <c r="BH188" i="8"/>
  <c r="BH189" i="8"/>
  <c r="BH190" i="8"/>
  <c r="BH191" i="8"/>
  <c r="BH192" i="8"/>
  <c r="BH193" i="8"/>
  <c r="BH194" i="8"/>
  <c r="BH195" i="8"/>
  <c r="BH196" i="8"/>
  <c r="BH197" i="8"/>
  <c r="BH198" i="8"/>
  <c r="BH199" i="8"/>
  <c r="BH200" i="8"/>
  <c r="BH201" i="8"/>
  <c r="BH202" i="8"/>
  <c r="BH203" i="8"/>
  <c r="BH204" i="8"/>
  <c r="BH205" i="8"/>
  <c r="BH206" i="8"/>
  <c r="BH207" i="8"/>
  <c r="BH208" i="8"/>
  <c r="BH209" i="8"/>
  <c r="BH210" i="8"/>
  <c r="BH211" i="8"/>
  <c r="BH212" i="8"/>
  <c r="BH213" i="8"/>
  <c r="BH214" i="8"/>
  <c r="BH215" i="8"/>
  <c r="BH216" i="8"/>
  <c r="BH217" i="8"/>
  <c r="BH218" i="8"/>
  <c r="BH219" i="8"/>
  <c r="BH220" i="8"/>
  <c r="BH221" i="8"/>
  <c r="BH222" i="8"/>
  <c r="BH223" i="8"/>
  <c r="BH224" i="8"/>
  <c r="BH225" i="8"/>
  <c r="BH226" i="8"/>
  <c r="BH227" i="8"/>
  <c r="BH228" i="8"/>
  <c r="BH229" i="8"/>
  <c r="BH230" i="8"/>
  <c r="BH231" i="8"/>
  <c r="BH232" i="8"/>
  <c r="BH233" i="8"/>
  <c r="BH234" i="8"/>
  <c r="BH235" i="8"/>
  <c r="BH236" i="8"/>
  <c r="BH237" i="8"/>
  <c r="BH238" i="8"/>
  <c r="BH239" i="8"/>
  <c r="BH240" i="8"/>
  <c r="BH241" i="8"/>
  <c r="BH242" i="8"/>
  <c r="BH243" i="8"/>
  <c r="BH244" i="8"/>
  <c r="BH245" i="8"/>
  <c r="BH246" i="8"/>
  <c r="BH247" i="8"/>
  <c r="BH248" i="8"/>
  <c r="BH249" i="8"/>
  <c r="BH250" i="8"/>
  <c r="BH251" i="8"/>
  <c r="BH252" i="8"/>
  <c r="BH253" i="8"/>
  <c r="BH254" i="8"/>
  <c r="BH255" i="8"/>
  <c r="BH256" i="8"/>
  <c r="BH257" i="8"/>
  <c r="BH258" i="8"/>
  <c r="BH259" i="8"/>
  <c r="BH260" i="8"/>
  <c r="BH261" i="8"/>
  <c r="BH262" i="8"/>
  <c r="BH263" i="8"/>
  <c r="BH264" i="8"/>
  <c r="BH265" i="8"/>
  <c r="BH266" i="8"/>
  <c r="BH267" i="8"/>
  <c r="BH268" i="8"/>
  <c r="BH269" i="8"/>
  <c r="BH270" i="8"/>
  <c r="BH271" i="8"/>
  <c r="BH272" i="8"/>
  <c r="BH273" i="8"/>
  <c r="BH274" i="8"/>
  <c r="BH275" i="8"/>
  <c r="BH276" i="8"/>
  <c r="BH277" i="8"/>
  <c r="BH278" i="8"/>
  <c r="BH279" i="8"/>
  <c r="BH280" i="8"/>
  <c r="BH281" i="8"/>
  <c r="BH282" i="8"/>
  <c r="BH283" i="8"/>
  <c r="BH284" i="8"/>
  <c r="BH285" i="8"/>
  <c r="BH286" i="8"/>
  <c r="BH287" i="8"/>
  <c r="BH288" i="8"/>
  <c r="BH289" i="8"/>
  <c r="BH290" i="8"/>
  <c r="BH291" i="8"/>
  <c r="BH292" i="8"/>
  <c r="BH293" i="8"/>
  <c r="BH294" i="8"/>
  <c r="BH295" i="8"/>
  <c r="BH296" i="8"/>
  <c r="BH297" i="8"/>
  <c r="BH298" i="8"/>
  <c r="BH299" i="8"/>
  <c r="BH300" i="8"/>
  <c r="BH301" i="8"/>
  <c r="BH302" i="8"/>
  <c r="BH303" i="8"/>
  <c r="BH304" i="8"/>
  <c r="BH305" i="8"/>
  <c r="BH306" i="8"/>
  <c r="BH307" i="8"/>
  <c r="BH308" i="8"/>
  <c r="BH309" i="8"/>
  <c r="BH310" i="8"/>
  <c r="BH311" i="8"/>
  <c r="BH312" i="8"/>
  <c r="BH313" i="8"/>
  <c r="BH314" i="8"/>
  <c r="BH315" i="8"/>
  <c r="BH316" i="8"/>
  <c r="BH317" i="8"/>
  <c r="BH318" i="8"/>
  <c r="BH319" i="8"/>
  <c r="BH320" i="8"/>
  <c r="BH321" i="8"/>
  <c r="BH322" i="8"/>
  <c r="BH323" i="8"/>
  <c r="BH324" i="8"/>
  <c r="BH325" i="8"/>
  <c r="BH326" i="8"/>
  <c r="BH327" i="8"/>
  <c r="BH328" i="8"/>
  <c r="BH329" i="8"/>
  <c r="BH330" i="8"/>
  <c r="BH331" i="8"/>
  <c r="BH332" i="8"/>
  <c r="BH333" i="8"/>
  <c r="BH334" i="8"/>
  <c r="BH335" i="8"/>
  <c r="BH336" i="8"/>
  <c r="BH337" i="8"/>
  <c r="BH338" i="8"/>
  <c r="BH339" i="8"/>
  <c r="BH340" i="8"/>
  <c r="BH341" i="8"/>
  <c r="BH342" i="8"/>
  <c r="BH343" i="8"/>
  <c r="BH344" i="8"/>
  <c r="BH345" i="8"/>
  <c r="BH346" i="8"/>
  <c r="BH347" i="8"/>
  <c r="BH348" i="8"/>
  <c r="BH349" i="8"/>
  <c r="BH350" i="8"/>
  <c r="BH351" i="8"/>
  <c r="BH352" i="8"/>
  <c r="BH353" i="8"/>
  <c r="BH354" i="8"/>
  <c r="BH355" i="8"/>
  <c r="BH356" i="8"/>
  <c r="BH357" i="8"/>
  <c r="BH358" i="8"/>
  <c r="BH359" i="8"/>
  <c r="BH360" i="8"/>
  <c r="BH361" i="8"/>
  <c r="BH362" i="8"/>
  <c r="BH363" i="8"/>
  <c r="BH364" i="8"/>
  <c r="BH365" i="8"/>
  <c r="BH366" i="8"/>
  <c r="BH367" i="8"/>
  <c r="BH368" i="8"/>
  <c r="BH369" i="8"/>
  <c r="BH370" i="8"/>
  <c r="BH371" i="8"/>
  <c r="BH372" i="8"/>
  <c r="BH373" i="8"/>
  <c r="BH374" i="8"/>
  <c r="BH375" i="8"/>
  <c r="BH376" i="8"/>
  <c r="BH377" i="8"/>
  <c r="BH378" i="8"/>
  <c r="BH379" i="8"/>
  <c r="BH380" i="8"/>
  <c r="BH381" i="8"/>
  <c r="BH382" i="8"/>
  <c r="BH383" i="8"/>
  <c r="BH384" i="8"/>
  <c r="BH385" i="8"/>
  <c r="BH386" i="8"/>
  <c r="BH387" i="8"/>
  <c r="BH388" i="8"/>
  <c r="BH389" i="8"/>
  <c r="BH390" i="8"/>
  <c r="BH391" i="8"/>
  <c r="BH392" i="8"/>
  <c r="BH393" i="8"/>
  <c r="BH394" i="8"/>
  <c r="BH395" i="8"/>
  <c r="BH396" i="8"/>
  <c r="BH397" i="8"/>
  <c r="BH398" i="8"/>
  <c r="BH399" i="8"/>
  <c r="BH400" i="8"/>
  <c r="BH401" i="8"/>
  <c r="BH402" i="8"/>
  <c r="BH403" i="8"/>
  <c r="BH404" i="8"/>
  <c r="BH405" i="8"/>
  <c r="BH406" i="8"/>
  <c r="BH407" i="8"/>
  <c r="BH408" i="8"/>
  <c r="BH409" i="8"/>
  <c r="BH410" i="8"/>
  <c r="BH411" i="8"/>
  <c r="BH412" i="8"/>
  <c r="BH413" i="8"/>
  <c r="BH414" i="8"/>
  <c r="BH415" i="8"/>
  <c r="BH416" i="8"/>
  <c r="BH417" i="8"/>
  <c r="BH418" i="8"/>
  <c r="BH419" i="8"/>
  <c r="BH420" i="8"/>
  <c r="BH421" i="8"/>
  <c r="BH422" i="8"/>
  <c r="BH423" i="8"/>
  <c r="BH424" i="8"/>
  <c r="BH425" i="8"/>
  <c r="BH426" i="8"/>
  <c r="BH427" i="8"/>
  <c r="BH428" i="8"/>
  <c r="BH429" i="8"/>
  <c r="BH430" i="8"/>
  <c r="BH431" i="8"/>
  <c r="BH432" i="8"/>
  <c r="BH433" i="8"/>
  <c r="BH434" i="8"/>
  <c r="BH435" i="8"/>
  <c r="BH436" i="8"/>
  <c r="BH7" i="8"/>
  <c r="BG8" i="8"/>
  <c r="BG9" i="8"/>
  <c r="BG10" i="8"/>
  <c r="BG11" i="8"/>
  <c r="BG12" i="8"/>
  <c r="BG13" i="8"/>
  <c r="BG14" i="8"/>
  <c r="BG15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28" i="8"/>
  <c r="BG29" i="8"/>
  <c r="BG30" i="8"/>
  <c r="BG31" i="8"/>
  <c r="BG32" i="8"/>
  <c r="BG33" i="8"/>
  <c r="BG34" i="8"/>
  <c r="BG35" i="8"/>
  <c r="BG36" i="8"/>
  <c r="BG37" i="8"/>
  <c r="BG38" i="8"/>
  <c r="BG39" i="8"/>
  <c r="BG40" i="8"/>
  <c r="BG41" i="8"/>
  <c r="BG42" i="8"/>
  <c r="BG43" i="8"/>
  <c r="BG44" i="8"/>
  <c r="BG45" i="8"/>
  <c r="BG46" i="8"/>
  <c r="BG47" i="8"/>
  <c r="BG48" i="8"/>
  <c r="BG49" i="8"/>
  <c r="BG50" i="8"/>
  <c r="BG51" i="8"/>
  <c r="BG52" i="8"/>
  <c r="BG53" i="8"/>
  <c r="BG54" i="8"/>
  <c r="BG55" i="8"/>
  <c r="BG56" i="8"/>
  <c r="BG57" i="8"/>
  <c r="BG58" i="8"/>
  <c r="BG59" i="8"/>
  <c r="BG60" i="8"/>
  <c r="BG61" i="8"/>
  <c r="BG62" i="8"/>
  <c r="BG63" i="8"/>
  <c r="BG64" i="8"/>
  <c r="BG65" i="8"/>
  <c r="BG66" i="8"/>
  <c r="BG67" i="8"/>
  <c r="BG68" i="8"/>
  <c r="BG69" i="8"/>
  <c r="BG70" i="8"/>
  <c r="BG71" i="8"/>
  <c r="BG72" i="8"/>
  <c r="BG73" i="8"/>
  <c r="BG74" i="8"/>
  <c r="BG75" i="8"/>
  <c r="BG76" i="8"/>
  <c r="BG77" i="8"/>
  <c r="BG78" i="8"/>
  <c r="BG79" i="8"/>
  <c r="BG80" i="8"/>
  <c r="BG81" i="8"/>
  <c r="BG82" i="8"/>
  <c r="BG83" i="8"/>
  <c r="BG84" i="8"/>
  <c r="BG85" i="8"/>
  <c r="BG86" i="8"/>
  <c r="BG87" i="8"/>
  <c r="BG88" i="8"/>
  <c r="BG89" i="8"/>
  <c r="BG90" i="8"/>
  <c r="BG91" i="8"/>
  <c r="BG92" i="8"/>
  <c r="BG93" i="8"/>
  <c r="BG94" i="8"/>
  <c r="BG95" i="8"/>
  <c r="BG96" i="8"/>
  <c r="BG97" i="8"/>
  <c r="BG98" i="8"/>
  <c r="BG99" i="8"/>
  <c r="BG100" i="8"/>
  <c r="BG101" i="8"/>
  <c r="BG102" i="8"/>
  <c r="BG103" i="8"/>
  <c r="BG104" i="8"/>
  <c r="BG105" i="8"/>
  <c r="BG106" i="8"/>
  <c r="BG107" i="8"/>
  <c r="BG108" i="8"/>
  <c r="BG109" i="8"/>
  <c r="BG110" i="8"/>
  <c r="BG111" i="8"/>
  <c r="BG112" i="8"/>
  <c r="BG113" i="8"/>
  <c r="BG114" i="8"/>
  <c r="BG115" i="8"/>
  <c r="BG116" i="8"/>
  <c r="BG117" i="8"/>
  <c r="BG118" i="8"/>
  <c r="BG119" i="8"/>
  <c r="BG120" i="8"/>
  <c r="BG121" i="8"/>
  <c r="BG122" i="8"/>
  <c r="BG123" i="8"/>
  <c r="BG124" i="8"/>
  <c r="BG125" i="8"/>
  <c r="BG126" i="8"/>
  <c r="BG127" i="8"/>
  <c r="BG128" i="8"/>
  <c r="BG129" i="8"/>
  <c r="BG130" i="8"/>
  <c r="BG131" i="8"/>
  <c r="BG132" i="8"/>
  <c r="BG133" i="8"/>
  <c r="BG134" i="8"/>
  <c r="BG135" i="8"/>
  <c r="BG136" i="8"/>
  <c r="BG137" i="8"/>
  <c r="BG138" i="8"/>
  <c r="BG139" i="8"/>
  <c r="BG140" i="8"/>
  <c r="BG141" i="8"/>
  <c r="BG142" i="8"/>
  <c r="BG143" i="8"/>
  <c r="BG144" i="8"/>
  <c r="BG145" i="8"/>
  <c r="BG146" i="8"/>
  <c r="BG147" i="8"/>
  <c r="BG148" i="8"/>
  <c r="BG149" i="8"/>
  <c r="BG150" i="8"/>
  <c r="BG151" i="8"/>
  <c r="BG152" i="8"/>
  <c r="BG153" i="8"/>
  <c r="BG154" i="8"/>
  <c r="BG155" i="8"/>
  <c r="BG156" i="8"/>
  <c r="BG157" i="8"/>
  <c r="BG158" i="8"/>
  <c r="BG159" i="8"/>
  <c r="BG160" i="8"/>
  <c r="BG161" i="8"/>
  <c r="BG162" i="8"/>
  <c r="BG163" i="8"/>
  <c r="BG164" i="8"/>
  <c r="BG165" i="8"/>
  <c r="BG166" i="8"/>
  <c r="BG167" i="8"/>
  <c r="BG168" i="8"/>
  <c r="BG169" i="8"/>
  <c r="BG170" i="8"/>
  <c r="BG171" i="8"/>
  <c r="BG172" i="8"/>
  <c r="BG173" i="8"/>
  <c r="BG174" i="8"/>
  <c r="BG175" i="8"/>
  <c r="BG176" i="8"/>
  <c r="BG177" i="8"/>
  <c r="BG178" i="8"/>
  <c r="BG179" i="8"/>
  <c r="BG180" i="8"/>
  <c r="BG181" i="8"/>
  <c r="BG182" i="8"/>
  <c r="BG183" i="8"/>
  <c r="BG184" i="8"/>
  <c r="BG185" i="8"/>
  <c r="BG186" i="8"/>
  <c r="BG187" i="8"/>
  <c r="BG188" i="8"/>
  <c r="BG189" i="8"/>
  <c r="BG190" i="8"/>
  <c r="BG191" i="8"/>
  <c r="BG192" i="8"/>
  <c r="BG193" i="8"/>
  <c r="BG194" i="8"/>
  <c r="BG195" i="8"/>
  <c r="BG196" i="8"/>
  <c r="BG197" i="8"/>
  <c r="BG198" i="8"/>
  <c r="BG199" i="8"/>
  <c r="BG200" i="8"/>
  <c r="BG201" i="8"/>
  <c r="BG202" i="8"/>
  <c r="BG203" i="8"/>
  <c r="BG204" i="8"/>
  <c r="BG205" i="8"/>
  <c r="BG206" i="8"/>
  <c r="BG207" i="8"/>
  <c r="BG208" i="8"/>
  <c r="BG209" i="8"/>
  <c r="BG210" i="8"/>
  <c r="BG211" i="8"/>
  <c r="BG212" i="8"/>
  <c r="BG213" i="8"/>
  <c r="BG214" i="8"/>
  <c r="BG215" i="8"/>
  <c r="BG216" i="8"/>
  <c r="BG217" i="8"/>
  <c r="BG218" i="8"/>
  <c r="BG219" i="8"/>
  <c r="BG220" i="8"/>
  <c r="BG221" i="8"/>
  <c r="BG222" i="8"/>
  <c r="BG223" i="8"/>
  <c r="BG224" i="8"/>
  <c r="BG225" i="8"/>
  <c r="BG226" i="8"/>
  <c r="BG227" i="8"/>
  <c r="BG228" i="8"/>
  <c r="BG229" i="8"/>
  <c r="BG230" i="8"/>
  <c r="BG231" i="8"/>
  <c r="BG232" i="8"/>
  <c r="BG233" i="8"/>
  <c r="BG234" i="8"/>
  <c r="BG235" i="8"/>
  <c r="BG236" i="8"/>
  <c r="BG237" i="8"/>
  <c r="BG238" i="8"/>
  <c r="BG239" i="8"/>
  <c r="BG240" i="8"/>
  <c r="BG241" i="8"/>
  <c r="BG242" i="8"/>
  <c r="BG243" i="8"/>
  <c r="BG244" i="8"/>
  <c r="BG245" i="8"/>
  <c r="BG246" i="8"/>
  <c r="BG247" i="8"/>
  <c r="BG248" i="8"/>
  <c r="BG249" i="8"/>
  <c r="BG250" i="8"/>
  <c r="BG251" i="8"/>
  <c r="BG252" i="8"/>
  <c r="BG253" i="8"/>
  <c r="BG254" i="8"/>
  <c r="BG255" i="8"/>
  <c r="BG256" i="8"/>
  <c r="BG257" i="8"/>
  <c r="BG258" i="8"/>
  <c r="BG259" i="8"/>
  <c r="BG260" i="8"/>
  <c r="BG261" i="8"/>
  <c r="BG262" i="8"/>
  <c r="BG263" i="8"/>
  <c r="BG264" i="8"/>
  <c r="BG265" i="8"/>
  <c r="BG266" i="8"/>
  <c r="BG267" i="8"/>
  <c r="BG268" i="8"/>
  <c r="BG269" i="8"/>
  <c r="BG270" i="8"/>
  <c r="BG271" i="8"/>
  <c r="BG272" i="8"/>
  <c r="BG273" i="8"/>
  <c r="BG274" i="8"/>
  <c r="BG275" i="8"/>
  <c r="BG276" i="8"/>
  <c r="BG277" i="8"/>
  <c r="BG278" i="8"/>
  <c r="BG279" i="8"/>
  <c r="BG280" i="8"/>
  <c r="BG281" i="8"/>
  <c r="BG282" i="8"/>
  <c r="BG283" i="8"/>
  <c r="BG284" i="8"/>
  <c r="BG285" i="8"/>
  <c r="BG286" i="8"/>
  <c r="BG287" i="8"/>
  <c r="BG288" i="8"/>
  <c r="BG289" i="8"/>
  <c r="BG290" i="8"/>
  <c r="BG291" i="8"/>
  <c r="BG292" i="8"/>
  <c r="BG293" i="8"/>
  <c r="BG294" i="8"/>
  <c r="BG295" i="8"/>
  <c r="BG296" i="8"/>
  <c r="BG297" i="8"/>
  <c r="BG298" i="8"/>
  <c r="BG299" i="8"/>
  <c r="BG300" i="8"/>
  <c r="BG301" i="8"/>
  <c r="BG302" i="8"/>
  <c r="BG303" i="8"/>
  <c r="BG304" i="8"/>
  <c r="BG305" i="8"/>
  <c r="BG306" i="8"/>
  <c r="BG307" i="8"/>
  <c r="BG308" i="8"/>
  <c r="BG309" i="8"/>
  <c r="BG310" i="8"/>
  <c r="BG311" i="8"/>
  <c r="BG312" i="8"/>
  <c r="BG313" i="8"/>
  <c r="BG314" i="8"/>
  <c r="BG315" i="8"/>
  <c r="BG316" i="8"/>
  <c r="BG317" i="8"/>
  <c r="BG318" i="8"/>
  <c r="BG319" i="8"/>
  <c r="BG320" i="8"/>
  <c r="BG321" i="8"/>
  <c r="BG322" i="8"/>
  <c r="BG323" i="8"/>
  <c r="BG324" i="8"/>
  <c r="BG325" i="8"/>
  <c r="BG326" i="8"/>
  <c r="BG327" i="8"/>
  <c r="BG328" i="8"/>
  <c r="BG329" i="8"/>
  <c r="BG330" i="8"/>
  <c r="BG331" i="8"/>
  <c r="BG332" i="8"/>
  <c r="BG333" i="8"/>
  <c r="BG334" i="8"/>
  <c r="BG335" i="8"/>
  <c r="BG336" i="8"/>
  <c r="BG337" i="8"/>
  <c r="BG338" i="8"/>
  <c r="BG339" i="8"/>
  <c r="BG340" i="8"/>
  <c r="BG341" i="8"/>
  <c r="BG342" i="8"/>
  <c r="BG343" i="8"/>
  <c r="BG344" i="8"/>
  <c r="BG345" i="8"/>
  <c r="BG346" i="8"/>
  <c r="BG347" i="8"/>
  <c r="BG348" i="8"/>
  <c r="BG349" i="8"/>
  <c r="BG350" i="8"/>
  <c r="BG351" i="8"/>
  <c r="BG352" i="8"/>
  <c r="BG353" i="8"/>
  <c r="BG354" i="8"/>
  <c r="BG355" i="8"/>
  <c r="BG356" i="8"/>
  <c r="BG357" i="8"/>
  <c r="BG358" i="8"/>
  <c r="BG359" i="8"/>
  <c r="BG360" i="8"/>
  <c r="BG361" i="8"/>
  <c r="BG362" i="8"/>
  <c r="BG363" i="8"/>
  <c r="BG364" i="8"/>
  <c r="BG365" i="8"/>
  <c r="BG366" i="8"/>
  <c r="BG367" i="8"/>
  <c r="BG368" i="8"/>
  <c r="BG369" i="8"/>
  <c r="BG370" i="8"/>
  <c r="BG371" i="8"/>
  <c r="BG372" i="8"/>
  <c r="BG373" i="8"/>
  <c r="BG374" i="8"/>
  <c r="BG375" i="8"/>
  <c r="BG376" i="8"/>
  <c r="BG377" i="8"/>
  <c r="BG378" i="8"/>
  <c r="BG379" i="8"/>
  <c r="BG380" i="8"/>
  <c r="BG381" i="8"/>
  <c r="BG382" i="8"/>
  <c r="BG383" i="8"/>
  <c r="BG384" i="8"/>
  <c r="BG385" i="8"/>
  <c r="BG386" i="8"/>
  <c r="BG387" i="8"/>
  <c r="BG388" i="8"/>
  <c r="BG389" i="8"/>
  <c r="BG390" i="8"/>
  <c r="BG391" i="8"/>
  <c r="BG392" i="8"/>
  <c r="BG393" i="8"/>
  <c r="BG394" i="8"/>
  <c r="BG395" i="8"/>
  <c r="BG396" i="8"/>
  <c r="BG397" i="8"/>
  <c r="BG398" i="8"/>
  <c r="BG399" i="8"/>
  <c r="BG400" i="8"/>
  <c r="BG401" i="8"/>
  <c r="BG402" i="8"/>
  <c r="BG403" i="8"/>
  <c r="BG404" i="8"/>
  <c r="BG405" i="8"/>
  <c r="BG406" i="8"/>
  <c r="BG407" i="8"/>
  <c r="BG408" i="8"/>
  <c r="BG409" i="8"/>
  <c r="BG410" i="8"/>
  <c r="BG411" i="8"/>
  <c r="BG412" i="8"/>
  <c r="BG413" i="8"/>
  <c r="BG414" i="8"/>
  <c r="BG415" i="8"/>
  <c r="BG416" i="8"/>
  <c r="BG417" i="8"/>
  <c r="BG418" i="8"/>
  <c r="BG419" i="8"/>
  <c r="BG420" i="8"/>
  <c r="BG421" i="8"/>
  <c r="BG422" i="8"/>
  <c r="BG423" i="8"/>
  <c r="BG424" i="8"/>
  <c r="BG425" i="8"/>
  <c r="BG426" i="8"/>
  <c r="BG427" i="8"/>
  <c r="BG428" i="8"/>
  <c r="BG429" i="8"/>
  <c r="BG430" i="8"/>
  <c r="BG431" i="8"/>
  <c r="BG432" i="8"/>
  <c r="BG433" i="8"/>
  <c r="BG434" i="8"/>
  <c r="BG435" i="8"/>
  <c r="BG436" i="8"/>
  <c r="BG7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BF53" i="8"/>
  <c r="BF54" i="8"/>
  <c r="BF55" i="8"/>
  <c r="BF56" i="8"/>
  <c r="BF57" i="8"/>
  <c r="BF58" i="8"/>
  <c r="BF59" i="8"/>
  <c r="BF60" i="8"/>
  <c r="BF61" i="8"/>
  <c r="BF62" i="8"/>
  <c r="BF63" i="8"/>
  <c r="BF64" i="8"/>
  <c r="BF65" i="8"/>
  <c r="BF66" i="8"/>
  <c r="BF67" i="8"/>
  <c r="BF68" i="8"/>
  <c r="BF69" i="8"/>
  <c r="BF70" i="8"/>
  <c r="BF71" i="8"/>
  <c r="BF72" i="8"/>
  <c r="BF73" i="8"/>
  <c r="BF74" i="8"/>
  <c r="BF75" i="8"/>
  <c r="BF76" i="8"/>
  <c r="BF77" i="8"/>
  <c r="BF78" i="8"/>
  <c r="BF79" i="8"/>
  <c r="BF80" i="8"/>
  <c r="BF81" i="8"/>
  <c r="BF82" i="8"/>
  <c r="BF83" i="8"/>
  <c r="BF84" i="8"/>
  <c r="BF85" i="8"/>
  <c r="BF86" i="8"/>
  <c r="BF87" i="8"/>
  <c r="BF88" i="8"/>
  <c r="BF89" i="8"/>
  <c r="BF90" i="8"/>
  <c r="BF91" i="8"/>
  <c r="BF92" i="8"/>
  <c r="BF93" i="8"/>
  <c r="BF94" i="8"/>
  <c r="BF95" i="8"/>
  <c r="BF96" i="8"/>
  <c r="BF97" i="8"/>
  <c r="BF98" i="8"/>
  <c r="BF99" i="8"/>
  <c r="BF100" i="8"/>
  <c r="BF101" i="8"/>
  <c r="BF102" i="8"/>
  <c r="BF103" i="8"/>
  <c r="BF104" i="8"/>
  <c r="BF105" i="8"/>
  <c r="BF106" i="8"/>
  <c r="BF107" i="8"/>
  <c r="BF108" i="8"/>
  <c r="BF109" i="8"/>
  <c r="BF110" i="8"/>
  <c r="BF111" i="8"/>
  <c r="BF112" i="8"/>
  <c r="BF113" i="8"/>
  <c r="BF114" i="8"/>
  <c r="BF115" i="8"/>
  <c r="BF116" i="8"/>
  <c r="BF117" i="8"/>
  <c r="BF118" i="8"/>
  <c r="BF119" i="8"/>
  <c r="BF120" i="8"/>
  <c r="BF121" i="8"/>
  <c r="BF122" i="8"/>
  <c r="BF123" i="8"/>
  <c r="BF124" i="8"/>
  <c r="BF125" i="8"/>
  <c r="BF126" i="8"/>
  <c r="BF127" i="8"/>
  <c r="BF128" i="8"/>
  <c r="BF129" i="8"/>
  <c r="BF130" i="8"/>
  <c r="BF131" i="8"/>
  <c r="BF132" i="8"/>
  <c r="BF133" i="8"/>
  <c r="BF134" i="8"/>
  <c r="BF135" i="8"/>
  <c r="BF136" i="8"/>
  <c r="BF137" i="8"/>
  <c r="BF138" i="8"/>
  <c r="BF139" i="8"/>
  <c r="BF140" i="8"/>
  <c r="BF141" i="8"/>
  <c r="BF142" i="8"/>
  <c r="BF143" i="8"/>
  <c r="BF144" i="8"/>
  <c r="BF145" i="8"/>
  <c r="BF146" i="8"/>
  <c r="BF147" i="8"/>
  <c r="BF148" i="8"/>
  <c r="BF149" i="8"/>
  <c r="BF150" i="8"/>
  <c r="BF151" i="8"/>
  <c r="BF152" i="8"/>
  <c r="BF153" i="8"/>
  <c r="BF154" i="8"/>
  <c r="BF155" i="8"/>
  <c r="BF156" i="8"/>
  <c r="BF157" i="8"/>
  <c r="BF158" i="8"/>
  <c r="BF159" i="8"/>
  <c r="BF160" i="8"/>
  <c r="BF161" i="8"/>
  <c r="BF162" i="8"/>
  <c r="BF163" i="8"/>
  <c r="BF164" i="8"/>
  <c r="BF165" i="8"/>
  <c r="BF166" i="8"/>
  <c r="BF167" i="8"/>
  <c r="BF168" i="8"/>
  <c r="BF169" i="8"/>
  <c r="BF170" i="8"/>
  <c r="BF171" i="8"/>
  <c r="BF172" i="8"/>
  <c r="BF173" i="8"/>
  <c r="BF174" i="8"/>
  <c r="BF175" i="8"/>
  <c r="BF176" i="8"/>
  <c r="BF177" i="8"/>
  <c r="BF178" i="8"/>
  <c r="BF179" i="8"/>
  <c r="BF180" i="8"/>
  <c r="BF181" i="8"/>
  <c r="BF182" i="8"/>
  <c r="BF183" i="8"/>
  <c r="BF184" i="8"/>
  <c r="BF185" i="8"/>
  <c r="BF186" i="8"/>
  <c r="BF187" i="8"/>
  <c r="BF188" i="8"/>
  <c r="BF189" i="8"/>
  <c r="BF190" i="8"/>
  <c r="BF191" i="8"/>
  <c r="BF192" i="8"/>
  <c r="BF193" i="8"/>
  <c r="BF194" i="8"/>
  <c r="BF195" i="8"/>
  <c r="BF196" i="8"/>
  <c r="BF197" i="8"/>
  <c r="BF198" i="8"/>
  <c r="BF199" i="8"/>
  <c r="BF200" i="8"/>
  <c r="BF201" i="8"/>
  <c r="BF202" i="8"/>
  <c r="BF203" i="8"/>
  <c r="BF204" i="8"/>
  <c r="BF205" i="8"/>
  <c r="BF206" i="8"/>
  <c r="BF207" i="8"/>
  <c r="BF208" i="8"/>
  <c r="BF209" i="8"/>
  <c r="BF210" i="8"/>
  <c r="BF211" i="8"/>
  <c r="BF212" i="8"/>
  <c r="BF213" i="8"/>
  <c r="BF214" i="8"/>
  <c r="BF215" i="8"/>
  <c r="BF216" i="8"/>
  <c r="BF217" i="8"/>
  <c r="BF218" i="8"/>
  <c r="BF219" i="8"/>
  <c r="BF220" i="8"/>
  <c r="BF221" i="8"/>
  <c r="BF222" i="8"/>
  <c r="BF223" i="8"/>
  <c r="BF224" i="8"/>
  <c r="BF225" i="8"/>
  <c r="BF226" i="8"/>
  <c r="BF227" i="8"/>
  <c r="BF228" i="8"/>
  <c r="BF229" i="8"/>
  <c r="BF230" i="8"/>
  <c r="BF231" i="8"/>
  <c r="BF232" i="8"/>
  <c r="BF233" i="8"/>
  <c r="BF234" i="8"/>
  <c r="BF235" i="8"/>
  <c r="BF236" i="8"/>
  <c r="BF237" i="8"/>
  <c r="BF238" i="8"/>
  <c r="BF239" i="8"/>
  <c r="BF240" i="8"/>
  <c r="BF241" i="8"/>
  <c r="BF242" i="8"/>
  <c r="BF243" i="8"/>
  <c r="BF244" i="8"/>
  <c r="BF245" i="8"/>
  <c r="BF246" i="8"/>
  <c r="BF247" i="8"/>
  <c r="BF248" i="8"/>
  <c r="BF249" i="8"/>
  <c r="BF250" i="8"/>
  <c r="BF251" i="8"/>
  <c r="BF252" i="8"/>
  <c r="BF253" i="8"/>
  <c r="BF254" i="8"/>
  <c r="BF255" i="8"/>
  <c r="BF256" i="8"/>
  <c r="BF257" i="8"/>
  <c r="BF258" i="8"/>
  <c r="BF259" i="8"/>
  <c r="BF260" i="8"/>
  <c r="BF261" i="8"/>
  <c r="BF262" i="8"/>
  <c r="BF263" i="8"/>
  <c r="BF264" i="8"/>
  <c r="BF265" i="8"/>
  <c r="BF266" i="8"/>
  <c r="BF267" i="8"/>
  <c r="BF268" i="8"/>
  <c r="BF269" i="8"/>
  <c r="BF270" i="8"/>
  <c r="BF271" i="8"/>
  <c r="BF272" i="8"/>
  <c r="BF273" i="8"/>
  <c r="BF274" i="8"/>
  <c r="BF275" i="8"/>
  <c r="BF276" i="8"/>
  <c r="BF277" i="8"/>
  <c r="BF278" i="8"/>
  <c r="BF279" i="8"/>
  <c r="BF280" i="8"/>
  <c r="BF281" i="8"/>
  <c r="BF282" i="8"/>
  <c r="BF283" i="8"/>
  <c r="BF284" i="8"/>
  <c r="BF285" i="8"/>
  <c r="BF286" i="8"/>
  <c r="BF287" i="8"/>
  <c r="BF288" i="8"/>
  <c r="BF289" i="8"/>
  <c r="BF290" i="8"/>
  <c r="BF291" i="8"/>
  <c r="BF292" i="8"/>
  <c r="BF293" i="8"/>
  <c r="BF294" i="8"/>
  <c r="BF295" i="8"/>
  <c r="BF296" i="8"/>
  <c r="BF297" i="8"/>
  <c r="BF298" i="8"/>
  <c r="BF299" i="8"/>
  <c r="BF300" i="8"/>
  <c r="BF301" i="8"/>
  <c r="BF302" i="8"/>
  <c r="BF303" i="8"/>
  <c r="BF304" i="8"/>
  <c r="BF305" i="8"/>
  <c r="BF306" i="8"/>
  <c r="BF307" i="8"/>
  <c r="BF308" i="8"/>
  <c r="BF309" i="8"/>
  <c r="BF310" i="8"/>
  <c r="BF311" i="8"/>
  <c r="BF312" i="8"/>
  <c r="BF313" i="8"/>
  <c r="BF314" i="8"/>
  <c r="BF315" i="8"/>
  <c r="BF316" i="8"/>
  <c r="BF317" i="8"/>
  <c r="BF318" i="8"/>
  <c r="BF319" i="8"/>
  <c r="BF320" i="8"/>
  <c r="BF321" i="8"/>
  <c r="BF322" i="8"/>
  <c r="BF323" i="8"/>
  <c r="BF324" i="8"/>
  <c r="BF325" i="8"/>
  <c r="BF326" i="8"/>
  <c r="BF327" i="8"/>
  <c r="BF328" i="8"/>
  <c r="BF329" i="8"/>
  <c r="BF330" i="8"/>
  <c r="BF331" i="8"/>
  <c r="BF332" i="8"/>
  <c r="BF333" i="8"/>
  <c r="BF334" i="8"/>
  <c r="BF335" i="8"/>
  <c r="BF336" i="8"/>
  <c r="BF337" i="8"/>
  <c r="BF338" i="8"/>
  <c r="BF339" i="8"/>
  <c r="BF340" i="8"/>
  <c r="BF341" i="8"/>
  <c r="BF342" i="8"/>
  <c r="BF343" i="8"/>
  <c r="BF344" i="8"/>
  <c r="BF345" i="8"/>
  <c r="BF346" i="8"/>
  <c r="BF347" i="8"/>
  <c r="BF348" i="8"/>
  <c r="BF349" i="8"/>
  <c r="BF350" i="8"/>
  <c r="BF351" i="8"/>
  <c r="BF352" i="8"/>
  <c r="BF353" i="8"/>
  <c r="BF354" i="8"/>
  <c r="BF355" i="8"/>
  <c r="BF356" i="8"/>
  <c r="BF357" i="8"/>
  <c r="BF358" i="8"/>
  <c r="BF359" i="8"/>
  <c r="BF360" i="8"/>
  <c r="BF361" i="8"/>
  <c r="BF362" i="8"/>
  <c r="BF363" i="8"/>
  <c r="BF364" i="8"/>
  <c r="BF365" i="8"/>
  <c r="BF366" i="8"/>
  <c r="BF367" i="8"/>
  <c r="BF368" i="8"/>
  <c r="BF369" i="8"/>
  <c r="BF370" i="8"/>
  <c r="BF371" i="8"/>
  <c r="BF372" i="8"/>
  <c r="BF373" i="8"/>
  <c r="BF374" i="8"/>
  <c r="BF375" i="8"/>
  <c r="BF376" i="8"/>
  <c r="BF377" i="8"/>
  <c r="BF378" i="8"/>
  <c r="BF379" i="8"/>
  <c r="BF380" i="8"/>
  <c r="BF381" i="8"/>
  <c r="BF382" i="8"/>
  <c r="BF383" i="8"/>
  <c r="BF384" i="8"/>
  <c r="BF385" i="8"/>
  <c r="BF386" i="8"/>
  <c r="BF387" i="8"/>
  <c r="BF388" i="8"/>
  <c r="BF389" i="8"/>
  <c r="BF390" i="8"/>
  <c r="BF391" i="8"/>
  <c r="BF392" i="8"/>
  <c r="BF393" i="8"/>
  <c r="BF394" i="8"/>
  <c r="BF395" i="8"/>
  <c r="BF396" i="8"/>
  <c r="BF397" i="8"/>
  <c r="BF398" i="8"/>
  <c r="BF399" i="8"/>
  <c r="BF400" i="8"/>
  <c r="BF401" i="8"/>
  <c r="BF402" i="8"/>
  <c r="BF403" i="8"/>
  <c r="BF404" i="8"/>
  <c r="BF405" i="8"/>
  <c r="BF406" i="8"/>
  <c r="BF407" i="8"/>
  <c r="BF408" i="8"/>
  <c r="BF409" i="8"/>
  <c r="BF410" i="8"/>
  <c r="BF411" i="8"/>
  <c r="BF412" i="8"/>
  <c r="BF413" i="8"/>
  <c r="BF414" i="8"/>
  <c r="BF415" i="8"/>
  <c r="BF416" i="8"/>
  <c r="BF417" i="8"/>
  <c r="BF418" i="8"/>
  <c r="BF419" i="8"/>
  <c r="BF420" i="8"/>
  <c r="BF421" i="8"/>
  <c r="BF422" i="8"/>
  <c r="BF423" i="8"/>
  <c r="BF424" i="8"/>
  <c r="BF425" i="8"/>
  <c r="BF426" i="8"/>
  <c r="BF427" i="8"/>
  <c r="BF428" i="8"/>
  <c r="BF429" i="8"/>
  <c r="BF430" i="8"/>
  <c r="BF431" i="8"/>
  <c r="BF432" i="8"/>
  <c r="BF433" i="8"/>
  <c r="BF434" i="8"/>
  <c r="BF435" i="8"/>
  <c r="BF436" i="8"/>
  <c r="BF7" i="8"/>
  <c r="BE15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28" i="8"/>
  <c r="BE29" i="8"/>
  <c r="BE30" i="8"/>
  <c r="BE31" i="8"/>
  <c r="BE32" i="8"/>
  <c r="BE33" i="8"/>
  <c r="BE34" i="8"/>
  <c r="BE35" i="8"/>
  <c r="BE36" i="8"/>
  <c r="BE37" i="8"/>
  <c r="BE38" i="8"/>
  <c r="BE39" i="8"/>
  <c r="BE40" i="8"/>
  <c r="BE41" i="8"/>
  <c r="BE42" i="8"/>
  <c r="BE43" i="8"/>
  <c r="BE44" i="8"/>
  <c r="BE45" i="8"/>
  <c r="BE46" i="8"/>
  <c r="BE47" i="8"/>
  <c r="BE48" i="8"/>
  <c r="BE49" i="8"/>
  <c r="BE50" i="8"/>
  <c r="BE51" i="8"/>
  <c r="BE52" i="8"/>
  <c r="BE53" i="8"/>
  <c r="BE54" i="8"/>
  <c r="BE55" i="8"/>
  <c r="BE56" i="8"/>
  <c r="BE57" i="8"/>
  <c r="BE58" i="8"/>
  <c r="BE59" i="8"/>
  <c r="BE60" i="8"/>
  <c r="BE61" i="8"/>
  <c r="BE62" i="8"/>
  <c r="BE63" i="8"/>
  <c r="BE64" i="8"/>
  <c r="BE65" i="8"/>
  <c r="BE66" i="8"/>
  <c r="BE67" i="8"/>
  <c r="BE68" i="8"/>
  <c r="BE69" i="8"/>
  <c r="BE70" i="8"/>
  <c r="BE71" i="8"/>
  <c r="BE72" i="8"/>
  <c r="BE73" i="8"/>
  <c r="BE74" i="8"/>
  <c r="BE75" i="8"/>
  <c r="BE76" i="8"/>
  <c r="BE77" i="8"/>
  <c r="BE78" i="8"/>
  <c r="BE79" i="8"/>
  <c r="BE80" i="8"/>
  <c r="BE81" i="8"/>
  <c r="BE82" i="8"/>
  <c r="BE83" i="8"/>
  <c r="BE84" i="8"/>
  <c r="BE85" i="8"/>
  <c r="BE86" i="8"/>
  <c r="BE87" i="8"/>
  <c r="BE88" i="8"/>
  <c r="BE89" i="8"/>
  <c r="BE90" i="8"/>
  <c r="BE91" i="8"/>
  <c r="BE92" i="8"/>
  <c r="BE93" i="8"/>
  <c r="BE94" i="8"/>
  <c r="BE95" i="8"/>
  <c r="BE96" i="8"/>
  <c r="BE97" i="8"/>
  <c r="BE98" i="8"/>
  <c r="BE99" i="8"/>
  <c r="BE100" i="8"/>
  <c r="BE101" i="8"/>
  <c r="BE102" i="8"/>
  <c r="BE103" i="8"/>
  <c r="BE104" i="8"/>
  <c r="BE105" i="8"/>
  <c r="BE106" i="8"/>
  <c r="BE107" i="8"/>
  <c r="BE108" i="8"/>
  <c r="BE109" i="8"/>
  <c r="BE110" i="8"/>
  <c r="BE111" i="8"/>
  <c r="BE112" i="8"/>
  <c r="BE113" i="8"/>
  <c r="BE114" i="8"/>
  <c r="BE115" i="8"/>
  <c r="BE116" i="8"/>
  <c r="BE117" i="8"/>
  <c r="BE118" i="8"/>
  <c r="BE119" i="8"/>
  <c r="BE120" i="8"/>
  <c r="BE121" i="8"/>
  <c r="BE122" i="8"/>
  <c r="BE123" i="8"/>
  <c r="BE124" i="8"/>
  <c r="BE125" i="8"/>
  <c r="BE126" i="8"/>
  <c r="BE127" i="8"/>
  <c r="BE128" i="8"/>
  <c r="BE129" i="8"/>
  <c r="BE130" i="8"/>
  <c r="BE131" i="8"/>
  <c r="BE132" i="8"/>
  <c r="BE133" i="8"/>
  <c r="BE134" i="8"/>
  <c r="BE135" i="8"/>
  <c r="BE136" i="8"/>
  <c r="BE137" i="8"/>
  <c r="BE138" i="8"/>
  <c r="BE139" i="8"/>
  <c r="BE140" i="8"/>
  <c r="BE141" i="8"/>
  <c r="BE142" i="8"/>
  <c r="BE143" i="8"/>
  <c r="BE144" i="8"/>
  <c r="BE145" i="8"/>
  <c r="BE146" i="8"/>
  <c r="BE147" i="8"/>
  <c r="BE148" i="8"/>
  <c r="BE149" i="8"/>
  <c r="BE150" i="8"/>
  <c r="BE151" i="8"/>
  <c r="BE152" i="8"/>
  <c r="BE153" i="8"/>
  <c r="BE154" i="8"/>
  <c r="BE155" i="8"/>
  <c r="BE156" i="8"/>
  <c r="BE157" i="8"/>
  <c r="BE158" i="8"/>
  <c r="BE159" i="8"/>
  <c r="BE160" i="8"/>
  <c r="BE161" i="8"/>
  <c r="BE162" i="8"/>
  <c r="BE163" i="8"/>
  <c r="BE164" i="8"/>
  <c r="BE165" i="8"/>
  <c r="BE166" i="8"/>
  <c r="BE167" i="8"/>
  <c r="BE168" i="8"/>
  <c r="BE169" i="8"/>
  <c r="BE170" i="8"/>
  <c r="BE171" i="8"/>
  <c r="BE172" i="8"/>
  <c r="BE173" i="8"/>
  <c r="BE174" i="8"/>
  <c r="BE175" i="8"/>
  <c r="BE176" i="8"/>
  <c r="BE177" i="8"/>
  <c r="BE178" i="8"/>
  <c r="BE179" i="8"/>
  <c r="BE180" i="8"/>
  <c r="BE181" i="8"/>
  <c r="BE182" i="8"/>
  <c r="BE183" i="8"/>
  <c r="BE184" i="8"/>
  <c r="BE185" i="8"/>
  <c r="BE186" i="8"/>
  <c r="BE187" i="8"/>
  <c r="BE188" i="8"/>
  <c r="BE189" i="8"/>
  <c r="BE190" i="8"/>
  <c r="BE191" i="8"/>
  <c r="BE192" i="8"/>
  <c r="BE193" i="8"/>
  <c r="BE194" i="8"/>
  <c r="BE195" i="8"/>
  <c r="BE196" i="8"/>
  <c r="BE197" i="8"/>
  <c r="BE198" i="8"/>
  <c r="BE199" i="8"/>
  <c r="BE200" i="8"/>
  <c r="BE201" i="8"/>
  <c r="BE202" i="8"/>
  <c r="BE203" i="8"/>
  <c r="BE204" i="8"/>
  <c r="BE205" i="8"/>
  <c r="BE206" i="8"/>
  <c r="BE207" i="8"/>
  <c r="BE208" i="8"/>
  <c r="BE209" i="8"/>
  <c r="BE210" i="8"/>
  <c r="BE211" i="8"/>
  <c r="BE212" i="8"/>
  <c r="BE213" i="8"/>
  <c r="BE214" i="8"/>
  <c r="BE215" i="8"/>
  <c r="BE216" i="8"/>
  <c r="BE217" i="8"/>
  <c r="BE218" i="8"/>
  <c r="BE219" i="8"/>
  <c r="BE220" i="8"/>
  <c r="BE221" i="8"/>
  <c r="BE222" i="8"/>
  <c r="BE223" i="8"/>
  <c r="BE224" i="8"/>
  <c r="BE225" i="8"/>
  <c r="BE226" i="8"/>
  <c r="BE227" i="8"/>
  <c r="BE228" i="8"/>
  <c r="BE229" i="8"/>
  <c r="BE230" i="8"/>
  <c r="BE231" i="8"/>
  <c r="BE232" i="8"/>
  <c r="BE233" i="8"/>
  <c r="BE234" i="8"/>
  <c r="BE235" i="8"/>
  <c r="BE236" i="8"/>
  <c r="BE237" i="8"/>
  <c r="BE238" i="8"/>
  <c r="BE239" i="8"/>
  <c r="BE240" i="8"/>
  <c r="BE241" i="8"/>
  <c r="BE242" i="8"/>
  <c r="BE243" i="8"/>
  <c r="BE244" i="8"/>
  <c r="BE245" i="8"/>
  <c r="BE246" i="8"/>
  <c r="BE247" i="8"/>
  <c r="BE248" i="8"/>
  <c r="BE249" i="8"/>
  <c r="BE250" i="8"/>
  <c r="BE251" i="8"/>
  <c r="BE252" i="8"/>
  <c r="BE253" i="8"/>
  <c r="BE254" i="8"/>
  <c r="BE255" i="8"/>
  <c r="BE256" i="8"/>
  <c r="BE257" i="8"/>
  <c r="BE258" i="8"/>
  <c r="BE259" i="8"/>
  <c r="BE260" i="8"/>
  <c r="BE261" i="8"/>
  <c r="BE262" i="8"/>
  <c r="BE263" i="8"/>
  <c r="BE264" i="8"/>
  <c r="BE265" i="8"/>
  <c r="BE266" i="8"/>
  <c r="BE267" i="8"/>
  <c r="BE268" i="8"/>
  <c r="BE269" i="8"/>
  <c r="BE270" i="8"/>
  <c r="BE271" i="8"/>
  <c r="BE272" i="8"/>
  <c r="BE273" i="8"/>
  <c r="BE274" i="8"/>
  <c r="BE275" i="8"/>
  <c r="BE276" i="8"/>
  <c r="BE277" i="8"/>
  <c r="BE278" i="8"/>
  <c r="BE279" i="8"/>
  <c r="BE280" i="8"/>
  <c r="BE281" i="8"/>
  <c r="BE282" i="8"/>
  <c r="BE283" i="8"/>
  <c r="BE284" i="8"/>
  <c r="BE285" i="8"/>
  <c r="BE286" i="8"/>
  <c r="BE287" i="8"/>
  <c r="BE288" i="8"/>
  <c r="BE289" i="8"/>
  <c r="BE290" i="8"/>
  <c r="BE291" i="8"/>
  <c r="BE292" i="8"/>
  <c r="BE293" i="8"/>
  <c r="BE294" i="8"/>
  <c r="BE295" i="8"/>
  <c r="BE296" i="8"/>
  <c r="BE297" i="8"/>
  <c r="BE298" i="8"/>
  <c r="BE299" i="8"/>
  <c r="BE300" i="8"/>
  <c r="BE301" i="8"/>
  <c r="BE302" i="8"/>
  <c r="BE303" i="8"/>
  <c r="BE304" i="8"/>
  <c r="BE305" i="8"/>
  <c r="BE306" i="8"/>
  <c r="BE307" i="8"/>
  <c r="BE308" i="8"/>
  <c r="BE309" i="8"/>
  <c r="BE310" i="8"/>
  <c r="BE311" i="8"/>
  <c r="BE312" i="8"/>
  <c r="BE313" i="8"/>
  <c r="BE314" i="8"/>
  <c r="BE315" i="8"/>
  <c r="BE316" i="8"/>
  <c r="BE317" i="8"/>
  <c r="BE318" i="8"/>
  <c r="BE319" i="8"/>
  <c r="BE320" i="8"/>
  <c r="BE321" i="8"/>
  <c r="BE322" i="8"/>
  <c r="BE323" i="8"/>
  <c r="BE324" i="8"/>
  <c r="BE325" i="8"/>
  <c r="BE326" i="8"/>
  <c r="BE327" i="8"/>
  <c r="BE328" i="8"/>
  <c r="BE329" i="8"/>
  <c r="BE330" i="8"/>
  <c r="BE331" i="8"/>
  <c r="BE332" i="8"/>
  <c r="BE333" i="8"/>
  <c r="BE334" i="8"/>
  <c r="BE335" i="8"/>
  <c r="BE336" i="8"/>
  <c r="BE337" i="8"/>
  <c r="BE338" i="8"/>
  <c r="BE339" i="8"/>
  <c r="BE340" i="8"/>
  <c r="BE341" i="8"/>
  <c r="BE342" i="8"/>
  <c r="BE343" i="8"/>
  <c r="BE344" i="8"/>
  <c r="BE345" i="8"/>
  <c r="BE346" i="8"/>
  <c r="BE347" i="8"/>
  <c r="BE348" i="8"/>
  <c r="BE349" i="8"/>
  <c r="BE350" i="8"/>
  <c r="BE351" i="8"/>
  <c r="BE352" i="8"/>
  <c r="BE353" i="8"/>
  <c r="BE354" i="8"/>
  <c r="BE355" i="8"/>
  <c r="BE356" i="8"/>
  <c r="BE357" i="8"/>
  <c r="BE358" i="8"/>
  <c r="BE359" i="8"/>
  <c r="BE360" i="8"/>
  <c r="BE361" i="8"/>
  <c r="BE362" i="8"/>
  <c r="BE363" i="8"/>
  <c r="BE364" i="8"/>
  <c r="BE365" i="8"/>
  <c r="BE366" i="8"/>
  <c r="BE367" i="8"/>
  <c r="BE368" i="8"/>
  <c r="BE369" i="8"/>
  <c r="BE370" i="8"/>
  <c r="BE371" i="8"/>
  <c r="BE372" i="8"/>
  <c r="BE373" i="8"/>
  <c r="BE374" i="8"/>
  <c r="BE375" i="8"/>
  <c r="BE376" i="8"/>
  <c r="BE377" i="8"/>
  <c r="BE378" i="8"/>
  <c r="BE379" i="8"/>
  <c r="BE380" i="8"/>
  <c r="BE381" i="8"/>
  <c r="BE382" i="8"/>
  <c r="BE383" i="8"/>
  <c r="BE384" i="8"/>
  <c r="BE385" i="8"/>
  <c r="BE386" i="8"/>
  <c r="BE387" i="8"/>
  <c r="BE388" i="8"/>
  <c r="BE389" i="8"/>
  <c r="BE390" i="8"/>
  <c r="BE391" i="8"/>
  <c r="BE392" i="8"/>
  <c r="BE393" i="8"/>
  <c r="BE394" i="8"/>
  <c r="BE395" i="8"/>
  <c r="BE396" i="8"/>
  <c r="BE397" i="8"/>
  <c r="BE398" i="8"/>
  <c r="BE399" i="8"/>
  <c r="BE400" i="8"/>
  <c r="BE401" i="8"/>
  <c r="BE402" i="8"/>
  <c r="BE403" i="8"/>
  <c r="BE404" i="8"/>
  <c r="BE405" i="8"/>
  <c r="BE406" i="8"/>
  <c r="BE407" i="8"/>
  <c r="BE408" i="8"/>
  <c r="BE409" i="8"/>
  <c r="BE410" i="8"/>
  <c r="BE411" i="8"/>
  <c r="BE412" i="8"/>
  <c r="BE413" i="8"/>
  <c r="BE414" i="8"/>
  <c r="BE415" i="8"/>
  <c r="BE416" i="8"/>
  <c r="BE417" i="8"/>
  <c r="BE418" i="8"/>
  <c r="BE419" i="8"/>
  <c r="BE420" i="8"/>
  <c r="BE421" i="8"/>
  <c r="BE422" i="8"/>
  <c r="BE423" i="8"/>
  <c r="BE424" i="8"/>
  <c r="BE425" i="8"/>
  <c r="BE426" i="8"/>
  <c r="BE427" i="8"/>
  <c r="BE428" i="8"/>
  <c r="BE429" i="8"/>
  <c r="BE430" i="8"/>
  <c r="BE431" i="8"/>
  <c r="BE432" i="8"/>
  <c r="BE433" i="8"/>
  <c r="BE434" i="8"/>
  <c r="BE435" i="8"/>
  <c r="BE436" i="8"/>
  <c r="BE8" i="8"/>
  <c r="BE9" i="8"/>
  <c r="BE10" i="8"/>
  <c r="BE11" i="8"/>
  <c r="BE12" i="8"/>
  <c r="BE13" i="8"/>
  <c r="BE14" i="8"/>
  <c r="BE7" i="8"/>
  <c r="BB439" i="8"/>
  <c r="BA439" i="8"/>
  <c r="BB8" i="8"/>
  <c r="BB9" i="8"/>
  <c r="BB10" i="8"/>
  <c r="BB11" i="8"/>
  <c r="BB12" i="8"/>
  <c r="BB13" i="8"/>
  <c r="BB14" i="8"/>
  <c r="BB15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28" i="8"/>
  <c r="BB29" i="8"/>
  <c r="BB30" i="8"/>
  <c r="BB31" i="8"/>
  <c r="BB32" i="8"/>
  <c r="BB33" i="8"/>
  <c r="BB34" i="8"/>
  <c r="BB35" i="8"/>
  <c r="BB36" i="8"/>
  <c r="BB37" i="8"/>
  <c r="BB38" i="8"/>
  <c r="BB39" i="8"/>
  <c r="BB40" i="8"/>
  <c r="BB41" i="8"/>
  <c r="BB42" i="8"/>
  <c r="BB43" i="8"/>
  <c r="BB44" i="8"/>
  <c r="BB45" i="8"/>
  <c r="BB46" i="8"/>
  <c r="BB47" i="8"/>
  <c r="BB48" i="8"/>
  <c r="BB49" i="8"/>
  <c r="BB50" i="8"/>
  <c r="BB51" i="8"/>
  <c r="BB52" i="8"/>
  <c r="BB53" i="8"/>
  <c r="BB54" i="8"/>
  <c r="BB55" i="8"/>
  <c r="BB56" i="8"/>
  <c r="BB57" i="8"/>
  <c r="BB58" i="8"/>
  <c r="BB59" i="8"/>
  <c r="BB60" i="8"/>
  <c r="BB61" i="8"/>
  <c r="BB62" i="8"/>
  <c r="BB63" i="8"/>
  <c r="BB64" i="8"/>
  <c r="BB65" i="8"/>
  <c r="BB66" i="8"/>
  <c r="BB67" i="8"/>
  <c r="BB68" i="8"/>
  <c r="BB69" i="8"/>
  <c r="BB70" i="8"/>
  <c r="BB71" i="8"/>
  <c r="BB72" i="8"/>
  <c r="BB73" i="8"/>
  <c r="BB74" i="8"/>
  <c r="BB75" i="8"/>
  <c r="BB76" i="8"/>
  <c r="BB77" i="8"/>
  <c r="BB78" i="8"/>
  <c r="BB79" i="8"/>
  <c r="BB80" i="8"/>
  <c r="BB81" i="8"/>
  <c r="BB82" i="8"/>
  <c r="BB83" i="8"/>
  <c r="BB84" i="8"/>
  <c r="BB85" i="8"/>
  <c r="BB86" i="8"/>
  <c r="BB87" i="8"/>
  <c r="BB88" i="8"/>
  <c r="BB89" i="8"/>
  <c r="BB90" i="8"/>
  <c r="BB91" i="8"/>
  <c r="BB92" i="8"/>
  <c r="BB93" i="8"/>
  <c r="BB94" i="8"/>
  <c r="BB95" i="8"/>
  <c r="BB96" i="8"/>
  <c r="BB97" i="8"/>
  <c r="BB98" i="8"/>
  <c r="BB99" i="8"/>
  <c r="BB100" i="8"/>
  <c r="BB101" i="8"/>
  <c r="BB102" i="8"/>
  <c r="BB103" i="8"/>
  <c r="BB104" i="8"/>
  <c r="BB105" i="8"/>
  <c r="BB106" i="8"/>
  <c r="BB107" i="8"/>
  <c r="BB108" i="8"/>
  <c r="BB109" i="8"/>
  <c r="BB110" i="8"/>
  <c r="BB111" i="8"/>
  <c r="BB112" i="8"/>
  <c r="BB113" i="8"/>
  <c r="BB114" i="8"/>
  <c r="BB115" i="8"/>
  <c r="BB116" i="8"/>
  <c r="BB117" i="8"/>
  <c r="BB118" i="8"/>
  <c r="BB119" i="8"/>
  <c r="BB120" i="8"/>
  <c r="BB121" i="8"/>
  <c r="BB122" i="8"/>
  <c r="BB123" i="8"/>
  <c r="BB124" i="8"/>
  <c r="BB125" i="8"/>
  <c r="BB126" i="8"/>
  <c r="BB127" i="8"/>
  <c r="BB128" i="8"/>
  <c r="BB129" i="8"/>
  <c r="BB130" i="8"/>
  <c r="BB131" i="8"/>
  <c r="BB132" i="8"/>
  <c r="BB133" i="8"/>
  <c r="BB134" i="8"/>
  <c r="BB135" i="8"/>
  <c r="BB136" i="8"/>
  <c r="BB137" i="8"/>
  <c r="BB138" i="8"/>
  <c r="BB139" i="8"/>
  <c r="BB140" i="8"/>
  <c r="BB141" i="8"/>
  <c r="BB142" i="8"/>
  <c r="BB143" i="8"/>
  <c r="BB144" i="8"/>
  <c r="BB145" i="8"/>
  <c r="BB146" i="8"/>
  <c r="BB147" i="8"/>
  <c r="BB148" i="8"/>
  <c r="BB149" i="8"/>
  <c r="BB150" i="8"/>
  <c r="BB151" i="8"/>
  <c r="BB152" i="8"/>
  <c r="BB153" i="8"/>
  <c r="BB154" i="8"/>
  <c r="BB155" i="8"/>
  <c r="BB156" i="8"/>
  <c r="BB157" i="8"/>
  <c r="BB158" i="8"/>
  <c r="BB159" i="8"/>
  <c r="BB160" i="8"/>
  <c r="BB161" i="8"/>
  <c r="BB162" i="8"/>
  <c r="BB163" i="8"/>
  <c r="BB164" i="8"/>
  <c r="BB165" i="8"/>
  <c r="BB166" i="8"/>
  <c r="BB167" i="8"/>
  <c r="BB168" i="8"/>
  <c r="BB169" i="8"/>
  <c r="BB170" i="8"/>
  <c r="BB171" i="8"/>
  <c r="BB172" i="8"/>
  <c r="BB173" i="8"/>
  <c r="BB174" i="8"/>
  <c r="BB175" i="8"/>
  <c r="BB176" i="8"/>
  <c r="BB177" i="8"/>
  <c r="BB178" i="8"/>
  <c r="BB179" i="8"/>
  <c r="BB180" i="8"/>
  <c r="BB181" i="8"/>
  <c r="BB182" i="8"/>
  <c r="BB183" i="8"/>
  <c r="BB184" i="8"/>
  <c r="BB185" i="8"/>
  <c r="BB186" i="8"/>
  <c r="BB187" i="8"/>
  <c r="BB188" i="8"/>
  <c r="BB189" i="8"/>
  <c r="BB190" i="8"/>
  <c r="BB191" i="8"/>
  <c r="BB192" i="8"/>
  <c r="BB193" i="8"/>
  <c r="BB194" i="8"/>
  <c r="BB195" i="8"/>
  <c r="BB196" i="8"/>
  <c r="BB197" i="8"/>
  <c r="BB198" i="8"/>
  <c r="BB199" i="8"/>
  <c r="BB200" i="8"/>
  <c r="BB201" i="8"/>
  <c r="BB202" i="8"/>
  <c r="BB203" i="8"/>
  <c r="BB204" i="8"/>
  <c r="BB205" i="8"/>
  <c r="BB206" i="8"/>
  <c r="BB207" i="8"/>
  <c r="BB208" i="8"/>
  <c r="BB209" i="8"/>
  <c r="BB210" i="8"/>
  <c r="BB211" i="8"/>
  <c r="BB212" i="8"/>
  <c r="BB213" i="8"/>
  <c r="BB214" i="8"/>
  <c r="BB215" i="8"/>
  <c r="BB216" i="8"/>
  <c r="BB217" i="8"/>
  <c r="BB218" i="8"/>
  <c r="BB219" i="8"/>
  <c r="BB220" i="8"/>
  <c r="BB221" i="8"/>
  <c r="BB222" i="8"/>
  <c r="BB223" i="8"/>
  <c r="BB224" i="8"/>
  <c r="BB225" i="8"/>
  <c r="BB226" i="8"/>
  <c r="BB227" i="8"/>
  <c r="BB228" i="8"/>
  <c r="BB229" i="8"/>
  <c r="BB230" i="8"/>
  <c r="BB231" i="8"/>
  <c r="BB232" i="8"/>
  <c r="BB233" i="8"/>
  <c r="BB234" i="8"/>
  <c r="BB235" i="8"/>
  <c r="BB236" i="8"/>
  <c r="BB237" i="8"/>
  <c r="BB238" i="8"/>
  <c r="BB239" i="8"/>
  <c r="BB240" i="8"/>
  <c r="BB241" i="8"/>
  <c r="BB242" i="8"/>
  <c r="BB243" i="8"/>
  <c r="BB244" i="8"/>
  <c r="BB245" i="8"/>
  <c r="BB246" i="8"/>
  <c r="BB247" i="8"/>
  <c r="BB248" i="8"/>
  <c r="BB249" i="8"/>
  <c r="BB250" i="8"/>
  <c r="BB251" i="8"/>
  <c r="BB252" i="8"/>
  <c r="BB253" i="8"/>
  <c r="BB254" i="8"/>
  <c r="BB255" i="8"/>
  <c r="BB256" i="8"/>
  <c r="BB257" i="8"/>
  <c r="BB258" i="8"/>
  <c r="BB259" i="8"/>
  <c r="BB260" i="8"/>
  <c r="BB261" i="8"/>
  <c r="BB262" i="8"/>
  <c r="BB263" i="8"/>
  <c r="BB264" i="8"/>
  <c r="BB265" i="8"/>
  <c r="BB266" i="8"/>
  <c r="BB267" i="8"/>
  <c r="BB268" i="8"/>
  <c r="BB269" i="8"/>
  <c r="BB270" i="8"/>
  <c r="BB271" i="8"/>
  <c r="BB272" i="8"/>
  <c r="BB273" i="8"/>
  <c r="BB274" i="8"/>
  <c r="BB275" i="8"/>
  <c r="BB276" i="8"/>
  <c r="BB277" i="8"/>
  <c r="BB278" i="8"/>
  <c r="BB279" i="8"/>
  <c r="BB280" i="8"/>
  <c r="BB281" i="8"/>
  <c r="BB282" i="8"/>
  <c r="BB283" i="8"/>
  <c r="BB284" i="8"/>
  <c r="BB285" i="8"/>
  <c r="BB286" i="8"/>
  <c r="BB287" i="8"/>
  <c r="BB288" i="8"/>
  <c r="BB289" i="8"/>
  <c r="BB290" i="8"/>
  <c r="BB291" i="8"/>
  <c r="BB292" i="8"/>
  <c r="BB293" i="8"/>
  <c r="BB294" i="8"/>
  <c r="BB295" i="8"/>
  <c r="BB296" i="8"/>
  <c r="BB297" i="8"/>
  <c r="BB298" i="8"/>
  <c r="BB299" i="8"/>
  <c r="BB300" i="8"/>
  <c r="BB301" i="8"/>
  <c r="BB302" i="8"/>
  <c r="BB303" i="8"/>
  <c r="BB304" i="8"/>
  <c r="BB305" i="8"/>
  <c r="BB306" i="8"/>
  <c r="BB307" i="8"/>
  <c r="BB308" i="8"/>
  <c r="BB309" i="8"/>
  <c r="BB310" i="8"/>
  <c r="BB311" i="8"/>
  <c r="BB312" i="8"/>
  <c r="BB313" i="8"/>
  <c r="BB314" i="8"/>
  <c r="BB315" i="8"/>
  <c r="BB316" i="8"/>
  <c r="BB317" i="8"/>
  <c r="BB318" i="8"/>
  <c r="BB319" i="8"/>
  <c r="BB320" i="8"/>
  <c r="BB321" i="8"/>
  <c r="BB322" i="8"/>
  <c r="BB323" i="8"/>
  <c r="BB324" i="8"/>
  <c r="BB325" i="8"/>
  <c r="BB326" i="8"/>
  <c r="BB327" i="8"/>
  <c r="BB328" i="8"/>
  <c r="BB329" i="8"/>
  <c r="BB330" i="8"/>
  <c r="BB331" i="8"/>
  <c r="BB332" i="8"/>
  <c r="BB333" i="8"/>
  <c r="BB334" i="8"/>
  <c r="BB335" i="8"/>
  <c r="BB336" i="8"/>
  <c r="BB337" i="8"/>
  <c r="BB338" i="8"/>
  <c r="BB339" i="8"/>
  <c r="BB340" i="8"/>
  <c r="BB341" i="8"/>
  <c r="BB342" i="8"/>
  <c r="BB343" i="8"/>
  <c r="BB344" i="8"/>
  <c r="BB345" i="8"/>
  <c r="BB346" i="8"/>
  <c r="BB347" i="8"/>
  <c r="BB348" i="8"/>
  <c r="BB349" i="8"/>
  <c r="BB350" i="8"/>
  <c r="BB351" i="8"/>
  <c r="BB352" i="8"/>
  <c r="BB353" i="8"/>
  <c r="BB354" i="8"/>
  <c r="BB355" i="8"/>
  <c r="BB356" i="8"/>
  <c r="BB357" i="8"/>
  <c r="BB358" i="8"/>
  <c r="BB359" i="8"/>
  <c r="BB360" i="8"/>
  <c r="BB361" i="8"/>
  <c r="BB362" i="8"/>
  <c r="BB363" i="8"/>
  <c r="BB364" i="8"/>
  <c r="BB365" i="8"/>
  <c r="BB366" i="8"/>
  <c r="BB367" i="8"/>
  <c r="BB368" i="8"/>
  <c r="BB369" i="8"/>
  <c r="BB370" i="8"/>
  <c r="BB371" i="8"/>
  <c r="BB372" i="8"/>
  <c r="BB373" i="8"/>
  <c r="BB374" i="8"/>
  <c r="BB375" i="8"/>
  <c r="BB376" i="8"/>
  <c r="BB377" i="8"/>
  <c r="BB378" i="8"/>
  <c r="BB379" i="8"/>
  <c r="BB380" i="8"/>
  <c r="BB381" i="8"/>
  <c r="BB382" i="8"/>
  <c r="BB383" i="8"/>
  <c r="BB384" i="8"/>
  <c r="BB385" i="8"/>
  <c r="BB386" i="8"/>
  <c r="BB387" i="8"/>
  <c r="BB388" i="8"/>
  <c r="BB389" i="8"/>
  <c r="BB390" i="8"/>
  <c r="BB391" i="8"/>
  <c r="BB392" i="8"/>
  <c r="BB393" i="8"/>
  <c r="BB394" i="8"/>
  <c r="BB395" i="8"/>
  <c r="BB396" i="8"/>
  <c r="BB397" i="8"/>
  <c r="BB398" i="8"/>
  <c r="BB399" i="8"/>
  <c r="BB400" i="8"/>
  <c r="BB401" i="8"/>
  <c r="BB402" i="8"/>
  <c r="BB403" i="8"/>
  <c r="BB404" i="8"/>
  <c r="BB405" i="8"/>
  <c r="BB406" i="8"/>
  <c r="BB407" i="8"/>
  <c r="BB408" i="8"/>
  <c r="BB409" i="8"/>
  <c r="BB410" i="8"/>
  <c r="BB411" i="8"/>
  <c r="BB412" i="8"/>
  <c r="BB413" i="8"/>
  <c r="BB414" i="8"/>
  <c r="BB415" i="8"/>
  <c r="BB416" i="8"/>
  <c r="BB417" i="8"/>
  <c r="BB418" i="8"/>
  <c r="BB419" i="8"/>
  <c r="BB420" i="8"/>
  <c r="BB421" i="8"/>
  <c r="BB422" i="8"/>
  <c r="BB423" i="8"/>
  <c r="BB424" i="8"/>
  <c r="BB425" i="8"/>
  <c r="BB426" i="8"/>
  <c r="BB427" i="8"/>
  <c r="BB428" i="8"/>
  <c r="BB429" i="8"/>
  <c r="BB430" i="8"/>
  <c r="BB431" i="8"/>
  <c r="BB432" i="8"/>
  <c r="BB433" i="8"/>
  <c r="BB434" i="8"/>
  <c r="BB435" i="8"/>
  <c r="BB436" i="8"/>
  <c r="BB7" i="8"/>
  <c r="BF444" i="8" l="1"/>
  <c r="BF445" i="8" s="1"/>
  <c r="BF447" i="8" s="1"/>
  <c r="AZ439" i="8" l="1"/>
  <c r="AX443" i="8"/>
  <c r="AX443" i="8" a="1"/>
  <c r="AW443" i="8"/>
  <c r="AV443" i="8"/>
  <c r="AV443" i="8" a="1"/>
  <c r="AU441" i="8"/>
  <c r="AT442" i="8" s="1" a="1"/>
  <c r="AT442" i="8" s="1"/>
  <c r="AT444" i="8"/>
  <c r="AT443" i="8"/>
  <c r="AU442" i="8"/>
  <c r="AQ446" i="8"/>
  <c r="AQ444" i="8"/>
  <c r="AQ443" i="8"/>
  <c r="AQ442" i="8"/>
  <c r="AQ441" i="8"/>
  <c r="AM439" i="8"/>
  <c r="AL439" i="8"/>
  <c r="AK439" i="8"/>
  <c r="AU444" i="8"/>
  <c r="AU443" i="8"/>
  <c r="AU439" i="8"/>
  <c r="AU438" i="8"/>
  <c r="AU8" i="8" a="1"/>
  <c r="AU8" i="8"/>
  <c r="AU9" i="8" a="1"/>
  <c r="AU9" i="8"/>
  <c r="AU10" i="8" a="1"/>
  <c r="AU10" i="8"/>
  <c r="AU11" i="8" a="1"/>
  <c r="AU11" i="8"/>
  <c r="AU12" i="8" a="1"/>
  <c r="AU12" i="8"/>
  <c r="AU13" i="8" a="1"/>
  <c r="AU13" i="8"/>
  <c r="AU14" i="8" a="1"/>
  <c r="AU14" i="8"/>
  <c r="AU15" i="8" a="1"/>
  <c r="AU15" i="8"/>
  <c r="AU16" i="8" a="1"/>
  <c r="AU16" i="8"/>
  <c r="AU17" i="8" a="1"/>
  <c r="AU17" i="8"/>
  <c r="AU18" i="8" a="1"/>
  <c r="AU18" i="8"/>
  <c r="AU19" i="8" a="1"/>
  <c r="AU19" i="8"/>
  <c r="AU20" i="8" a="1"/>
  <c r="AU20" i="8"/>
  <c r="AU21" i="8" a="1"/>
  <c r="AU21" i="8"/>
  <c r="AU22" i="8" a="1"/>
  <c r="AU22" i="8"/>
  <c r="AU23" i="8" a="1"/>
  <c r="AU23" i="8"/>
  <c r="AU24" i="8" a="1"/>
  <c r="AU24" i="8"/>
  <c r="AU25" i="8" a="1"/>
  <c r="AU25" i="8"/>
  <c r="AU26" i="8" a="1"/>
  <c r="AU26" i="8"/>
  <c r="AU27" i="8" a="1"/>
  <c r="AU27" i="8"/>
  <c r="AU28" i="8" a="1"/>
  <c r="AU28" i="8"/>
  <c r="AU29" i="8" a="1"/>
  <c r="AU29" i="8"/>
  <c r="AU30" i="8" a="1"/>
  <c r="AU30" i="8"/>
  <c r="AU31" i="8" a="1"/>
  <c r="AU31" i="8"/>
  <c r="AU32" i="8" a="1"/>
  <c r="AU32" i="8"/>
  <c r="AU33" i="8" a="1"/>
  <c r="AU33" i="8"/>
  <c r="AU34" i="8" a="1"/>
  <c r="AU34" i="8"/>
  <c r="AU35" i="8" a="1"/>
  <c r="AU35" i="8"/>
  <c r="AU36" i="8" a="1"/>
  <c r="AU36" i="8"/>
  <c r="AU37" i="8" a="1"/>
  <c r="AU37" i="8"/>
  <c r="AU38" i="8" a="1"/>
  <c r="AU38" i="8"/>
  <c r="AU39" i="8" a="1"/>
  <c r="AU39" i="8"/>
  <c r="AU40" i="8" a="1"/>
  <c r="AU40" i="8"/>
  <c r="AU41" i="8" a="1"/>
  <c r="AU41" i="8"/>
  <c r="AU42" i="8" a="1"/>
  <c r="AU42" i="8"/>
  <c r="AU43" i="8" a="1"/>
  <c r="AU43" i="8"/>
  <c r="AU44" i="8" a="1"/>
  <c r="AU44" i="8"/>
  <c r="AU45" i="8" a="1"/>
  <c r="AU45" i="8"/>
  <c r="AU46" i="8" a="1"/>
  <c r="AU46" i="8"/>
  <c r="AU47" i="8" a="1"/>
  <c r="AU47" i="8"/>
  <c r="AU48" i="8" a="1"/>
  <c r="AU48" i="8"/>
  <c r="AU49" i="8" a="1"/>
  <c r="AU49" i="8"/>
  <c r="AU50" i="8" a="1"/>
  <c r="AU50" i="8"/>
  <c r="AU51" i="8" a="1"/>
  <c r="AU51" i="8"/>
  <c r="AU52" i="8" a="1"/>
  <c r="AU52" i="8"/>
  <c r="AU53" i="8" a="1"/>
  <c r="AU53" i="8"/>
  <c r="AU54" i="8" a="1"/>
  <c r="AU54" i="8"/>
  <c r="AU55" i="8" a="1"/>
  <c r="AU55" i="8"/>
  <c r="AU56" i="8" a="1"/>
  <c r="AU56" i="8"/>
  <c r="AU57" i="8" a="1"/>
  <c r="AU57" i="8"/>
  <c r="AU58" i="8" a="1"/>
  <c r="AU58" i="8"/>
  <c r="AU59" i="8" a="1"/>
  <c r="AU59" i="8"/>
  <c r="AU60" i="8" a="1"/>
  <c r="AU60" i="8"/>
  <c r="AU61" i="8" a="1"/>
  <c r="AU61" i="8"/>
  <c r="AU62" i="8" a="1"/>
  <c r="AU62" i="8"/>
  <c r="AU63" i="8" a="1"/>
  <c r="AU63" i="8"/>
  <c r="AU64" i="8" a="1"/>
  <c r="AU64" i="8"/>
  <c r="AU65" i="8" a="1"/>
  <c r="AU65" i="8"/>
  <c r="AU66" i="8" a="1"/>
  <c r="AU66" i="8"/>
  <c r="AU67" i="8" a="1"/>
  <c r="AU67" i="8"/>
  <c r="AU68" i="8" a="1"/>
  <c r="AU68" i="8"/>
  <c r="AU69" i="8" a="1"/>
  <c r="AU69" i="8"/>
  <c r="AU70" i="8" a="1"/>
  <c r="AU70" i="8"/>
  <c r="AU71" i="8" a="1"/>
  <c r="AU71" i="8"/>
  <c r="AU72" i="8" a="1"/>
  <c r="AU72" i="8"/>
  <c r="AU73" i="8" a="1"/>
  <c r="AU73" i="8"/>
  <c r="AU74" i="8" a="1"/>
  <c r="AU74" i="8"/>
  <c r="AU75" i="8" a="1"/>
  <c r="AU75" i="8"/>
  <c r="AU76" i="8" a="1"/>
  <c r="AU76" i="8"/>
  <c r="AU77" i="8" a="1"/>
  <c r="AU77" i="8"/>
  <c r="AU78" i="8" a="1"/>
  <c r="AU78" i="8"/>
  <c r="AU79" i="8" a="1"/>
  <c r="AU79" i="8"/>
  <c r="AU80" i="8" a="1"/>
  <c r="AU80" i="8"/>
  <c r="AU81" i="8" a="1"/>
  <c r="AU81" i="8"/>
  <c r="AU82" i="8" a="1"/>
  <c r="AU82" i="8"/>
  <c r="AU83" i="8" a="1"/>
  <c r="AU83" i="8"/>
  <c r="AU84" i="8" a="1"/>
  <c r="AU84" i="8"/>
  <c r="AU85" i="8" a="1"/>
  <c r="AU85" i="8"/>
  <c r="AU86" i="8" a="1"/>
  <c r="AU86" i="8"/>
  <c r="AU87" i="8" a="1"/>
  <c r="AU87" i="8"/>
  <c r="AU88" i="8" a="1"/>
  <c r="AU88" i="8"/>
  <c r="AU89" i="8" a="1"/>
  <c r="AU89" i="8"/>
  <c r="AU90" i="8" a="1"/>
  <c r="AU90" i="8"/>
  <c r="AU91" i="8" a="1"/>
  <c r="AU91" i="8"/>
  <c r="AU92" i="8" a="1"/>
  <c r="AU92" i="8"/>
  <c r="AU93" i="8" a="1"/>
  <c r="AU93" i="8"/>
  <c r="AU94" i="8" a="1"/>
  <c r="AU94" i="8"/>
  <c r="AU95" i="8" a="1"/>
  <c r="AU95" i="8"/>
  <c r="AU96" i="8" a="1"/>
  <c r="AU96" i="8"/>
  <c r="AU97" i="8" a="1"/>
  <c r="AU97" i="8"/>
  <c r="AU98" i="8" a="1"/>
  <c r="AU98" i="8"/>
  <c r="AU99" i="8" a="1"/>
  <c r="AU99" i="8"/>
  <c r="AU100" i="8" a="1"/>
  <c r="AU100" i="8"/>
  <c r="AU101" i="8" a="1"/>
  <c r="AU101" i="8"/>
  <c r="AU102" i="8" a="1"/>
  <c r="AU102" i="8"/>
  <c r="AU103" i="8" a="1"/>
  <c r="AU103" i="8"/>
  <c r="AU104" i="8" a="1"/>
  <c r="AU104" i="8"/>
  <c r="AU105" i="8" a="1"/>
  <c r="AU105" i="8"/>
  <c r="AU106" i="8" a="1"/>
  <c r="AU106" i="8"/>
  <c r="AU107" i="8" a="1"/>
  <c r="AU107" i="8"/>
  <c r="AU108" i="8" a="1"/>
  <c r="AU108" i="8"/>
  <c r="AU109" i="8" a="1"/>
  <c r="AU109" i="8"/>
  <c r="AU110" i="8" a="1"/>
  <c r="AU110" i="8"/>
  <c r="AU111" i="8" a="1"/>
  <c r="AU111" i="8"/>
  <c r="AU112" i="8" a="1"/>
  <c r="AU112" i="8"/>
  <c r="AU113" i="8" a="1"/>
  <c r="AU113" i="8"/>
  <c r="AU114" i="8" a="1"/>
  <c r="AU114" i="8"/>
  <c r="AU115" i="8" a="1"/>
  <c r="AU115" i="8"/>
  <c r="AU116" i="8" a="1"/>
  <c r="AU116" i="8"/>
  <c r="AU117" i="8" a="1"/>
  <c r="AU117" i="8"/>
  <c r="AU118" i="8" a="1"/>
  <c r="AU118" i="8"/>
  <c r="AU119" i="8" a="1"/>
  <c r="AU119" i="8"/>
  <c r="AU120" i="8" a="1"/>
  <c r="AU120" i="8"/>
  <c r="AU121" i="8" a="1"/>
  <c r="AU121" i="8"/>
  <c r="AU122" i="8" a="1"/>
  <c r="AU122" i="8"/>
  <c r="AU123" i="8" a="1"/>
  <c r="AU123" i="8"/>
  <c r="AU124" i="8" a="1"/>
  <c r="AU124" i="8"/>
  <c r="AU125" i="8" a="1"/>
  <c r="AU125" i="8"/>
  <c r="AU126" i="8" a="1"/>
  <c r="AU126" i="8"/>
  <c r="AU127" i="8" a="1"/>
  <c r="AU127" i="8"/>
  <c r="AU128" i="8" a="1"/>
  <c r="AU128" i="8"/>
  <c r="AU129" i="8" a="1"/>
  <c r="AU129" i="8"/>
  <c r="AU130" i="8" a="1"/>
  <c r="AU130" i="8"/>
  <c r="AU131" i="8" a="1"/>
  <c r="AU131" i="8"/>
  <c r="AU132" i="8" a="1"/>
  <c r="AU132" i="8"/>
  <c r="AU133" i="8" a="1"/>
  <c r="AU133" i="8"/>
  <c r="AU134" i="8" a="1"/>
  <c r="AU134" i="8"/>
  <c r="AU135" i="8" a="1"/>
  <c r="AU135" i="8"/>
  <c r="AU136" i="8" a="1"/>
  <c r="AU136" i="8"/>
  <c r="AU137" i="8" a="1"/>
  <c r="AU137" i="8"/>
  <c r="AU138" i="8" a="1"/>
  <c r="AU138" i="8"/>
  <c r="AU139" i="8" a="1"/>
  <c r="AU139" i="8"/>
  <c r="AU140" i="8" a="1"/>
  <c r="AU140" i="8"/>
  <c r="AU141" i="8" a="1"/>
  <c r="AU141" i="8"/>
  <c r="AU142" i="8" a="1"/>
  <c r="AU142" i="8"/>
  <c r="AU143" i="8" a="1"/>
  <c r="AU143" i="8"/>
  <c r="AU144" i="8" a="1"/>
  <c r="AU144" i="8"/>
  <c r="AU145" i="8" a="1"/>
  <c r="AU145" i="8"/>
  <c r="AU146" i="8" a="1"/>
  <c r="AU146" i="8"/>
  <c r="AU147" i="8" a="1"/>
  <c r="AU147" i="8"/>
  <c r="AU148" i="8" a="1"/>
  <c r="AU148" i="8"/>
  <c r="AU149" i="8" a="1"/>
  <c r="AU149" i="8"/>
  <c r="AU150" i="8" a="1"/>
  <c r="AU150" i="8"/>
  <c r="AU151" i="8" a="1"/>
  <c r="AU151" i="8"/>
  <c r="AU152" i="8" a="1"/>
  <c r="AU152" i="8"/>
  <c r="AU153" i="8" a="1"/>
  <c r="AU153" i="8"/>
  <c r="AU154" i="8" a="1"/>
  <c r="AU154" i="8"/>
  <c r="AU155" i="8" a="1"/>
  <c r="AU155" i="8"/>
  <c r="AU156" i="8" a="1"/>
  <c r="AU156" i="8"/>
  <c r="AU157" i="8" a="1"/>
  <c r="AU157" i="8"/>
  <c r="AU158" i="8" a="1"/>
  <c r="AU158" i="8"/>
  <c r="AU159" i="8" a="1"/>
  <c r="AU159" i="8"/>
  <c r="AU160" i="8" a="1"/>
  <c r="AU160" i="8"/>
  <c r="AU161" i="8" a="1"/>
  <c r="AU161" i="8"/>
  <c r="AU162" i="8" a="1"/>
  <c r="AU162" i="8"/>
  <c r="AU163" i="8" a="1"/>
  <c r="AU163" i="8"/>
  <c r="AU164" i="8" a="1"/>
  <c r="AU164" i="8"/>
  <c r="AU165" i="8" a="1"/>
  <c r="AU165" i="8"/>
  <c r="AU166" i="8" a="1"/>
  <c r="AU166" i="8"/>
  <c r="AU167" i="8" a="1"/>
  <c r="AU167" i="8"/>
  <c r="AU168" i="8" a="1"/>
  <c r="AU168" i="8"/>
  <c r="AU169" i="8" a="1"/>
  <c r="AU169" i="8"/>
  <c r="AU170" i="8" a="1"/>
  <c r="AU170" i="8"/>
  <c r="AU171" i="8" a="1"/>
  <c r="AU171" i="8"/>
  <c r="AU172" i="8" a="1"/>
  <c r="AU172" i="8"/>
  <c r="AU173" i="8" a="1"/>
  <c r="AU173" i="8"/>
  <c r="AU174" i="8" a="1"/>
  <c r="AU174" i="8"/>
  <c r="AU175" i="8" a="1"/>
  <c r="AU175" i="8"/>
  <c r="AU176" i="8" a="1"/>
  <c r="AU176" i="8"/>
  <c r="AU177" i="8" a="1"/>
  <c r="AU177" i="8"/>
  <c r="AU178" i="8" a="1"/>
  <c r="AU178" i="8"/>
  <c r="AU179" i="8" a="1"/>
  <c r="AU179" i="8"/>
  <c r="AU180" i="8" a="1"/>
  <c r="AU180" i="8"/>
  <c r="AU181" i="8" a="1"/>
  <c r="AU181" i="8"/>
  <c r="AU182" i="8" a="1"/>
  <c r="AU182" i="8"/>
  <c r="AU183" i="8" a="1"/>
  <c r="AU183" i="8"/>
  <c r="AU184" i="8" a="1"/>
  <c r="AU184" i="8"/>
  <c r="AU185" i="8" a="1"/>
  <c r="AU185" i="8"/>
  <c r="AU186" i="8" a="1"/>
  <c r="AU186" i="8"/>
  <c r="AU187" i="8" a="1"/>
  <c r="AU187" i="8"/>
  <c r="AU188" i="8" a="1"/>
  <c r="AU188" i="8"/>
  <c r="AU189" i="8" a="1"/>
  <c r="AU189" i="8"/>
  <c r="AU190" i="8" a="1"/>
  <c r="AU190" i="8"/>
  <c r="AU191" i="8" a="1"/>
  <c r="AU191" i="8"/>
  <c r="AU192" i="8" a="1"/>
  <c r="AU192" i="8"/>
  <c r="AU193" i="8" a="1"/>
  <c r="AU193" i="8"/>
  <c r="AU194" i="8" a="1"/>
  <c r="AU194" i="8"/>
  <c r="AU195" i="8" a="1"/>
  <c r="AU195" i="8"/>
  <c r="AU196" i="8" a="1"/>
  <c r="AU196" i="8"/>
  <c r="AU197" i="8" a="1"/>
  <c r="AU197" i="8"/>
  <c r="AU198" i="8" a="1"/>
  <c r="AU198" i="8"/>
  <c r="AU199" i="8" a="1"/>
  <c r="AU199" i="8"/>
  <c r="AU200" i="8" a="1"/>
  <c r="AU200" i="8"/>
  <c r="AU201" i="8" a="1"/>
  <c r="AU201" i="8"/>
  <c r="AU202" i="8" a="1"/>
  <c r="AU202" i="8"/>
  <c r="AU203" i="8" a="1"/>
  <c r="AU203" i="8"/>
  <c r="AU204" i="8" a="1"/>
  <c r="AU204" i="8"/>
  <c r="AU205" i="8" a="1"/>
  <c r="AU205" i="8"/>
  <c r="AU206" i="8" a="1"/>
  <c r="AU206" i="8"/>
  <c r="AU207" i="8" a="1"/>
  <c r="AU207" i="8"/>
  <c r="AU208" i="8" a="1"/>
  <c r="AU208" i="8" s="1"/>
  <c r="AU209" i="8" a="1"/>
  <c r="AU209" i="8"/>
  <c r="AU210" i="8" a="1"/>
  <c r="AU210" i="8" s="1"/>
  <c r="AU211" i="8" a="1"/>
  <c r="AU211" i="8"/>
  <c r="AU212" i="8" a="1"/>
  <c r="AU212" i="8" s="1"/>
  <c r="AU213" i="8" a="1"/>
  <c r="AU213" i="8" s="1"/>
  <c r="AU214" i="8" a="1"/>
  <c r="AU214" i="8" s="1"/>
  <c r="AU215" i="8" a="1"/>
  <c r="AU215" i="8"/>
  <c r="AU216" i="8" a="1"/>
  <c r="AU216" i="8" s="1"/>
  <c r="AU217" i="8" a="1"/>
  <c r="AU217" i="8"/>
  <c r="AU218" i="8" a="1"/>
  <c r="AU218" i="8" s="1"/>
  <c r="AU219" i="8" a="1"/>
  <c r="AU219" i="8"/>
  <c r="AU220" i="8" a="1"/>
  <c r="AU220" i="8" s="1"/>
  <c r="AU221" i="8" a="1"/>
  <c r="AU221" i="8" s="1"/>
  <c r="AU222" i="8" a="1"/>
  <c r="AU222" i="8" s="1"/>
  <c r="AU223" i="8" a="1"/>
  <c r="AU223" i="8"/>
  <c r="AU224" i="8" a="1"/>
  <c r="AU224" i="8" s="1"/>
  <c r="AU225" i="8" a="1"/>
  <c r="AU225" i="8"/>
  <c r="AU226" i="8" a="1"/>
  <c r="AU226" i="8" s="1"/>
  <c r="AU227" i="8" a="1"/>
  <c r="AU227" i="8"/>
  <c r="AU228" i="8" a="1"/>
  <c r="AU228" i="8" s="1"/>
  <c r="AU229" i="8" a="1"/>
  <c r="AU229" i="8" s="1"/>
  <c r="AU230" i="8" a="1"/>
  <c r="AU230" i="8" s="1"/>
  <c r="AU231" i="8" a="1"/>
  <c r="AU231" i="8"/>
  <c r="AU232" i="8" a="1"/>
  <c r="AU232" i="8" s="1"/>
  <c r="AU233" i="8" a="1"/>
  <c r="AU233" i="8"/>
  <c r="AU234" i="8" a="1"/>
  <c r="AU234" i="8" s="1"/>
  <c r="AU235" i="8" a="1"/>
  <c r="AU235" i="8"/>
  <c r="AU236" i="8" a="1"/>
  <c r="AU236" i="8" s="1"/>
  <c r="AU237" i="8" a="1"/>
  <c r="AU237" i="8" s="1"/>
  <c r="AU238" i="8" a="1"/>
  <c r="AU238" i="8" s="1"/>
  <c r="AU239" i="8" a="1"/>
  <c r="AU239" i="8"/>
  <c r="AU240" i="8" a="1"/>
  <c r="AU240" i="8" s="1"/>
  <c r="AU241" i="8" a="1"/>
  <c r="AU241" i="8"/>
  <c r="AU242" i="8" a="1"/>
  <c r="AU242" i="8" s="1"/>
  <c r="AU243" i="8" a="1"/>
  <c r="AU243" i="8" s="1"/>
  <c r="AU244" i="8" a="1"/>
  <c r="AU244" i="8" s="1"/>
  <c r="AU245" i="8" a="1"/>
  <c r="AU245" i="8" s="1"/>
  <c r="AU246" i="8" a="1"/>
  <c r="AU246" i="8" s="1"/>
  <c r="AU247" i="8" a="1"/>
  <c r="AU247" i="8"/>
  <c r="AU248" i="8" a="1"/>
  <c r="AU248" i="8" s="1"/>
  <c r="AU249" i="8" a="1"/>
  <c r="AU249" i="8"/>
  <c r="AU250" i="8" a="1"/>
  <c r="AU250" i="8" s="1"/>
  <c r="AU251" i="8" a="1"/>
  <c r="AU251" i="8" s="1"/>
  <c r="AU252" i="8" a="1"/>
  <c r="AU252" i="8" s="1"/>
  <c r="AU253" i="8" a="1"/>
  <c r="AU253" i="8" s="1"/>
  <c r="AU254" i="8" a="1"/>
  <c r="AU254" i="8" s="1"/>
  <c r="AU255" i="8" a="1"/>
  <c r="AU255" i="8"/>
  <c r="AU256" i="8" a="1"/>
  <c r="AU256" i="8" s="1"/>
  <c r="AU257" i="8" a="1"/>
  <c r="AU257" i="8"/>
  <c r="AU258" i="8" a="1"/>
  <c r="AU258" i="8" s="1"/>
  <c r="AU259" i="8" a="1"/>
  <c r="AU259" i="8"/>
  <c r="AU260" i="8" a="1"/>
  <c r="AU260" i="8" s="1"/>
  <c r="AU261" i="8" a="1"/>
  <c r="AU261" i="8" s="1"/>
  <c r="AU262" i="8" a="1"/>
  <c r="AU262" i="8" s="1"/>
  <c r="AU263" i="8" a="1"/>
  <c r="AU263" i="8"/>
  <c r="AU264" i="8" a="1"/>
  <c r="AU264" i="8" s="1"/>
  <c r="AU265" i="8" a="1"/>
  <c r="AU265" i="8"/>
  <c r="AU266" i="8" a="1"/>
  <c r="AU266" i="8" s="1"/>
  <c r="AU267" i="8" a="1"/>
  <c r="AU267" i="8"/>
  <c r="AU268" i="8" a="1"/>
  <c r="AU268" i="8" s="1"/>
  <c r="AU269" i="8" a="1"/>
  <c r="AU269" i="8" s="1"/>
  <c r="AU270" i="8" a="1"/>
  <c r="AU270" i="8" s="1"/>
  <c r="AU271" i="8" a="1"/>
  <c r="AU271" i="8"/>
  <c r="AU272" i="8" a="1"/>
  <c r="AU272" i="8" s="1"/>
  <c r="AU273" i="8" a="1"/>
  <c r="AU273" i="8"/>
  <c r="AU274" i="8" a="1"/>
  <c r="AU274" i="8" s="1"/>
  <c r="AU275" i="8" a="1"/>
  <c r="AU275" i="8"/>
  <c r="AU276" i="8" a="1"/>
  <c r="AU276" i="8" s="1"/>
  <c r="AU277" i="8" a="1"/>
  <c r="AU277" i="8" s="1"/>
  <c r="AU278" i="8" a="1"/>
  <c r="AU278" i="8" s="1"/>
  <c r="AU279" i="8" a="1"/>
  <c r="AU279" i="8"/>
  <c r="AU280" i="8" a="1"/>
  <c r="AU280" i="8" s="1"/>
  <c r="AU281" i="8" a="1"/>
  <c r="AU281" i="8"/>
  <c r="AU282" i="8" a="1"/>
  <c r="AU282" i="8" s="1"/>
  <c r="AU283" i="8" a="1"/>
  <c r="AU283" i="8"/>
  <c r="AU284" i="8" a="1"/>
  <c r="AU284" i="8" s="1"/>
  <c r="AU285" i="8" a="1"/>
  <c r="AU285" i="8" s="1"/>
  <c r="AU286" i="8" a="1"/>
  <c r="AU286" i="8" s="1"/>
  <c r="AU287" i="8" a="1"/>
  <c r="AU287" i="8"/>
  <c r="AU288" i="8" a="1"/>
  <c r="AU288" i="8" s="1"/>
  <c r="AU289" i="8" a="1"/>
  <c r="AU289" i="8"/>
  <c r="AU290" i="8" a="1"/>
  <c r="AU290" i="8" s="1"/>
  <c r="AU291" i="8" a="1"/>
  <c r="AU291" i="8"/>
  <c r="AU292" i="8" a="1"/>
  <c r="AU292" i="8" s="1"/>
  <c r="AU293" i="8" a="1"/>
  <c r="AU293" i="8" s="1"/>
  <c r="AU294" i="8" a="1"/>
  <c r="AU294" i="8" s="1"/>
  <c r="AU295" i="8" a="1"/>
  <c r="AU295" i="8"/>
  <c r="AU296" i="8" a="1"/>
  <c r="AU296" i="8" s="1"/>
  <c r="AU297" i="8" a="1"/>
  <c r="AU297" i="8"/>
  <c r="AU298" i="8" a="1"/>
  <c r="AU298" i="8" s="1"/>
  <c r="AU299" i="8" a="1"/>
  <c r="AU299" i="8"/>
  <c r="AU300" i="8" a="1"/>
  <c r="AU300" i="8" s="1"/>
  <c r="AU301" i="8" a="1"/>
  <c r="AU301" i="8" s="1"/>
  <c r="AU302" i="8" a="1"/>
  <c r="AU302" i="8" s="1"/>
  <c r="AU303" i="8" a="1"/>
  <c r="AU303" i="8"/>
  <c r="AU304" i="8" a="1"/>
  <c r="AU304" i="8" s="1"/>
  <c r="AU305" i="8" a="1"/>
  <c r="AU305" i="8"/>
  <c r="AU306" i="8" a="1"/>
  <c r="AU306" i="8" s="1"/>
  <c r="AU307" i="8" a="1"/>
  <c r="AU307" i="8"/>
  <c r="AU308" i="8" a="1"/>
  <c r="AU308" i="8" s="1"/>
  <c r="AU309" i="8" a="1"/>
  <c r="AU309" i="8" s="1"/>
  <c r="AU310" i="8" a="1"/>
  <c r="AU310" i="8" s="1"/>
  <c r="AU311" i="8" a="1"/>
  <c r="AU311" i="8"/>
  <c r="AU312" i="8" a="1"/>
  <c r="AU312" i="8" s="1"/>
  <c r="AU313" i="8" a="1"/>
  <c r="AU313" i="8"/>
  <c r="AU314" i="8" a="1"/>
  <c r="AU314" i="8" s="1"/>
  <c r="AU315" i="8" a="1"/>
  <c r="AU315" i="8"/>
  <c r="AU316" i="8" a="1"/>
  <c r="AU316" i="8" s="1"/>
  <c r="AU317" i="8" a="1"/>
  <c r="AU317" i="8" s="1"/>
  <c r="AU318" i="8" a="1"/>
  <c r="AU318" i="8" s="1"/>
  <c r="AU319" i="8" a="1"/>
  <c r="AU319" i="8"/>
  <c r="AU320" i="8" a="1"/>
  <c r="AU320" i="8" s="1"/>
  <c r="AU321" i="8" a="1"/>
  <c r="AU321" i="8"/>
  <c r="AU322" i="8" a="1"/>
  <c r="AU322" i="8" s="1"/>
  <c r="AU323" i="8" a="1"/>
  <c r="AU323" i="8"/>
  <c r="AU324" i="8" a="1"/>
  <c r="AU324" i="8" s="1"/>
  <c r="AU325" i="8" a="1"/>
  <c r="AU325" i="8" s="1"/>
  <c r="AU326" i="8" a="1"/>
  <c r="AU326" i="8" s="1"/>
  <c r="AU327" i="8" a="1"/>
  <c r="AU327" i="8"/>
  <c r="AU328" i="8" a="1"/>
  <c r="AU328" i="8" s="1"/>
  <c r="AU329" i="8" a="1"/>
  <c r="AU329" i="8"/>
  <c r="AU330" i="8" a="1"/>
  <c r="AU330" i="8" s="1"/>
  <c r="AU331" i="8" a="1"/>
  <c r="AU331" i="8" s="1"/>
  <c r="AU332" i="8" a="1"/>
  <c r="AU332" i="8" s="1"/>
  <c r="AU333" i="8" a="1"/>
  <c r="AU333" i="8" s="1"/>
  <c r="AU334" i="8" a="1"/>
  <c r="AU334" i="8" s="1"/>
  <c r="AU335" i="8" a="1"/>
  <c r="AU335" i="8"/>
  <c r="AU336" i="8" a="1"/>
  <c r="AU336" i="8" s="1"/>
  <c r="AU337" i="8" a="1"/>
  <c r="AU337" i="8"/>
  <c r="AU338" i="8" a="1"/>
  <c r="AU338" i="8" s="1"/>
  <c r="AU339" i="8" a="1"/>
  <c r="AU339" i="8" s="1"/>
  <c r="AU340" i="8" a="1"/>
  <c r="AU340" i="8" s="1"/>
  <c r="AU341" i="8" a="1"/>
  <c r="AU341" i="8" s="1"/>
  <c r="AU342" i="8" a="1"/>
  <c r="AU342" i="8" s="1"/>
  <c r="AU343" i="8" a="1"/>
  <c r="AU343" i="8"/>
  <c r="AU344" i="8" a="1"/>
  <c r="AU344" i="8" s="1"/>
  <c r="AU345" i="8" a="1"/>
  <c r="AU345" i="8"/>
  <c r="AU346" i="8" a="1"/>
  <c r="AU346" i="8" s="1"/>
  <c r="AU347" i="8" a="1"/>
  <c r="AU347" i="8" s="1"/>
  <c r="AU348" i="8" a="1"/>
  <c r="AU348" i="8" s="1"/>
  <c r="AU349" i="8" a="1"/>
  <c r="AU349" i="8" s="1"/>
  <c r="AU350" i="8" a="1"/>
  <c r="AU350" i="8" s="1"/>
  <c r="AU351" i="8" a="1"/>
  <c r="AU351" i="8"/>
  <c r="AU352" i="8" a="1"/>
  <c r="AU352" i="8" s="1"/>
  <c r="AU353" i="8" a="1"/>
  <c r="AU353" i="8"/>
  <c r="AU354" i="8" a="1"/>
  <c r="AU354" i="8" s="1"/>
  <c r="AU355" i="8" a="1"/>
  <c r="AU355" i="8"/>
  <c r="AU356" i="8" a="1"/>
  <c r="AU356" i="8" s="1"/>
  <c r="AU357" i="8" a="1"/>
  <c r="AU357" i="8" s="1"/>
  <c r="AU358" i="8" a="1"/>
  <c r="AU358" i="8" s="1"/>
  <c r="AU359" i="8" a="1"/>
  <c r="AU359" i="8"/>
  <c r="AU360" i="8" a="1"/>
  <c r="AU360" i="8" s="1"/>
  <c r="AU361" i="8" a="1"/>
  <c r="AU361" i="8"/>
  <c r="AU362" i="8" a="1"/>
  <c r="AU362" i="8" s="1"/>
  <c r="AU363" i="8" a="1"/>
  <c r="AU363" i="8"/>
  <c r="AU364" i="8" a="1"/>
  <c r="AU364" i="8" s="1"/>
  <c r="AU365" i="8" a="1"/>
  <c r="AU365" i="8" s="1"/>
  <c r="AU366" i="8" a="1"/>
  <c r="AU366" i="8" s="1"/>
  <c r="AU367" i="8" a="1"/>
  <c r="AU367" i="8"/>
  <c r="AU368" i="8" a="1"/>
  <c r="AU368" i="8" s="1"/>
  <c r="AU369" i="8" a="1"/>
  <c r="AU369" i="8"/>
  <c r="AU370" i="8" a="1"/>
  <c r="AU370" i="8" s="1"/>
  <c r="AU371" i="8" a="1"/>
  <c r="AU371" i="8"/>
  <c r="AU372" i="8" a="1"/>
  <c r="AU372" i="8" s="1"/>
  <c r="AU373" i="8" a="1"/>
  <c r="AU373" i="8" s="1"/>
  <c r="AU374" i="8" a="1"/>
  <c r="AU374" i="8" s="1"/>
  <c r="AU375" i="8" a="1"/>
  <c r="AU375" i="8"/>
  <c r="AU376" i="8" a="1"/>
  <c r="AU376" i="8" s="1"/>
  <c r="AU377" i="8" a="1"/>
  <c r="AU377" i="8"/>
  <c r="AU378" i="8" a="1"/>
  <c r="AU378" i="8" s="1"/>
  <c r="AU379" i="8" a="1"/>
  <c r="AU379" i="8"/>
  <c r="AU380" i="8" a="1"/>
  <c r="AU380" i="8" s="1"/>
  <c r="AU381" i="8" a="1"/>
  <c r="AU381" i="8"/>
  <c r="AU382" i="8" a="1"/>
  <c r="AU382" i="8" s="1"/>
  <c r="AU383" i="8" a="1"/>
  <c r="AU383" i="8"/>
  <c r="AU384" i="8" a="1"/>
  <c r="AU384" i="8" s="1"/>
  <c r="AU385" i="8" a="1"/>
  <c r="AU385" i="8"/>
  <c r="AU386" i="8" a="1"/>
  <c r="AU386" i="8" s="1"/>
  <c r="AU387" i="8" a="1"/>
  <c r="AU387" i="8"/>
  <c r="AU388" i="8" a="1"/>
  <c r="AU388" i="8" s="1"/>
  <c r="AU389" i="8" a="1"/>
  <c r="AU389" i="8"/>
  <c r="AU390" i="8" a="1"/>
  <c r="AU390" i="8" s="1"/>
  <c r="AU391" i="8" a="1"/>
  <c r="AU391" i="8"/>
  <c r="AU392" i="8" a="1"/>
  <c r="AU392" i="8" s="1"/>
  <c r="AU393" i="8" a="1"/>
  <c r="AU393" i="8"/>
  <c r="AU394" i="8" a="1"/>
  <c r="AU394" i="8" s="1"/>
  <c r="AU395" i="8" a="1"/>
  <c r="AU395" i="8"/>
  <c r="AU396" i="8" a="1"/>
  <c r="AU396" i="8" s="1"/>
  <c r="AU397" i="8" a="1"/>
  <c r="AU397" i="8"/>
  <c r="AU398" i="8" a="1"/>
  <c r="AU398" i="8" s="1"/>
  <c r="AU399" i="8" a="1"/>
  <c r="AU399" i="8"/>
  <c r="AU400" i="8" a="1"/>
  <c r="AU400" i="8" s="1"/>
  <c r="AU401" i="8" a="1"/>
  <c r="AU401" i="8"/>
  <c r="AU402" i="8" a="1"/>
  <c r="AU402" i="8" s="1"/>
  <c r="AU403" i="8" a="1"/>
  <c r="AU403" i="8"/>
  <c r="AU404" i="8" a="1"/>
  <c r="AU404" i="8" s="1"/>
  <c r="AU405" i="8" a="1"/>
  <c r="AU405" i="8"/>
  <c r="AU406" i="8" a="1"/>
  <c r="AU406" i="8" s="1"/>
  <c r="AU407" i="8" a="1"/>
  <c r="AU407" i="8"/>
  <c r="AU408" i="8" a="1"/>
  <c r="AU408" i="8" s="1"/>
  <c r="AU409" i="8" a="1"/>
  <c r="AU409" i="8"/>
  <c r="AU410" i="8" a="1"/>
  <c r="AU410" i="8" s="1"/>
  <c r="AU411" i="8" a="1"/>
  <c r="AU411" i="8"/>
  <c r="AU412" i="8" a="1"/>
  <c r="AU412" i="8" s="1"/>
  <c r="AU413" i="8" a="1"/>
  <c r="AU413" i="8"/>
  <c r="AU414" i="8" a="1"/>
  <c r="AU414" i="8" s="1"/>
  <c r="AU415" i="8" a="1"/>
  <c r="AU415" i="8"/>
  <c r="AU416" i="8" a="1"/>
  <c r="AU416" i="8" s="1"/>
  <c r="AU417" i="8" a="1"/>
  <c r="AU417" i="8"/>
  <c r="AU418" i="8" a="1"/>
  <c r="AU418" i="8" s="1"/>
  <c r="AU419" i="8" a="1"/>
  <c r="AU419" i="8"/>
  <c r="AU420" i="8" a="1"/>
  <c r="AU420" i="8" s="1"/>
  <c r="AU421" i="8" a="1"/>
  <c r="AU421" i="8"/>
  <c r="AU422" i="8" a="1"/>
  <c r="AU422" i="8" s="1"/>
  <c r="AU423" i="8" a="1"/>
  <c r="AU423" i="8"/>
  <c r="AU424" i="8" a="1"/>
  <c r="AU424" i="8" s="1"/>
  <c r="AU425" i="8" a="1"/>
  <c r="AU425" i="8"/>
  <c r="AU426" i="8" a="1"/>
  <c r="AU426" i="8" s="1"/>
  <c r="AU427" i="8" a="1"/>
  <c r="AU427" i="8"/>
  <c r="AU428" i="8" a="1"/>
  <c r="AU428" i="8" s="1"/>
  <c r="AU429" i="8" a="1"/>
  <c r="AU429" i="8"/>
  <c r="AU430" i="8" a="1"/>
  <c r="AU430" i="8" s="1"/>
  <c r="AU431" i="8" a="1"/>
  <c r="AU431" i="8"/>
  <c r="AU432" i="8" a="1"/>
  <c r="AU432" i="8" s="1"/>
  <c r="AU433" i="8" a="1"/>
  <c r="AU433" i="8"/>
  <c r="AU434" i="8" a="1"/>
  <c r="AU434" i="8" s="1"/>
  <c r="AU435" i="8" a="1"/>
  <c r="AU435" i="8"/>
  <c r="AU436" i="8" a="1"/>
  <c r="AU436" i="8" s="1"/>
  <c r="AU7" i="8" a="1"/>
  <c r="AU7" i="8" s="1"/>
  <c r="AT18" i="8"/>
  <c r="AT19" i="8"/>
  <c r="AT20" i="8"/>
  <c r="AT21" i="8"/>
  <c r="AT22" i="8"/>
  <c r="AT23" i="8"/>
  <c r="AT24" i="8"/>
  <c r="AT25" i="8"/>
  <c r="AT26" i="8"/>
  <c r="AT27" i="8"/>
  <c r="AT28" i="8"/>
  <c r="AT29" i="8"/>
  <c r="AT30" i="8"/>
  <c r="AT31" i="8"/>
  <c r="AT32" i="8"/>
  <c r="AT33" i="8"/>
  <c r="AT34" i="8"/>
  <c r="AT35" i="8"/>
  <c r="AT36" i="8"/>
  <c r="AT37" i="8"/>
  <c r="AT38" i="8"/>
  <c r="AT39" i="8"/>
  <c r="AT40" i="8"/>
  <c r="AT41" i="8"/>
  <c r="AT42" i="8"/>
  <c r="AT43" i="8"/>
  <c r="AT44" i="8"/>
  <c r="AT45" i="8"/>
  <c r="AT46" i="8"/>
  <c r="AT47" i="8"/>
  <c r="AT48" i="8"/>
  <c r="AT49" i="8"/>
  <c r="AT50" i="8"/>
  <c r="AT51" i="8"/>
  <c r="AT52" i="8"/>
  <c r="AT53" i="8"/>
  <c r="AT54" i="8"/>
  <c r="AT55" i="8"/>
  <c r="AT56" i="8"/>
  <c r="AT57" i="8"/>
  <c r="AT58" i="8"/>
  <c r="AT59" i="8"/>
  <c r="AT60" i="8"/>
  <c r="AT61" i="8"/>
  <c r="AT62" i="8"/>
  <c r="AT63" i="8"/>
  <c r="AT64" i="8"/>
  <c r="AT65" i="8"/>
  <c r="AT66" i="8"/>
  <c r="AT67" i="8"/>
  <c r="AT68" i="8"/>
  <c r="AT69" i="8"/>
  <c r="AT70" i="8"/>
  <c r="AT71" i="8"/>
  <c r="AT72" i="8"/>
  <c r="AT73" i="8"/>
  <c r="AT74" i="8"/>
  <c r="AT75" i="8"/>
  <c r="AT76" i="8"/>
  <c r="AT77" i="8"/>
  <c r="AT78" i="8"/>
  <c r="AT79" i="8"/>
  <c r="AT80" i="8"/>
  <c r="AT81" i="8"/>
  <c r="AT82" i="8"/>
  <c r="AT83" i="8"/>
  <c r="AT84" i="8"/>
  <c r="AT85" i="8"/>
  <c r="AT86" i="8"/>
  <c r="AT87" i="8"/>
  <c r="AT88" i="8"/>
  <c r="AT89" i="8"/>
  <c r="AT90" i="8"/>
  <c r="AT91" i="8"/>
  <c r="AT92" i="8"/>
  <c r="AT93" i="8"/>
  <c r="AT94" i="8"/>
  <c r="AT95" i="8"/>
  <c r="AT96" i="8"/>
  <c r="AT97" i="8"/>
  <c r="AT98" i="8"/>
  <c r="AT99" i="8"/>
  <c r="AT100" i="8"/>
  <c r="AT101" i="8"/>
  <c r="AT102" i="8"/>
  <c r="AT103" i="8"/>
  <c r="AT104" i="8"/>
  <c r="AT105" i="8"/>
  <c r="AT106" i="8"/>
  <c r="AT107" i="8"/>
  <c r="AT108" i="8"/>
  <c r="AT109" i="8"/>
  <c r="AT110" i="8"/>
  <c r="AT111" i="8"/>
  <c r="AT112" i="8"/>
  <c r="AT113" i="8"/>
  <c r="AT114" i="8"/>
  <c r="AT115" i="8"/>
  <c r="AT116" i="8"/>
  <c r="AT117" i="8"/>
  <c r="AT118" i="8"/>
  <c r="AT119" i="8"/>
  <c r="AT120" i="8"/>
  <c r="AT121" i="8"/>
  <c r="AT122" i="8"/>
  <c r="AT123" i="8"/>
  <c r="AT124" i="8"/>
  <c r="AT125" i="8"/>
  <c r="AT126" i="8"/>
  <c r="AT127" i="8"/>
  <c r="AT128" i="8"/>
  <c r="AT129" i="8"/>
  <c r="AT130" i="8"/>
  <c r="AT131" i="8"/>
  <c r="AT132" i="8"/>
  <c r="AT133" i="8"/>
  <c r="AT134" i="8"/>
  <c r="AT135" i="8"/>
  <c r="AT136" i="8"/>
  <c r="AT137" i="8"/>
  <c r="AT138" i="8"/>
  <c r="AT139" i="8"/>
  <c r="AT140" i="8"/>
  <c r="AT141" i="8"/>
  <c r="AT142" i="8"/>
  <c r="AT143" i="8"/>
  <c r="AT144" i="8"/>
  <c r="AT145" i="8"/>
  <c r="AT146" i="8"/>
  <c r="AT147" i="8"/>
  <c r="AT148" i="8"/>
  <c r="AT149" i="8"/>
  <c r="AT150" i="8"/>
  <c r="AT151" i="8"/>
  <c r="AT152" i="8"/>
  <c r="AT153" i="8"/>
  <c r="AT154" i="8"/>
  <c r="AT155" i="8"/>
  <c r="AT156" i="8"/>
  <c r="AT157" i="8"/>
  <c r="AT158" i="8"/>
  <c r="AT159" i="8"/>
  <c r="AT160" i="8"/>
  <c r="AT161" i="8"/>
  <c r="AT162" i="8"/>
  <c r="AT163" i="8"/>
  <c r="AT164" i="8"/>
  <c r="AT165" i="8"/>
  <c r="AT166" i="8"/>
  <c r="AT167" i="8"/>
  <c r="AT168" i="8"/>
  <c r="AT169" i="8"/>
  <c r="AT170" i="8"/>
  <c r="AT171" i="8"/>
  <c r="AT172" i="8"/>
  <c r="AT173" i="8"/>
  <c r="AT174" i="8"/>
  <c r="AT175" i="8"/>
  <c r="AT176" i="8"/>
  <c r="AT177" i="8"/>
  <c r="AT178" i="8"/>
  <c r="AT179" i="8"/>
  <c r="AT180" i="8"/>
  <c r="AT181" i="8"/>
  <c r="AT182" i="8"/>
  <c r="AT183" i="8"/>
  <c r="AT184" i="8"/>
  <c r="AT185" i="8"/>
  <c r="AT186" i="8"/>
  <c r="AT187" i="8"/>
  <c r="AT188" i="8"/>
  <c r="AT189" i="8"/>
  <c r="AT190" i="8"/>
  <c r="AT191" i="8"/>
  <c r="AT192" i="8"/>
  <c r="AT193" i="8"/>
  <c r="AT194" i="8"/>
  <c r="AT195" i="8"/>
  <c r="AT196" i="8"/>
  <c r="AT197" i="8"/>
  <c r="AT198" i="8"/>
  <c r="AT199" i="8"/>
  <c r="AT200" i="8"/>
  <c r="AT201" i="8"/>
  <c r="AT202" i="8"/>
  <c r="AT203" i="8"/>
  <c r="AT204" i="8"/>
  <c r="AT205" i="8"/>
  <c r="AT206" i="8"/>
  <c r="AT207" i="8"/>
  <c r="AT208" i="8"/>
  <c r="AT209" i="8"/>
  <c r="AT210" i="8"/>
  <c r="AT211" i="8"/>
  <c r="AT212" i="8"/>
  <c r="AT213" i="8"/>
  <c r="AT214" i="8"/>
  <c r="AT215" i="8"/>
  <c r="AT216" i="8"/>
  <c r="AT217" i="8"/>
  <c r="AT218" i="8"/>
  <c r="AT219" i="8"/>
  <c r="AT220" i="8"/>
  <c r="AT221" i="8"/>
  <c r="AT222" i="8"/>
  <c r="AT223" i="8"/>
  <c r="AT224" i="8"/>
  <c r="AT225" i="8"/>
  <c r="AT226" i="8"/>
  <c r="AT227" i="8"/>
  <c r="AT228" i="8"/>
  <c r="AT229" i="8"/>
  <c r="AT230" i="8"/>
  <c r="AT231" i="8"/>
  <c r="AT232" i="8"/>
  <c r="AT233" i="8"/>
  <c r="AT234" i="8"/>
  <c r="AT235" i="8"/>
  <c r="AT236" i="8"/>
  <c r="AT237" i="8"/>
  <c r="AT238" i="8"/>
  <c r="AT239" i="8"/>
  <c r="AT240" i="8"/>
  <c r="AT241" i="8"/>
  <c r="AT242" i="8"/>
  <c r="AT243" i="8"/>
  <c r="AT244" i="8"/>
  <c r="AT245" i="8"/>
  <c r="AT246" i="8"/>
  <c r="AT247" i="8"/>
  <c r="AT248" i="8"/>
  <c r="AT249" i="8"/>
  <c r="AT250" i="8"/>
  <c r="AT251" i="8"/>
  <c r="AT252" i="8"/>
  <c r="AT253" i="8"/>
  <c r="AT254" i="8"/>
  <c r="AT255" i="8"/>
  <c r="AT256" i="8"/>
  <c r="AT257" i="8"/>
  <c r="AT258" i="8"/>
  <c r="AT259" i="8"/>
  <c r="AT260" i="8"/>
  <c r="AT261" i="8"/>
  <c r="AT262" i="8"/>
  <c r="AT263" i="8"/>
  <c r="AT264" i="8"/>
  <c r="AT265" i="8"/>
  <c r="AT266" i="8"/>
  <c r="AT267" i="8"/>
  <c r="AT268" i="8"/>
  <c r="AT269" i="8"/>
  <c r="AT270" i="8"/>
  <c r="AT271" i="8"/>
  <c r="AT272" i="8"/>
  <c r="AT273" i="8"/>
  <c r="AT274" i="8"/>
  <c r="AT275" i="8"/>
  <c r="AT276" i="8"/>
  <c r="AT277" i="8"/>
  <c r="AT278" i="8"/>
  <c r="AT279" i="8"/>
  <c r="AT280" i="8"/>
  <c r="AT281" i="8"/>
  <c r="AT282" i="8"/>
  <c r="AT283" i="8"/>
  <c r="AT284" i="8"/>
  <c r="AT285" i="8"/>
  <c r="AT286" i="8"/>
  <c r="AT287" i="8"/>
  <c r="AT288" i="8"/>
  <c r="AT289" i="8"/>
  <c r="AT290" i="8"/>
  <c r="AT291" i="8"/>
  <c r="AT292" i="8"/>
  <c r="AT293" i="8"/>
  <c r="AT294" i="8"/>
  <c r="AT295" i="8"/>
  <c r="AT296" i="8"/>
  <c r="AT297" i="8"/>
  <c r="AT298" i="8"/>
  <c r="AT299" i="8"/>
  <c r="AT300" i="8"/>
  <c r="AT301" i="8"/>
  <c r="AT302" i="8"/>
  <c r="AT303" i="8"/>
  <c r="AT304" i="8"/>
  <c r="AT305" i="8"/>
  <c r="AT306" i="8"/>
  <c r="AT307" i="8"/>
  <c r="AT308" i="8"/>
  <c r="AT309" i="8"/>
  <c r="AT310" i="8"/>
  <c r="AT311" i="8"/>
  <c r="AT312" i="8"/>
  <c r="AT313" i="8"/>
  <c r="AT314" i="8"/>
  <c r="AT315" i="8"/>
  <c r="AT316" i="8"/>
  <c r="AT317" i="8"/>
  <c r="AT318" i="8"/>
  <c r="AT319" i="8"/>
  <c r="AT320" i="8"/>
  <c r="AT321" i="8"/>
  <c r="AT322" i="8"/>
  <c r="AT323" i="8"/>
  <c r="AT324" i="8"/>
  <c r="AT325" i="8"/>
  <c r="AT326" i="8"/>
  <c r="AT327" i="8"/>
  <c r="AT328" i="8"/>
  <c r="AT329" i="8"/>
  <c r="AT330" i="8"/>
  <c r="AT331" i="8"/>
  <c r="AT332" i="8"/>
  <c r="AT333" i="8"/>
  <c r="AT334" i="8"/>
  <c r="AT335" i="8"/>
  <c r="AT336" i="8"/>
  <c r="AT337" i="8"/>
  <c r="AT338" i="8"/>
  <c r="AT339" i="8"/>
  <c r="AT340" i="8"/>
  <c r="AT341" i="8"/>
  <c r="AT342" i="8"/>
  <c r="AT343" i="8"/>
  <c r="AT344" i="8"/>
  <c r="AT345" i="8"/>
  <c r="AT346" i="8"/>
  <c r="AT347" i="8"/>
  <c r="AT348" i="8"/>
  <c r="AT349" i="8"/>
  <c r="AT350" i="8"/>
  <c r="AT351" i="8"/>
  <c r="AT352" i="8"/>
  <c r="AT353" i="8"/>
  <c r="AT354" i="8"/>
  <c r="AT355" i="8"/>
  <c r="AT356" i="8"/>
  <c r="AT357" i="8"/>
  <c r="AT358" i="8"/>
  <c r="AT359" i="8"/>
  <c r="AT360" i="8"/>
  <c r="AT361" i="8"/>
  <c r="AT362" i="8"/>
  <c r="AT363" i="8"/>
  <c r="AT364" i="8"/>
  <c r="AT365" i="8"/>
  <c r="AT366" i="8"/>
  <c r="AT367" i="8"/>
  <c r="AT368" i="8"/>
  <c r="AT369" i="8"/>
  <c r="AT370" i="8"/>
  <c r="AT371" i="8"/>
  <c r="AT372" i="8"/>
  <c r="AT373" i="8"/>
  <c r="AT374" i="8"/>
  <c r="AT375" i="8"/>
  <c r="AT376" i="8"/>
  <c r="AT377" i="8"/>
  <c r="AT378" i="8"/>
  <c r="AT379" i="8"/>
  <c r="AT380" i="8"/>
  <c r="AT381" i="8"/>
  <c r="AT382" i="8"/>
  <c r="AT383" i="8"/>
  <c r="AT384" i="8"/>
  <c r="AT385" i="8"/>
  <c r="AT386" i="8"/>
  <c r="AT387" i="8"/>
  <c r="AT388" i="8"/>
  <c r="AT389" i="8"/>
  <c r="AT390" i="8"/>
  <c r="AT391" i="8"/>
  <c r="AT392" i="8"/>
  <c r="AT393" i="8"/>
  <c r="AT394" i="8"/>
  <c r="AT395" i="8"/>
  <c r="AT396" i="8"/>
  <c r="AT397" i="8"/>
  <c r="AT398" i="8"/>
  <c r="AT399" i="8"/>
  <c r="AT400" i="8"/>
  <c r="AT401" i="8"/>
  <c r="AT402" i="8"/>
  <c r="AT403" i="8"/>
  <c r="AT404" i="8"/>
  <c r="AT405" i="8"/>
  <c r="AT406" i="8"/>
  <c r="AT407" i="8"/>
  <c r="AT408" i="8"/>
  <c r="AT409" i="8"/>
  <c r="AT410" i="8"/>
  <c r="AT411" i="8"/>
  <c r="AT412" i="8"/>
  <c r="AT413" i="8"/>
  <c r="AT414" i="8"/>
  <c r="AT415" i="8"/>
  <c r="AT416" i="8"/>
  <c r="AT417" i="8"/>
  <c r="AT418" i="8"/>
  <c r="AT419" i="8"/>
  <c r="AT420" i="8"/>
  <c r="AT421" i="8"/>
  <c r="AT422" i="8"/>
  <c r="AT423" i="8"/>
  <c r="AT424" i="8"/>
  <c r="AT425" i="8"/>
  <c r="AT426" i="8"/>
  <c r="AT427" i="8"/>
  <c r="AT428" i="8"/>
  <c r="AT429" i="8"/>
  <c r="AT430" i="8"/>
  <c r="AT431" i="8"/>
  <c r="AT432" i="8"/>
  <c r="AT433" i="8"/>
  <c r="AT434" i="8"/>
  <c r="AT435" i="8"/>
  <c r="AT436" i="8"/>
  <c r="AT8" i="8"/>
  <c r="AT9" i="8"/>
  <c r="AT10" i="8"/>
  <c r="AT11" i="8"/>
  <c r="AT12" i="8"/>
  <c r="AT13" i="8"/>
  <c r="AT14" i="8"/>
  <c r="AT15" i="8"/>
  <c r="AT16" i="8"/>
  <c r="AT17" i="8"/>
  <c r="AT7" i="8"/>
  <c r="AS8" i="8"/>
  <c r="AS9" i="8"/>
  <c r="AS10" i="8"/>
  <c r="AS11" i="8"/>
  <c r="AS12" i="8"/>
  <c r="AS13" i="8"/>
  <c r="AS14" i="8"/>
  <c r="AS15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28" i="8"/>
  <c r="AS29" i="8"/>
  <c r="AS30" i="8"/>
  <c r="AS31" i="8"/>
  <c r="AS32" i="8"/>
  <c r="AS33" i="8"/>
  <c r="AS34" i="8"/>
  <c r="AS35" i="8"/>
  <c r="AS36" i="8"/>
  <c r="AS37" i="8"/>
  <c r="AS38" i="8"/>
  <c r="AS39" i="8"/>
  <c r="AS40" i="8"/>
  <c r="AS41" i="8"/>
  <c r="AS42" i="8"/>
  <c r="AS43" i="8"/>
  <c r="AS44" i="8"/>
  <c r="AS45" i="8"/>
  <c r="AS46" i="8"/>
  <c r="AS47" i="8"/>
  <c r="AS48" i="8"/>
  <c r="AS49" i="8"/>
  <c r="AS50" i="8"/>
  <c r="AS51" i="8"/>
  <c r="AS52" i="8"/>
  <c r="AS53" i="8"/>
  <c r="AS54" i="8"/>
  <c r="AS55" i="8"/>
  <c r="AS56" i="8"/>
  <c r="AS57" i="8"/>
  <c r="AS58" i="8"/>
  <c r="AS59" i="8"/>
  <c r="AS60" i="8"/>
  <c r="AS61" i="8"/>
  <c r="AS62" i="8"/>
  <c r="AS63" i="8"/>
  <c r="AS64" i="8"/>
  <c r="AS65" i="8"/>
  <c r="AS66" i="8"/>
  <c r="AS67" i="8"/>
  <c r="AS68" i="8"/>
  <c r="AS69" i="8"/>
  <c r="AS70" i="8"/>
  <c r="AS71" i="8"/>
  <c r="AS72" i="8"/>
  <c r="AS73" i="8"/>
  <c r="AS74" i="8"/>
  <c r="AS75" i="8"/>
  <c r="AS76" i="8"/>
  <c r="AS77" i="8"/>
  <c r="AS78" i="8"/>
  <c r="AS79" i="8"/>
  <c r="AS80" i="8"/>
  <c r="AS81" i="8"/>
  <c r="AS82" i="8"/>
  <c r="AS83" i="8"/>
  <c r="AS84" i="8"/>
  <c r="AS85" i="8"/>
  <c r="AS86" i="8"/>
  <c r="AS87" i="8"/>
  <c r="AS88" i="8"/>
  <c r="AS89" i="8"/>
  <c r="AS90" i="8"/>
  <c r="AS91" i="8"/>
  <c r="AS92" i="8"/>
  <c r="AS93" i="8"/>
  <c r="AS94" i="8"/>
  <c r="AS95" i="8"/>
  <c r="AS96" i="8"/>
  <c r="AS97" i="8"/>
  <c r="AS98" i="8"/>
  <c r="AS99" i="8"/>
  <c r="AS100" i="8"/>
  <c r="AS101" i="8"/>
  <c r="AS102" i="8"/>
  <c r="AS103" i="8"/>
  <c r="AS104" i="8"/>
  <c r="AS105" i="8"/>
  <c r="AS106" i="8"/>
  <c r="AS107" i="8"/>
  <c r="AS108" i="8"/>
  <c r="AS109" i="8"/>
  <c r="AS110" i="8"/>
  <c r="AS111" i="8"/>
  <c r="AS112" i="8"/>
  <c r="AS113" i="8"/>
  <c r="AS114" i="8"/>
  <c r="AS115" i="8"/>
  <c r="AS116" i="8"/>
  <c r="AS117" i="8"/>
  <c r="AS118" i="8"/>
  <c r="AS119" i="8"/>
  <c r="AS120" i="8"/>
  <c r="AS121" i="8"/>
  <c r="AS122" i="8"/>
  <c r="AS123" i="8"/>
  <c r="AS124" i="8"/>
  <c r="AS125" i="8"/>
  <c r="AS126" i="8"/>
  <c r="AS127" i="8"/>
  <c r="AS128" i="8"/>
  <c r="AS129" i="8"/>
  <c r="AS130" i="8"/>
  <c r="AS131" i="8"/>
  <c r="AS132" i="8"/>
  <c r="AS133" i="8"/>
  <c r="AS134" i="8"/>
  <c r="AS135" i="8"/>
  <c r="AS136" i="8"/>
  <c r="AS137" i="8"/>
  <c r="AS138" i="8"/>
  <c r="AS139" i="8"/>
  <c r="AS140" i="8"/>
  <c r="AS141" i="8"/>
  <c r="AS142" i="8"/>
  <c r="AS143" i="8"/>
  <c r="AS144" i="8"/>
  <c r="AS145" i="8"/>
  <c r="AS146" i="8"/>
  <c r="AS147" i="8"/>
  <c r="AS148" i="8"/>
  <c r="AS149" i="8"/>
  <c r="AS150" i="8"/>
  <c r="AS151" i="8"/>
  <c r="AS152" i="8"/>
  <c r="AS153" i="8"/>
  <c r="AS154" i="8"/>
  <c r="AS155" i="8"/>
  <c r="AS156" i="8"/>
  <c r="AS157" i="8"/>
  <c r="AS158" i="8"/>
  <c r="AS159" i="8"/>
  <c r="AS160" i="8"/>
  <c r="AS161" i="8"/>
  <c r="AS162" i="8"/>
  <c r="AS163" i="8"/>
  <c r="AS164" i="8"/>
  <c r="AS165" i="8"/>
  <c r="AS166" i="8"/>
  <c r="AS167" i="8"/>
  <c r="AS168" i="8"/>
  <c r="AS169" i="8"/>
  <c r="AS170" i="8"/>
  <c r="AS171" i="8"/>
  <c r="AS172" i="8"/>
  <c r="AS173" i="8"/>
  <c r="AS174" i="8"/>
  <c r="AS175" i="8"/>
  <c r="AS176" i="8"/>
  <c r="AS177" i="8"/>
  <c r="AS178" i="8"/>
  <c r="AS179" i="8"/>
  <c r="AS180" i="8"/>
  <c r="AS181" i="8"/>
  <c r="AS182" i="8"/>
  <c r="AS183" i="8"/>
  <c r="AS184" i="8"/>
  <c r="AS185" i="8"/>
  <c r="AS186" i="8"/>
  <c r="AS187" i="8"/>
  <c r="AS188" i="8"/>
  <c r="AS189" i="8"/>
  <c r="AS190" i="8"/>
  <c r="AS191" i="8"/>
  <c r="AS192" i="8"/>
  <c r="AS193" i="8"/>
  <c r="AS194" i="8"/>
  <c r="AS195" i="8"/>
  <c r="AS196" i="8"/>
  <c r="AS197" i="8"/>
  <c r="AS198" i="8"/>
  <c r="AS199" i="8"/>
  <c r="AS200" i="8"/>
  <c r="AS201" i="8"/>
  <c r="AS202" i="8"/>
  <c r="AS203" i="8"/>
  <c r="AS204" i="8"/>
  <c r="AS205" i="8"/>
  <c r="AS206" i="8"/>
  <c r="AS207" i="8"/>
  <c r="AS208" i="8"/>
  <c r="AS209" i="8"/>
  <c r="AS210" i="8"/>
  <c r="AS211" i="8"/>
  <c r="AS212" i="8"/>
  <c r="AS213" i="8"/>
  <c r="AS214" i="8"/>
  <c r="AS215" i="8"/>
  <c r="AS216" i="8"/>
  <c r="AS217" i="8"/>
  <c r="AS218" i="8"/>
  <c r="AS219" i="8"/>
  <c r="AS220" i="8"/>
  <c r="AS221" i="8"/>
  <c r="AS222" i="8"/>
  <c r="AS223" i="8"/>
  <c r="AS224" i="8"/>
  <c r="AS225" i="8"/>
  <c r="AS226" i="8"/>
  <c r="AS227" i="8"/>
  <c r="AS228" i="8"/>
  <c r="AS229" i="8"/>
  <c r="AS230" i="8"/>
  <c r="AS231" i="8"/>
  <c r="AS232" i="8"/>
  <c r="AS233" i="8"/>
  <c r="AS234" i="8"/>
  <c r="AS235" i="8"/>
  <c r="AS236" i="8"/>
  <c r="AS237" i="8"/>
  <c r="AS238" i="8"/>
  <c r="AS239" i="8"/>
  <c r="AS240" i="8"/>
  <c r="AS241" i="8"/>
  <c r="AS242" i="8"/>
  <c r="AS243" i="8"/>
  <c r="AS244" i="8"/>
  <c r="AS245" i="8"/>
  <c r="AS246" i="8"/>
  <c r="AS247" i="8"/>
  <c r="AS248" i="8"/>
  <c r="AS249" i="8"/>
  <c r="AS250" i="8"/>
  <c r="AS251" i="8"/>
  <c r="AS252" i="8"/>
  <c r="AS253" i="8"/>
  <c r="AS254" i="8"/>
  <c r="AS255" i="8"/>
  <c r="AS256" i="8"/>
  <c r="AS257" i="8"/>
  <c r="AS258" i="8"/>
  <c r="AS259" i="8"/>
  <c r="AS260" i="8"/>
  <c r="AS261" i="8"/>
  <c r="AS262" i="8"/>
  <c r="AS263" i="8"/>
  <c r="AS264" i="8"/>
  <c r="AS265" i="8"/>
  <c r="AS266" i="8"/>
  <c r="AS267" i="8"/>
  <c r="AS268" i="8"/>
  <c r="AS269" i="8"/>
  <c r="AS270" i="8"/>
  <c r="AS271" i="8"/>
  <c r="AS272" i="8"/>
  <c r="AS273" i="8"/>
  <c r="AS274" i="8"/>
  <c r="AS275" i="8"/>
  <c r="AS276" i="8"/>
  <c r="AS277" i="8"/>
  <c r="AS278" i="8"/>
  <c r="AS279" i="8"/>
  <c r="AS280" i="8"/>
  <c r="AS281" i="8"/>
  <c r="AS282" i="8"/>
  <c r="AS283" i="8"/>
  <c r="AS284" i="8"/>
  <c r="AS285" i="8"/>
  <c r="AS286" i="8"/>
  <c r="AS287" i="8"/>
  <c r="AS288" i="8"/>
  <c r="AS289" i="8"/>
  <c r="AS290" i="8"/>
  <c r="AS291" i="8"/>
  <c r="AS292" i="8"/>
  <c r="AS293" i="8"/>
  <c r="AS294" i="8"/>
  <c r="AS295" i="8"/>
  <c r="AS296" i="8"/>
  <c r="AS297" i="8"/>
  <c r="AS298" i="8"/>
  <c r="AS299" i="8"/>
  <c r="AS300" i="8"/>
  <c r="AS301" i="8"/>
  <c r="AS302" i="8"/>
  <c r="AS303" i="8"/>
  <c r="AS304" i="8"/>
  <c r="AS305" i="8"/>
  <c r="AS306" i="8"/>
  <c r="AS307" i="8"/>
  <c r="AS308" i="8"/>
  <c r="AS309" i="8"/>
  <c r="AS310" i="8"/>
  <c r="AS311" i="8"/>
  <c r="AS312" i="8"/>
  <c r="AS313" i="8"/>
  <c r="AS314" i="8"/>
  <c r="AS315" i="8"/>
  <c r="AS316" i="8"/>
  <c r="AS317" i="8"/>
  <c r="AS318" i="8"/>
  <c r="AS319" i="8"/>
  <c r="AS320" i="8"/>
  <c r="AS321" i="8"/>
  <c r="AS322" i="8"/>
  <c r="AS323" i="8"/>
  <c r="AS324" i="8"/>
  <c r="AS325" i="8"/>
  <c r="AS326" i="8"/>
  <c r="AS327" i="8"/>
  <c r="AS328" i="8"/>
  <c r="AS329" i="8"/>
  <c r="AS330" i="8"/>
  <c r="AS331" i="8"/>
  <c r="AS332" i="8"/>
  <c r="AS333" i="8"/>
  <c r="AS334" i="8"/>
  <c r="AS335" i="8"/>
  <c r="AS336" i="8"/>
  <c r="AS337" i="8"/>
  <c r="AS338" i="8"/>
  <c r="AS339" i="8"/>
  <c r="AS340" i="8"/>
  <c r="AS341" i="8"/>
  <c r="AS342" i="8"/>
  <c r="AS343" i="8"/>
  <c r="AS344" i="8"/>
  <c r="AS345" i="8"/>
  <c r="AS346" i="8"/>
  <c r="AS347" i="8"/>
  <c r="AS348" i="8"/>
  <c r="AS349" i="8"/>
  <c r="AS350" i="8"/>
  <c r="AS351" i="8"/>
  <c r="AS352" i="8"/>
  <c r="AS353" i="8"/>
  <c r="AS354" i="8"/>
  <c r="AS355" i="8"/>
  <c r="AS356" i="8"/>
  <c r="AS357" i="8"/>
  <c r="AS358" i="8"/>
  <c r="AS359" i="8"/>
  <c r="AS360" i="8"/>
  <c r="AS361" i="8"/>
  <c r="AS362" i="8"/>
  <c r="AS363" i="8"/>
  <c r="AS364" i="8"/>
  <c r="AS365" i="8"/>
  <c r="AS366" i="8"/>
  <c r="AS367" i="8"/>
  <c r="AS368" i="8"/>
  <c r="AS369" i="8"/>
  <c r="AS370" i="8"/>
  <c r="AS371" i="8"/>
  <c r="AS372" i="8"/>
  <c r="AS373" i="8"/>
  <c r="AS374" i="8"/>
  <c r="AS375" i="8"/>
  <c r="AS376" i="8"/>
  <c r="AS377" i="8"/>
  <c r="AS378" i="8"/>
  <c r="AS379" i="8"/>
  <c r="AS380" i="8"/>
  <c r="AS381" i="8"/>
  <c r="AS382" i="8"/>
  <c r="AS383" i="8"/>
  <c r="AS384" i="8"/>
  <c r="AS385" i="8"/>
  <c r="AS386" i="8"/>
  <c r="AS387" i="8"/>
  <c r="AS388" i="8"/>
  <c r="AS389" i="8"/>
  <c r="AS390" i="8"/>
  <c r="AS391" i="8"/>
  <c r="AS392" i="8"/>
  <c r="AS393" i="8"/>
  <c r="AS394" i="8"/>
  <c r="AS395" i="8"/>
  <c r="AS396" i="8"/>
  <c r="AS397" i="8"/>
  <c r="AS398" i="8"/>
  <c r="AS399" i="8"/>
  <c r="AS400" i="8"/>
  <c r="AS401" i="8"/>
  <c r="AS402" i="8"/>
  <c r="AS403" i="8"/>
  <c r="AS404" i="8"/>
  <c r="AS405" i="8"/>
  <c r="AS406" i="8"/>
  <c r="AS407" i="8"/>
  <c r="AS408" i="8"/>
  <c r="AS409" i="8"/>
  <c r="AS410" i="8"/>
  <c r="AS411" i="8"/>
  <c r="AS412" i="8"/>
  <c r="AS413" i="8"/>
  <c r="AS414" i="8"/>
  <c r="AS415" i="8"/>
  <c r="AS416" i="8"/>
  <c r="AS417" i="8"/>
  <c r="AS418" i="8"/>
  <c r="AS419" i="8"/>
  <c r="AS420" i="8"/>
  <c r="AS421" i="8"/>
  <c r="AS422" i="8"/>
  <c r="AS423" i="8"/>
  <c r="AS424" i="8"/>
  <c r="AS425" i="8"/>
  <c r="AS426" i="8"/>
  <c r="AS427" i="8"/>
  <c r="AS428" i="8"/>
  <c r="AS429" i="8"/>
  <c r="AS430" i="8"/>
  <c r="AS431" i="8"/>
  <c r="AS432" i="8"/>
  <c r="AS433" i="8"/>
  <c r="AS434" i="8"/>
  <c r="AS435" i="8"/>
  <c r="AS436" i="8"/>
  <c r="AS7" i="8"/>
  <c r="AR38" i="8"/>
  <c r="AR39" i="8"/>
  <c r="AR40" i="8"/>
  <c r="AR41" i="8"/>
  <c r="AR42" i="8"/>
  <c r="AR43" i="8"/>
  <c r="AR44" i="8"/>
  <c r="AR45" i="8"/>
  <c r="AR46" i="8"/>
  <c r="AR47" i="8"/>
  <c r="AR48" i="8"/>
  <c r="AR49" i="8"/>
  <c r="AR50" i="8"/>
  <c r="AR51" i="8"/>
  <c r="AR52" i="8"/>
  <c r="AR53" i="8"/>
  <c r="AR54" i="8"/>
  <c r="AR55" i="8"/>
  <c r="AR56" i="8"/>
  <c r="AR57" i="8"/>
  <c r="AR58" i="8"/>
  <c r="AR59" i="8"/>
  <c r="AR60" i="8"/>
  <c r="AR61" i="8"/>
  <c r="AR62" i="8"/>
  <c r="AR63" i="8"/>
  <c r="AR64" i="8"/>
  <c r="AR65" i="8"/>
  <c r="AR66" i="8"/>
  <c r="AR67" i="8"/>
  <c r="AR68" i="8"/>
  <c r="AR69" i="8"/>
  <c r="AR70" i="8"/>
  <c r="AR71" i="8"/>
  <c r="AR72" i="8"/>
  <c r="AR73" i="8"/>
  <c r="AR74" i="8"/>
  <c r="AR75" i="8"/>
  <c r="AR76" i="8"/>
  <c r="AR77" i="8"/>
  <c r="AR78" i="8"/>
  <c r="AR79" i="8"/>
  <c r="AR80" i="8"/>
  <c r="AR81" i="8"/>
  <c r="AR82" i="8"/>
  <c r="AR83" i="8"/>
  <c r="AR84" i="8"/>
  <c r="AR85" i="8"/>
  <c r="AR86" i="8"/>
  <c r="AR87" i="8"/>
  <c r="AR88" i="8"/>
  <c r="AR89" i="8"/>
  <c r="AR90" i="8"/>
  <c r="AR91" i="8"/>
  <c r="AR92" i="8"/>
  <c r="AR93" i="8"/>
  <c r="AR94" i="8"/>
  <c r="AR95" i="8"/>
  <c r="AR96" i="8"/>
  <c r="AR97" i="8"/>
  <c r="AR98" i="8"/>
  <c r="AR99" i="8"/>
  <c r="AR100" i="8"/>
  <c r="AR101" i="8"/>
  <c r="AR102" i="8"/>
  <c r="AR103" i="8"/>
  <c r="AR104" i="8"/>
  <c r="AR105" i="8"/>
  <c r="AR106" i="8"/>
  <c r="AR107" i="8"/>
  <c r="AR108" i="8"/>
  <c r="AR109" i="8"/>
  <c r="AR110" i="8"/>
  <c r="AR111" i="8"/>
  <c r="AR112" i="8"/>
  <c r="AR113" i="8"/>
  <c r="AR114" i="8"/>
  <c r="AR115" i="8"/>
  <c r="AR116" i="8"/>
  <c r="AR117" i="8"/>
  <c r="AR118" i="8"/>
  <c r="AR119" i="8"/>
  <c r="AR120" i="8"/>
  <c r="AR121" i="8"/>
  <c r="AR122" i="8"/>
  <c r="AR123" i="8"/>
  <c r="AR124" i="8"/>
  <c r="AR125" i="8"/>
  <c r="AR126" i="8"/>
  <c r="AR127" i="8"/>
  <c r="AR128" i="8"/>
  <c r="AR129" i="8"/>
  <c r="AR130" i="8"/>
  <c r="AR131" i="8"/>
  <c r="AR132" i="8"/>
  <c r="AR133" i="8"/>
  <c r="AR134" i="8"/>
  <c r="AR135" i="8"/>
  <c r="AR136" i="8"/>
  <c r="AR137" i="8"/>
  <c r="AR138" i="8"/>
  <c r="AR139" i="8"/>
  <c r="AR140" i="8"/>
  <c r="AR141" i="8"/>
  <c r="AR142" i="8"/>
  <c r="AR143" i="8"/>
  <c r="AR144" i="8"/>
  <c r="AR145" i="8"/>
  <c r="AR146" i="8"/>
  <c r="AR147" i="8"/>
  <c r="AR148" i="8"/>
  <c r="AR149" i="8"/>
  <c r="AR150" i="8"/>
  <c r="AR151" i="8"/>
  <c r="AR152" i="8"/>
  <c r="AR153" i="8"/>
  <c r="AR154" i="8"/>
  <c r="AR155" i="8"/>
  <c r="AR156" i="8"/>
  <c r="AR157" i="8"/>
  <c r="AR158" i="8"/>
  <c r="AR159" i="8"/>
  <c r="AR160" i="8"/>
  <c r="AR161" i="8"/>
  <c r="AR162" i="8"/>
  <c r="AR163" i="8"/>
  <c r="AR164" i="8"/>
  <c r="AR165" i="8"/>
  <c r="AR166" i="8"/>
  <c r="AR167" i="8"/>
  <c r="AR168" i="8"/>
  <c r="AR169" i="8"/>
  <c r="AR170" i="8"/>
  <c r="AR171" i="8"/>
  <c r="AR172" i="8"/>
  <c r="AR173" i="8"/>
  <c r="AR174" i="8"/>
  <c r="AR175" i="8"/>
  <c r="AR176" i="8"/>
  <c r="AR177" i="8"/>
  <c r="AR178" i="8"/>
  <c r="AR179" i="8"/>
  <c r="AR180" i="8"/>
  <c r="AR181" i="8"/>
  <c r="AR182" i="8"/>
  <c r="AR183" i="8"/>
  <c r="AR184" i="8"/>
  <c r="AR185" i="8"/>
  <c r="AR186" i="8"/>
  <c r="AR187" i="8"/>
  <c r="AR188" i="8"/>
  <c r="AR189" i="8"/>
  <c r="AR190" i="8"/>
  <c r="AR191" i="8"/>
  <c r="AR192" i="8"/>
  <c r="AR193" i="8"/>
  <c r="AR194" i="8"/>
  <c r="AR195" i="8"/>
  <c r="AR196" i="8"/>
  <c r="AR197" i="8"/>
  <c r="AR198" i="8"/>
  <c r="AR199" i="8"/>
  <c r="AR200" i="8"/>
  <c r="AR201" i="8"/>
  <c r="AR202" i="8"/>
  <c r="AR203" i="8"/>
  <c r="AR204" i="8"/>
  <c r="AR205" i="8"/>
  <c r="AR206" i="8"/>
  <c r="AR207" i="8"/>
  <c r="AR208" i="8"/>
  <c r="AR209" i="8"/>
  <c r="AR210" i="8"/>
  <c r="AR211" i="8"/>
  <c r="AR212" i="8"/>
  <c r="AR213" i="8"/>
  <c r="AR214" i="8"/>
  <c r="AR215" i="8"/>
  <c r="AR216" i="8"/>
  <c r="AR217" i="8"/>
  <c r="AR218" i="8"/>
  <c r="AR219" i="8"/>
  <c r="AR220" i="8"/>
  <c r="AR221" i="8"/>
  <c r="AR222" i="8"/>
  <c r="AR223" i="8"/>
  <c r="AR224" i="8"/>
  <c r="AR225" i="8"/>
  <c r="AR226" i="8"/>
  <c r="AR227" i="8"/>
  <c r="AR228" i="8"/>
  <c r="AR229" i="8"/>
  <c r="AR230" i="8"/>
  <c r="AR231" i="8"/>
  <c r="AR232" i="8"/>
  <c r="AR233" i="8"/>
  <c r="AR234" i="8"/>
  <c r="AR235" i="8"/>
  <c r="AR236" i="8"/>
  <c r="AR237" i="8"/>
  <c r="AR238" i="8"/>
  <c r="AR239" i="8"/>
  <c r="AR240" i="8"/>
  <c r="AR241" i="8"/>
  <c r="AR242" i="8"/>
  <c r="AR243" i="8"/>
  <c r="AR244" i="8"/>
  <c r="AR245" i="8"/>
  <c r="AR246" i="8"/>
  <c r="AR247" i="8"/>
  <c r="AR248" i="8"/>
  <c r="AR249" i="8"/>
  <c r="AR250" i="8"/>
  <c r="AR251" i="8"/>
  <c r="AR252" i="8"/>
  <c r="AR253" i="8"/>
  <c r="AR254" i="8"/>
  <c r="AR255" i="8"/>
  <c r="AR256" i="8"/>
  <c r="AR257" i="8"/>
  <c r="AR258" i="8"/>
  <c r="AR259" i="8"/>
  <c r="AR260" i="8"/>
  <c r="AR261" i="8"/>
  <c r="AR262" i="8"/>
  <c r="AR263" i="8"/>
  <c r="AR264" i="8"/>
  <c r="AR265" i="8"/>
  <c r="AR266" i="8"/>
  <c r="AR267" i="8"/>
  <c r="AR268" i="8"/>
  <c r="AR269" i="8"/>
  <c r="AR270" i="8"/>
  <c r="AR271" i="8"/>
  <c r="AR272" i="8"/>
  <c r="AR273" i="8"/>
  <c r="AR274" i="8"/>
  <c r="AR275" i="8"/>
  <c r="AR276" i="8"/>
  <c r="AR277" i="8"/>
  <c r="AR278" i="8"/>
  <c r="AR279" i="8"/>
  <c r="AR280" i="8"/>
  <c r="AR281" i="8"/>
  <c r="AR282" i="8"/>
  <c r="AR283" i="8"/>
  <c r="AR284" i="8"/>
  <c r="AR285" i="8"/>
  <c r="AR286" i="8"/>
  <c r="AR287" i="8"/>
  <c r="AR288" i="8"/>
  <c r="AR289" i="8"/>
  <c r="AR290" i="8"/>
  <c r="AR291" i="8"/>
  <c r="AR292" i="8"/>
  <c r="AR293" i="8"/>
  <c r="AR294" i="8"/>
  <c r="AR295" i="8"/>
  <c r="AR296" i="8"/>
  <c r="AR297" i="8"/>
  <c r="AR298" i="8"/>
  <c r="AR299" i="8"/>
  <c r="AR300" i="8"/>
  <c r="AR301" i="8"/>
  <c r="AR302" i="8"/>
  <c r="AR303" i="8"/>
  <c r="AR304" i="8"/>
  <c r="AR305" i="8"/>
  <c r="AR306" i="8"/>
  <c r="AR307" i="8"/>
  <c r="AR308" i="8"/>
  <c r="AR309" i="8"/>
  <c r="AR310" i="8"/>
  <c r="AR311" i="8"/>
  <c r="AR312" i="8"/>
  <c r="AR313" i="8"/>
  <c r="AR314" i="8"/>
  <c r="AR315" i="8"/>
  <c r="AR316" i="8"/>
  <c r="AR317" i="8"/>
  <c r="AR318" i="8"/>
  <c r="AR319" i="8"/>
  <c r="AR320" i="8"/>
  <c r="AR321" i="8"/>
  <c r="AR322" i="8"/>
  <c r="AR323" i="8"/>
  <c r="AR324" i="8"/>
  <c r="AR325" i="8"/>
  <c r="AR326" i="8"/>
  <c r="AR327" i="8"/>
  <c r="AR328" i="8"/>
  <c r="AR329" i="8"/>
  <c r="AR330" i="8"/>
  <c r="AR331" i="8"/>
  <c r="AR332" i="8"/>
  <c r="AR333" i="8"/>
  <c r="AR334" i="8"/>
  <c r="AR335" i="8"/>
  <c r="AR336" i="8"/>
  <c r="AR337" i="8"/>
  <c r="AR338" i="8"/>
  <c r="AR339" i="8"/>
  <c r="AR340" i="8"/>
  <c r="AR341" i="8"/>
  <c r="AR342" i="8"/>
  <c r="AR343" i="8"/>
  <c r="AR344" i="8"/>
  <c r="AR345" i="8"/>
  <c r="AR346" i="8"/>
  <c r="AR347" i="8"/>
  <c r="AR348" i="8"/>
  <c r="AR349" i="8"/>
  <c r="AR350" i="8"/>
  <c r="AR351" i="8"/>
  <c r="AR352" i="8"/>
  <c r="AR353" i="8"/>
  <c r="AR354" i="8"/>
  <c r="AR355" i="8"/>
  <c r="AR356" i="8"/>
  <c r="AR357" i="8"/>
  <c r="AR358" i="8"/>
  <c r="AR359" i="8"/>
  <c r="AR360" i="8"/>
  <c r="AR361" i="8"/>
  <c r="AR362" i="8"/>
  <c r="AR363" i="8"/>
  <c r="AR364" i="8"/>
  <c r="AR365" i="8"/>
  <c r="AR366" i="8"/>
  <c r="AR367" i="8"/>
  <c r="AR368" i="8"/>
  <c r="AR369" i="8"/>
  <c r="AR370" i="8"/>
  <c r="AR371" i="8"/>
  <c r="AR372" i="8"/>
  <c r="AR373" i="8"/>
  <c r="AR374" i="8"/>
  <c r="AR375" i="8"/>
  <c r="AR376" i="8"/>
  <c r="AR377" i="8"/>
  <c r="AR378" i="8"/>
  <c r="AR379" i="8"/>
  <c r="AR380" i="8"/>
  <c r="AR381" i="8"/>
  <c r="AR382" i="8"/>
  <c r="AR383" i="8"/>
  <c r="AR384" i="8"/>
  <c r="AR385" i="8"/>
  <c r="AR386" i="8"/>
  <c r="AR387" i="8"/>
  <c r="AR388" i="8"/>
  <c r="AR389" i="8"/>
  <c r="AR390" i="8"/>
  <c r="AR391" i="8"/>
  <c r="AR392" i="8"/>
  <c r="AR393" i="8"/>
  <c r="AR394" i="8"/>
  <c r="AR395" i="8"/>
  <c r="AR396" i="8"/>
  <c r="AR397" i="8"/>
  <c r="AR398" i="8"/>
  <c r="AR399" i="8"/>
  <c r="AR400" i="8"/>
  <c r="AR401" i="8"/>
  <c r="AR402" i="8"/>
  <c r="AR403" i="8"/>
  <c r="AR404" i="8"/>
  <c r="AR405" i="8"/>
  <c r="AR406" i="8"/>
  <c r="AR407" i="8"/>
  <c r="AR408" i="8"/>
  <c r="AR409" i="8"/>
  <c r="AR410" i="8"/>
  <c r="AR411" i="8"/>
  <c r="AR412" i="8"/>
  <c r="AR413" i="8"/>
  <c r="AR414" i="8"/>
  <c r="AR415" i="8"/>
  <c r="AR416" i="8"/>
  <c r="AR417" i="8"/>
  <c r="AR418" i="8"/>
  <c r="AR419" i="8"/>
  <c r="AR420" i="8"/>
  <c r="AR421" i="8"/>
  <c r="AR422" i="8"/>
  <c r="AR423" i="8"/>
  <c r="AR424" i="8"/>
  <c r="AR425" i="8"/>
  <c r="AR426" i="8"/>
  <c r="AR427" i="8"/>
  <c r="AR428" i="8"/>
  <c r="AR429" i="8"/>
  <c r="AR430" i="8"/>
  <c r="AR431" i="8"/>
  <c r="AR432" i="8"/>
  <c r="AR433" i="8"/>
  <c r="AR434" i="8"/>
  <c r="AR435" i="8"/>
  <c r="AR436" i="8"/>
  <c r="AR9" i="8"/>
  <c r="AR10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28" i="8"/>
  <c r="AR29" i="8"/>
  <c r="AR30" i="8"/>
  <c r="AR31" i="8"/>
  <c r="AR32" i="8"/>
  <c r="AR33" i="8"/>
  <c r="AR34" i="8"/>
  <c r="AR35" i="8"/>
  <c r="AR36" i="8"/>
  <c r="AR37" i="8"/>
  <c r="AR8" i="8"/>
  <c r="AR7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Q62" i="8"/>
  <c r="AQ63" i="8"/>
  <c r="AQ64" i="8"/>
  <c r="AQ65" i="8"/>
  <c r="AQ66" i="8"/>
  <c r="AQ67" i="8"/>
  <c r="AQ68" i="8"/>
  <c r="AQ69" i="8"/>
  <c r="AQ70" i="8"/>
  <c r="AQ71" i="8"/>
  <c r="AQ72" i="8"/>
  <c r="AQ73" i="8"/>
  <c r="AQ74" i="8"/>
  <c r="AQ75" i="8"/>
  <c r="AQ76" i="8"/>
  <c r="AQ77" i="8"/>
  <c r="AQ78" i="8"/>
  <c r="AQ79" i="8"/>
  <c r="AQ80" i="8"/>
  <c r="AQ81" i="8"/>
  <c r="AQ82" i="8"/>
  <c r="AQ83" i="8"/>
  <c r="AQ84" i="8"/>
  <c r="AQ85" i="8"/>
  <c r="AQ86" i="8"/>
  <c r="AQ87" i="8"/>
  <c r="AQ88" i="8"/>
  <c r="AQ89" i="8"/>
  <c r="AQ90" i="8"/>
  <c r="AQ91" i="8"/>
  <c r="AQ92" i="8"/>
  <c r="AQ93" i="8"/>
  <c r="AQ94" i="8"/>
  <c r="AQ95" i="8"/>
  <c r="AQ96" i="8"/>
  <c r="AQ97" i="8"/>
  <c r="AQ98" i="8"/>
  <c r="AQ99" i="8"/>
  <c r="AQ100" i="8"/>
  <c r="AQ101" i="8"/>
  <c r="AQ102" i="8"/>
  <c r="AQ103" i="8"/>
  <c r="AQ104" i="8"/>
  <c r="AQ105" i="8"/>
  <c r="AQ106" i="8"/>
  <c r="AQ107" i="8"/>
  <c r="AQ108" i="8"/>
  <c r="AQ109" i="8"/>
  <c r="AQ110" i="8"/>
  <c r="AQ111" i="8"/>
  <c r="AQ112" i="8"/>
  <c r="AQ113" i="8"/>
  <c r="AQ114" i="8"/>
  <c r="AQ115" i="8"/>
  <c r="AQ116" i="8"/>
  <c r="AQ117" i="8"/>
  <c r="AQ118" i="8"/>
  <c r="AQ119" i="8"/>
  <c r="AQ120" i="8"/>
  <c r="AQ121" i="8"/>
  <c r="AQ122" i="8"/>
  <c r="AQ123" i="8"/>
  <c r="AQ124" i="8"/>
  <c r="AQ125" i="8"/>
  <c r="AQ126" i="8"/>
  <c r="AQ127" i="8"/>
  <c r="AQ128" i="8"/>
  <c r="AQ129" i="8"/>
  <c r="AQ130" i="8"/>
  <c r="AQ131" i="8"/>
  <c r="AQ132" i="8"/>
  <c r="AQ133" i="8"/>
  <c r="AQ134" i="8"/>
  <c r="AQ135" i="8"/>
  <c r="AQ136" i="8"/>
  <c r="AQ137" i="8"/>
  <c r="AQ138" i="8"/>
  <c r="AQ139" i="8"/>
  <c r="AQ140" i="8"/>
  <c r="AQ141" i="8"/>
  <c r="AQ142" i="8"/>
  <c r="AQ143" i="8"/>
  <c r="AQ144" i="8"/>
  <c r="AQ145" i="8"/>
  <c r="AQ146" i="8"/>
  <c r="AQ147" i="8"/>
  <c r="AQ148" i="8"/>
  <c r="AQ149" i="8"/>
  <c r="AQ150" i="8"/>
  <c r="AQ151" i="8"/>
  <c r="AQ152" i="8"/>
  <c r="AQ153" i="8"/>
  <c r="AQ154" i="8"/>
  <c r="AQ155" i="8"/>
  <c r="AQ156" i="8"/>
  <c r="AQ157" i="8"/>
  <c r="AQ158" i="8"/>
  <c r="AQ159" i="8"/>
  <c r="AQ160" i="8"/>
  <c r="AQ161" i="8"/>
  <c r="AQ162" i="8"/>
  <c r="AQ163" i="8"/>
  <c r="AQ164" i="8"/>
  <c r="AQ165" i="8"/>
  <c r="AQ166" i="8"/>
  <c r="AQ167" i="8"/>
  <c r="AQ168" i="8"/>
  <c r="AQ169" i="8"/>
  <c r="AQ170" i="8"/>
  <c r="AQ171" i="8"/>
  <c r="AQ172" i="8"/>
  <c r="AQ173" i="8"/>
  <c r="AQ174" i="8"/>
  <c r="AQ175" i="8"/>
  <c r="AQ176" i="8"/>
  <c r="AQ177" i="8"/>
  <c r="AQ178" i="8"/>
  <c r="AQ179" i="8"/>
  <c r="AQ180" i="8"/>
  <c r="AQ181" i="8"/>
  <c r="AQ182" i="8"/>
  <c r="AQ183" i="8"/>
  <c r="AQ184" i="8"/>
  <c r="AQ185" i="8"/>
  <c r="AQ186" i="8"/>
  <c r="AQ187" i="8"/>
  <c r="AQ188" i="8"/>
  <c r="AQ189" i="8"/>
  <c r="AQ190" i="8"/>
  <c r="AQ191" i="8"/>
  <c r="AQ192" i="8"/>
  <c r="AQ193" i="8"/>
  <c r="AQ194" i="8"/>
  <c r="AQ195" i="8"/>
  <c r="AQ196" i="8"/>
  <c r="AQ197" i="8"/>
  <c r="AQ198" i="8"/>
  <c r="AQ199" i="8"/>
  <c r="AQ200" i="8"/>
  <c r="AQ201" i="8"/>
  <c r="AQ202" i="8"/>
  <c r="AQ203" i="8"/>
  <c r="AQ204" i="8"/>
  <c r="AQ205" i="8"/>
  <c r="AQ206" i="8"/>
  <c r="AQ207" i="8"/>
  <c r="AQ208" i="8"/>
  <c r="AQ209" i="8"/>
  <c r="AQ210" i="8"/>
  <c r="AQ211" i="8"/>
  <c r="AQ212" i="8"/>
  <c r="AQ213" i="8"/>
  <c r="AQ214" i="8"/>
  <c r="AQ215" i="8"/>
  <c r="AQ216" i="8"/>
  <c r="AQ217" i="8"/>
  <c r="AQ218" i="8"/>
  <c r="AQ219" i="8"/>
  <c r="AQ220" i="8"/>
  <c r="AQ221" i="8"/>
  <c r="AQ222" i="8"/>
  <c r="AQ223" i="8"/>
  <c r="AQ224" i="8"/>
  <c r="AQ225" i="8"/>
  <c r="AQ226" i="8"/>
  <c r="AQ227" i="8"/>
  <c r="AQ228" i="8"/>
  <c r="AQ229" i="8"/>
  <c r="AQ230" i="8"/>
  <c r="AQ231" i="8"/>
  <c r="AQ232" i="8"/>
  <c r="AQ233" i="8"/>
  <c r="AQ234" i="8"/>
  <c r="AQ235" i="8"/>
  <c r="AQ236" i="8"/>
  <c r="AQ237" i="8"/>
  <c r="AQ238" i="8"/>
  <c r="AQ239" i="8"/>
  <c r="AQ240" i="8"/>
  <c r="AQ241" i="8"/>
  <c r="AQ242" i="8"/>
  <c r="AQ243" i="8"/>
  <c r="AQ244" i="8"/>
  <c r="AQ245" i="8"/>
  <c r="AQ246" i="8"/>
  <c r="AQ247" i="8"/>
  <c r="AQ248" i="8"/>
  <c r="AQ249" i="8"/>
  <c r="AQ250" i="8"/>
  <c r="AQ251" i="8"/>
  <c r="AQ252" i="8"/>
  <c r="AQ253" i="8"/>
  <c r="AQ254" i="8"/>
  <c r="AQ255" i="8"/>
  <c r="AQ256" i="8"/>
  <c r="AQ257" i="8"/>
  <c r="AQ258" i="8"/>
  <c r="AQ259" i="8"/>
  <c r="AQ260" i="8"/>
  <c r="AQ261" i="8"/>
  <c r="AQ262" i="8"/>
  <c r="AQ263" i="8"/>
  <c r="AQ264" i="8"/>
  <c r="AQ265" i="8"/>
  <c r="AQ266" i="8"/>
  <c r="AQ267" i="8"/>
  <c r="AQ268" i="8"/>
  <c r="AQ269" i="8"/>
  <c r="AQ270" i="8"/>
  <c r="AQ271" i="8"/>
  <c r="AQ272" i="8"/>
  <c r="AQ273" i="8"/>
  <c r="AQ274" i="8"/>
  <c r="AQ275" i="8"/>
  <c r="AQ276" i="8"/>
  <c r="AQ277" i="8"/>
  <c r="AQ278" i="8"/>
  <c r="AQ279" i="8"/>
  <c r="AQ280" i="8"/>
  <c r="AQ281" i="8"/>
  <c r="AQ282" i="8"/>
  <c r="AQ283" i="8"/>
  <c r="AQ284" i="8"/>
  <c r="AQ285" i="8"/>
  <c r="AQ286" i="8"/>
  <c r="AQ287" i="8"/>
  <c r="AQ288" i="8"/>
  <c r="AQ289" i="8"/>
  <c r="AQ290" i="8"/>
  <c r="AQ291" i="8"/>
  <c r="AQ292" i="8"/>
  <c r="AQ293" i="8"/>
  <c r="AQ294" i="8"/>
  <c r="AQ295" i="8"/>
  <c r="AQ296" i="8"/>
  <c r="AQ297" i="8"/>
  <c r="AQ298" i="8"/>
  <c r="AQ299" i="8"/>
  <c r="AQ300" i="8"/>
  <c r="AQ301" i="8"/>
  <c r="AQ302" i="8"/>
  <c r="AQ303" i="8"/>
  <c r="AQ304" i="8"/>
  <c r="AQ305" i="8"/>
  <c r="AQ306" i="8"/>
  <c r="AQ307" i="8"/>
  <c r="AQ308" i="8"/>
  <c r="AQ309" i="8"/>
  <c r="AQ310" i="8"/>
  <c r="AQ311" i="8"/>
  <c r="AQ312" i="8"/>
  <c r="AQ313" i="8"/>
  <c r="AQ314" i="8"/>
  <c r="AQ315" i="8"/>
  <c r="AQ316" i="8"/>
  <c r="AQ317" i="8"/>
  <c r="AQ318" i="8"/>
  <c r="AQ319" i="8"/>
  <c r="AQ320" i="8"/>
  <c r="AQ321" i="8"/>
  <c r="AQ322" i="8"/>
  <c r="AQ323" i="8"/>
  <c r="AQ324" i="8"/>
  <c r="AQ325" i="8"/>
  <c r="AQ326" i="8"/>
  <c r="AQ327" i="8"/>
  <c r="AQ328" i="8"/>
  <c r="AQ329" i="8"/>
  <c r="AQ330" i="8"/>
  <c r="AQ331" i="8"/>
  <c r="AQ332" i="8"/>
  <c r="AQ333" i="8"/>
  <c r="AQ334" i="8"/>
  <c r="AQ335" i="8"/>
  <c r="AQ336" i="8"/>
  <c r="AQ337" i="8"/>
  <c r="AQ338" i="8"/>
  <c r="AQ339" i="8"/>
  <c r="AQ340" i="8"/>
  <c r="AQ341" i="8"/>
  <c r="AQ342" i="8"/>
  <c r="AQ343" i="8"/>
  <c r="AQ344" i="8"/>
  <c r="AQ345" i="8"/>
  <c r="AQ346" i="8"/>
  <c r="AQ347" i="8"/>
  <c r="AQ348" i="8"/>
  <c r="AQ349" i="8"/>
  <c r="AQ350" i="8"/>
  <c r="AQ351" i="8"/>
  <c r="AQ352" i="8"/>
  <c r="AQ353" i="8"/>
  <c r="AQ354" i="8"/>
  <c r="AQ355" i="8"/>
  <c r="AQ356" i="8"/>
  <c r="AQ357" i="8"/>
  <c r="AQ358" i="8"/>
  <c r="AQ359" i="8"/>
  <c r="AQ360" i="8"/>
  <c r="AQ361" i="8"/>
  <c r="AQ362" i="8"/>
  <c r="AQ363" i="8"/>
  <c r="AQ364" i="8"/>
  <c r="AQ365" i="8"/>
  <c r="AQ366" i="8"/>
  <c r="AQ367" i="8"/>
  <c r="AQ368" i="8"/>
  <c r="AQ369" i="8"/>
  <c r="AQ370" i="8"/>
  <c r="AQ371" i="8"/>
  <c r="AQ372" i="8"/>
  <c r="AQ373" i="8"/>
  <c r="AQ374" i="8"/>
  <c r="AQ375" i="8"/>
  <c r="AQ376" i="8"/>
  <c r="AQ377" i="8"/>
  <c r="AQ378" i="8"/>
  <c r="AQ379" i="8"/>
  <c r="AQ380" i="8"/>
  <c r="AQ381" i="8"/>
  <c r="AQ382" i="8"/>
  <c r="AQ383" i="8"/>
  <c r="AQ384" i="8"/>
  <c r="AQ385" i="8"/>
  <c r="AQ386" i="8"/>
  <c r="AQ387" i="8"/>
  <c r="AQ388" i="8"/>
  <c r="AQ389" i="8"/>
  <c r="AQ390" i="8"/>
  <c r="AQ391" i="8"/>
  <c r="AQ392" i="8"/>
  <c r="AQ393" i="8"/>
  <c r="AQ394" i="8"/>
  <c r="AQ395" i="8"/>
  <c r="AQ396" i="8"/>
  <c r="AQ397" i="8"/>
  <c r="AQ398" i="8"/>
  <c r="AQ399" i="8"/>
  <c r="AQ400" i="8"/>
  <c r="AQ401" i="8"/>
  <c r="AQ402" i="8"/>
  <c r="AQ403" i="8"/>
  <c r="AQ404" i="8"/>
  <c r="AQ405" i="8"/>
  <c r="AQ406" i="8"/>
  <c r="AQ407" i="8"/>
  <c r="AQ408" i="8"/>
  <c r="AQ409" i="8"/>
  <c r="AQ410" i="8"/>
  <c r="AQ411" i="8"/>
  <c r="AQ412" i="8"/>
  <c r="AQ413" i="8"/>
  <c r="AQ414" i="8"/>
  <c r="AQ415" i="8"/>
  <c r="AQ416" i="8"/>
  <c r="AQ417" i="8"/>
  <c r="AQ418" i="8"/>
  <c r="AQ419" i="8"/>
  <c r="AQ420" i="8"/>
  <c r="AQ421" i="8"/>
  <c r="AQ422" i="8"/>
  <c r="AQ423" i="8"/>
  <c r="AQ424" i="8"/>
  <c r="AQ425" i="8"/>
  <c r="AQ426" i="8"/>
  <c r="AQ427" i="8"/>
  <c r="AQ428" i="8"/>
  <c r="AQ429" i="8"/>
  <c r="AQ430" i="8"/>
  <c r="AQ431" i="8"/>
  <c r="AQ432" i="8"/>
  <c r="AQ433" i="8"/>
  <c r="AQ434" i="8"/>
  <c r="AQ435" i="8"/>
  <c r="AQ436" i="8"/>
  <c r="AQ8" i="8"/>
  <c r="AQ7" i="8"/>
  <c r="AP37" i="8"/>
  <c r="AP38" i="8"/>
  <c r="AP39" i="8"/>
  <c r="AP40" i="8"/>
  <c r="AP41" i="8"/>
  <c r="AP42" i="8"/>
  <c r="AP43" i="8"/>
  <c r="AP44" i="8"/>
  <c r="AP45" i="8"/>
  <c r="AP46" i="8"/>
  <c r="AP47" i="8"/>
  <c r="AP48" i="8"/>
  <c r="AP49" i="8"/>
  <c r="AP50" i="8"/>
  <c r="AP51" i="8"/>
  <c r="AP52" i="8"/>
  <c r="AP53" i="8"/>
  <c r="AP54" i="8"/>
  <c r="AP55" i="8"/>
  <c r="AP56" i="8"/>
  <c r="AP57" i="8"/>
  <c r="AP58" i="8"/>
  <c r="AP59" i="8"/>
  <c r="AP60" i="8"/>
  <c r="AP61" i="8"/>
  <c r="AP62" i="8"/>
  <c r="AP63" i="8"/>
  <c r="AP64" i="8"/>
  <c r="AP65" i="8"/>
  <c r="AP66" i="8"/>
  <c r="AP67" i="8"/>
  <c r="AP68" i="8"/>
  <c r="AP69" i="8"/>
  <c r="AP70" i="8"/>
  <c r="AP71" i="8"/>
  <c r="AP72" i="8"/>
  <c r="AP73" i="8"/>
  <c r="AP74" i="8"/>
  <c r="AP75" i="8"/>
  <c r="AP76" i="8"/>
  <c r="AP77" i="8"/>
  <c r="AP78" i="8"/>
  <c r="AP79" i="8"/>
  <c r="AP80" i="8"/>
  <c r="AP81" i="8"/>
  <c r="AP82" i="8"/>
  <c r="AP83" i="8"/>
  <c r="AP84" i="8"/>
  <c r="AP85" i="8"/>
  <c r="AP86" i="8"/>
  <c r="AP87" i="8"/>
  <c r="AP88" i="8"/>
  <c r="AP89" i="8"/>
  <c r="AP90" i="8"/>
  <c r="AP91" i="8"/>
  <c r="AP92" i="8"/>
  <c r="AP93" i="8"/>
  <c r="AP94" i="8"/>
  <c r="AP95" i="8"/>
  <c r="AP96" i="8"/>
  <c r="AP97" i="8"/>
  <c r="AP98" i="8"/>
  <c r="AP99" i="8"/>
  <c r="AP100" i="8"/>
  <c r="AP101" i="8"/>
  <c r="AP102" i="8"/>
  <c r="AP103" i="8"/>
  <c r="AP104" i="8"/>
  <c r="AP105" i="8"/>
  <c r="AP106" i="8"/>
  <c r="AP107" i="8"/>
  <c r="AP108" i="8"/>
  <c r="AP109" i="8"/>
  <c r="AP110" i="8"/>
  <c r="AP111" i="8"/>
  <c r="AP112" i="8"/>
  <c r="AP113" i="8"/>
  <c r="AP114" i="8"/>
  <c r="AP115" i="8"/>
  <c r="AP116" i="8"/>
  <c r="AP117" i="8"/>
  <c r="AP118" i="8"/>
  <c r="AP119" i="8"/>
  <c r="AP120" i="8"/>
  <c r="AP121" i="8"/>
  <c r="AP122" i="8"/>
  <c r="AP123" i="8"/>
  <c r="AP124" i="8"/>
  <c r="AP125" i="8"/>
  <c r="AP126" i="8"/>
  <c r="AP127" i="8"/>
  <c r="AP128" i="8"/>
  <c r="AP129" i="8"/>
  <c r="AP130" i="8"/>
  <c r="AP131" i="8"/>
  <c r="AP132" i="8"/>
  <c r="AP133" i="8"/>
  <c r="AP134" i="8"/>
  <c r="AP135" i="8"/>
  <c r="AP136" i="8"/>
  <c r="AP137" i="8"/>
  <c r="AP138" i="8"/>
  <c r="AP139" i="8"/>
  <c r="AP140" i="8"/>
  <c r="AP141" i="8"/>
  <c r="AP142" i="8"/>
  <c r="AP143" i="8"/>
  <c r="AP144" i="8"/>
  <c r="AP145" i="8"/>
  <c r="AP146" i="8"/>
  <c r="AP147" i="8"/>
  <c r="AP148" i="8"/>
  <c r="AP149" i="8"/>
  <c r="AP150" i="8"/>
  <c r="AP151" i="8"/>
  <c r="AP152" i="8"/>
  <c r="AP153" i="8"/>
  <c r="AP154" i="8"/>
  <c r="AP155" i="8"/>
  <c r="AP156" i="8"/>
  <c r="AP157" i="8"/>
  <c r="AP158" i="8"/>
  <c r="AP159" i="8"/>
  <c r="AP160" i="8"/>
  <c r="AP161" i="8"/>
  <c r="AP162" i="8"/>
  <c r="AP163" i="8"/>
  <c r="AP164" i="8"/>
  <c r="AP165" i="8"/>
  <c r="AP166" i="8"/>
  <c r="AP167" i="8"/>
  <c r="AP168" i="8"/>
  <c r="AP169" i="8"/>
  <c r="AP170" i="8"/>
  <c r="AP171" i="8"/>
  <c r="AP172" i="8"/>
  <c r="AP173" i="8"/>
  <c r="AP174" i="8"/>
  <c r="AP175" i="8"/>
  <c r="AP176" i="8"/>
  <c r="AP177" i="8"/>
  <c r="AP178" i="8"/>
  <c r="AP179" i="8"/>
  <c r="AP180" i="8"/>
  <c r="AP181" i="8"/>
  <c r="AP182" i="8"/>
  <c r="AP183" i="8"/>
  <c r="AP184" i="8"/>
  <c r="AP185" i="8"/>
  <c r="AP186" i="8"/>
  <c r="AP187" i="8"/>
  <c r="AP188" i="8"/>
  <c r="AP189" i="8"/>
  <c r="AP190" i="8"/>
  <c r="AP191" i="8"/>
  <c r="AP192" i="8"/>
  <c r="AP193" i="8"/>
  <c r="AP194" i="8"/>
  <c r="AP195" i="8"/>
  <c r="AP196" i="8"/>
  <c r="AP197" i="8"/>
  <c r="AP198" i="8"/>
  <c r="AP199" i="8"/>
  <c r="AP200" i="8"/>
  <c r="AP201" i="8"/>
  <c r="AP202" i="8"/>
  <c r="AP203" i="8"/>
  <c r="AP204" i="8"/>
  <c r="AP205" i="8"/>
  <c r="AP206" i="8"/>
  <c r="AP207" i="8"/>
  <c r="AP208" i="8"/>
  <c r="AP209" i="8"/>
  <c r="AP210" i="8"/>
  <c r="AP211" i="8"/>
  <c r="AP212" i="8"/>
  <c r="AP213" i="8"/>
  <c r="AP214" i="8"/>
  <c r="AP215" i="8"/>
  <c r="AP216" i="8"/>
  <c r="AP217" i="8"/>
  <c r="AP218" i="8"/>
  <c r="AP219" i="8"/>
  <c r="AP220" i="8"/>
  <c r="AP221" i="8"/>
  <c r="AP222" i="8"/>
  <c r="AP223" i="8"/>
  <c r="AP224" i="8"/>
  <c r="AP225" i="8"/>
  <c r="AP226" i="8"/>
  <c r="AP227" i="8"/>
  <c r="AP228" i="8"/>
  <c r="AP229" i="8"/>
  <c r="AP230" i="8"/>
  <c r="AP231" i="8"/>
  <c r="AP232" i="8"/>
  <c r="AP233" i="8"/>
  <c r="AP234" i="8"/>
  <c r="AP235" i="8"/>
  <c r="AP236" i="8"/>
  <c r="AP237" i="8"/>
  <c r="AP238" i="8"/>
  <c r="AP239" i="8"/>
  <c r="AP240" i="8"/>
  <c r="AP241" i="8"/>
  <c r="AP242" i="8"/>
  <c r="AP243" i="8"/>
  <c r="AP244" i="8"/>
  <c r="AP245" i="8"/>
  <c r="AP246" i="8"/>
  <c r="AP247" i="8"/>
  <c r="AP248" i="8"/>
  <c r="AP249" i="8"/>
  <c r="AP250" i="8"/>
  <c r="AP251" i="8"/>
  <c r="AP252" i="8"/>
  <c r="AP253" i="8"/>
  <c r="AP254" i="8"/>
  <c r="AP255" i="8"/>
  <c r="AP256" i="8"/>
  <c r="AP257" i="8"/>
  <c r="AP258" i="8"/>
  <c r="AP259" i="8"/>
  <c r="AP260" i="8"/>
  <c r="AP261" i="8"/>
  <c r="AP262" i="8"/>
  <c r="AP263" i="8"/>
  <c r="AP264" i="8"/>
  <c r="AP265" i="8"/>
  <c r="AP266" i="8"/>
  <c r="AP267" i="8"/>
  <c r="AP268" i="8"/>
  <c r="AP269" i="8"/>
  <c r="AP270" i="8"/>
  <c r="AP271" i="8"/>
  <c r="AP272" i="8"/>
  <c r="AP273" i="8"/>
  <c r="AP274" i="8"/>
  <c r="AP275" i="8"/>
  <c r="AP276" i="8"/>
  <c r="AP277" i="8"/>
  <c r="AP278" i="8"/>
  <c r="AP279" i="8"/>
  <c r="AP280" i="8"/>
  <c r="AP281" i="8"/>
  <c r="AP282" i="8"/>
  <c r="AP283" i="8"/>
  <c r="AP284" i="8"/>
  <c r="AP285" i="8"/>
  <c r="AP286" i="8"/>
  <c r="AP287" i="8"/>
  <c r="AP288" i="8"/>
  <c r="AP289" i="8"/>
  <c r="AP290" i="8"/>
  <c r="AP291" i="8"/>
  <c r="AP292" i="8"/>
  <c r="AP293" i="8"/>
  <c r="AP294" i="8"/>
  <c r="AP295" i="8"/>
  <c r="AP296" i="8"/>
  <c r="AP297" i="8"/>
  <c r="AP298" i="8"/>
  <c r="AP299" i="8"/>
  <c r="AP300" i="8"/>
  <c r="AP301" i="8"/>
  <c r="AP302" i="8"/>
  <c r="AP303" i="8"/>
  <c r="AP304" i="8"/>
  <c r="AP305" i="8"/>
  <c r="AP306" i="8"/>
  <c r="AP307" i="8"/>
  <c r="AP308" i="8"/>
  <c r="AP309" i="8"/>
  <c r="AP310" i="8"/>
  <c r="AP311" i="8"/>
  <c r="AP312" i="8"/>
  <c r="AP313" i="8"/>
  <c r="AP314" i="8"/>
  <c r="AP315" i="8"/>
  <c r="AP316" i="8"/>
  <c r="AP317" i="8"/>
  <c r="AP318" i="8"/>
  <c r="AP319" i="8"/>
  <c r="AP320" i="8"/>
  <c r="AP321" i="8"/>
  <c r="AP322" i="8"/>
  <c r="AP323" i="8"/>
  <c r="AP324" i="8"/>
  <c r="AP325" i="8"/>
  <c r="AP326" i="8"/>
  <c r="AP327" i="8"/>
  <c r="AP328" i="8"/>
  <c r="AP329" i="8"/>
  <c r="AP330" i="8"/>
  <c r="AP331" i="8"/>
  <c r="AP332" i="8"/>
  <c r="AP333" i="8"/>
  <c r="AP334" i="8"/>
  <c r="AP335" i="8"/>
  <c r="AP336" i="8"/>
  <c r="AP337" i="8"/>
  <c r="AP338" i="8"/>
  <c r="AP339" i="8"/>
  <c r="AP340" i="8"/>
  <c r="AP341" i="8"/>
  <c r="AP342" i="8"/>
  <c r="AP343" i="8"/>
  <c r="AP344" i="8"/>
  <c r="AP345" i="8"/>
  <c r="AP346" i="8"/>
  <c r="AP347" i="8"/>
  <c r="AP348" i="8"/>
  <c r="AP349" i="8"/>
  <c r="AP350" i="8"/>
  <c r="AP351" i="8"/>
  <c r="AP352" i="8"/>
  <c r="AP353" i="8"/>
  <c r="AP354" i="8"/>
  <c r="AP355" i="8"/>
  <c r="AP356" i="8"/>
  <c r="AP357" i="8"/>
  <c r="AP358" i="8"/>
  <c r="AP359" i="8"/>
  <c r="AP360" i="8"/>
  <c r="AP361" i="8"/>
  <c r="AP362" i="8"/>
  <c r="AP363" i="8"/>
  <c r="AP364" i="8"/>
  <c r="AP365" i="8"/>
  <c r="AP366" i="8"/>
  <c r="AP367" i="8"/>
  <c r="AP368" i="8"/>
  <c r="AP369" i="8"/>
  <c r="AP370" i="8"/>
  <c r="AP371" i="8"/>
  <c r="AP372" i="8"/>
  <c r="AP373" i="8"/>
  <c r="AP374" i="8"/>
  <c r="AP375" i="8"/>
  <c r="AP376" i="8"/>
  <c r="AP377" i="8"/>
  <c r="AP378" i="8"/>
  <c r="AP379" i="8"/>
  <c r="AP380" i="8"/>
  <c r="AP381" i="8"/>
  <c r="AP382" i="8"/>
  <c r="AP383" i="8"/>
  <c r="AP384" i="8"/>
  <c r="AP385" i="8"/>
  <c r="AP386" i="8"/>
  <c r="AP387" i="8"/>
  <c r="AP388" i="8"/>
  <c r="AP389" i="8"/>
  <c r="AP390" i="8"/>
  <c r="AP391" i="8"/>
  <c r="AP392" i="8"/>
  <c r="AP393" i="8"/>
  <c r="AP394" i="8"/>
  <c r="AP395" i="8"/>
  <c r="AP396" i="8"/>
  <c r="AP397" i="8"/>
  <c r="AP398" i="8"/>
  <c r="AP399" i="8"/>
  <c r="AP400" i="8"/>
  <c r="AP401" i="8"/>
  <c r="AP402" i="8"/>
  <c r="AP403" i="8"/>
  <c r="AP404" i="8"/>
  <c r="AP405" i="8"/>
  <c r="AP406" i="8"/>
  <c r="AP407" i="8"/>
  <c r="AP408" i="8"/>
  <c r="AP409" i="8"/>
  <c r="AP410" i="8"/>
  <c r="AP411" i="8"/>
  <c r="AP412" i="8"/>
  <c r="AP413" i="8"/>
  <c r="AP414" i="8"/>
  <c r="AP415" i="8"/>
  <c r="AP416" i="8"/>
  <c r="AP417" i="8"/>
  <c r="AP418" i="8"/>
  <c r="AP419" i="8"/>
  <c r="AP420" i="8"/>
  <c r="AP421" i="8"/>
  <c r="AP422" i="8"/>
  <c r="AP423" i="8"/>
  <c r="AP424" i="8"/>
  <c r="AP425" i="8"/>
  <c r="AP426" i="8"/>
  <c r="AP427" i="8"/>
  <c r="AP428" i="8"/>
  <c r="AP429" i="8"/>
  <c r="AP430" i="8"/>
  <c r="AP431" i="8"/>
  <c r="AP432" i="8"/>
  <c r="AP433" i="8"/>
  <c r="AP434" i="8"/>
  <c r="AP435" i="8"/>
  <c r="AP436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P33" i="8"/>
  <c r="AP34" i="8"/>
  <c r="AP35" i="8"/>
  <c r="AP36" i="8"/>
  <c r="AP9" i="8"/>
  <c r="AP10" i="8"/>
  <c r="AP11" i="8"/>
  <c r="AP12" i="8"/>
  <c r="AP13" i="8"/>
  <c r="AP14" i="8"/>
  <c r="AP15" i="8"/>
  <c r="AP16" i="8"/>
  <c r="AP17" i="8"/>
  <c r="AP8" i="8"/>
  <c r="AP7" i="8"/>
  <c r="AM8" i="8" l="1"/>
  <c r="AM7" i="8"/>
  <c r="AM31" i="8" l="1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46" i="8"/>
  <c r="AM47" i="8"/>
  <c r="AM48" i="8"/>
  <c r="AM49" i="8"/>
  <c r="AM50" i="8"/>
  <c r="AM51" i="8"/>
  <c r="AM52" i="8"/>
  <c r="AM53" i="8"/>
  <c r="AM54" i="8"/>
  <c r="AM55" i="8"/>
  <c r="AM56" i="8"/>
  <c r="AM57" i="8"/>
  <c r="AM58" i="8"/>
  <c r="AM59" i="8"/>
  <c r="AM60" i="8"/>
  <c r="AM61" i="8"/>
  <c r="AM62" i="8"/>
  <c r="AM63" i="8"/>
  <c r="AM64" i="8"/>
  <c r="AM65" i="8"/>
  <c r="AM66" i="8"/>
  <c r="AM67" i="8"/>
  <c r="AM68" i="8"/>
  <c r="AM69" i="8"/>
  <c r="AM70" i="8"/>
  <c r="AM71" i="8"/>
  <c r="AM72" i="8"/>
  <c r="AM73" i="8"/>
  <c r="AM74" i="8"/>
  <c r="AM75" i="8"/>
  <c r="AM76" i="8"/>
  <c r="AM77" i="8"/>
  <c r="AM78" i="8"/>
  <c r="AM79" i="8"/>
  <c r="AM80" i="8"/>
  <c r="AM81" i="8"/>
  <c r="AM82" i="8"/>
  <c r="AM83" i="8"/>
  <c r="AM84" i="8"/>
  <c r="AM85" i="8"/>
  <c r="AM86" i="8"/>
  <c r="AM87" i="8"/>
  <c r="AM88" i="8"/>
  <c r="AM89" i="8"/>
  <c r="AM90" i="8"/>
  <c r="AM91" i="8"/>
  <c r="AM92" i="8"/>
  <c r="AM93" i="8"/>
  <c r="AM94" i="8"/>
  <c r="AM95" i="8"/>
  <c r="AM96" i="8"/>
  <c r="AM97" i="8"/>
  <c r="AM98" i="8"/>
  <c r="AM99" i="8"/>
  <c r="AM100" i="8"/>
  <c r="AM101" i="8"/>
  <c r="AM102" i="8"/>
  <c r="AM103" i="8"/>
  <c r="AM104" i="8"/>
  <c r="AM105" i="8"/>
  <c r="AM106" i="8"/>
  <c r="AM107" i="8"/>
  <c r="AM108" i="8"/>
  <c r="AM109" i="8"/>
  <c r="AM110" i="8"/>
  <c r="AM111" i="8"/>
  <c r="AM112" i="8"/>
  <c r="AM113" i="8"/>
  <c r="AM114" i="8"/>
  <c r="AM115" i="8"/>
  <c r="AM116" i="8"/>
  <c r="AM117" i="8"/>
  <c r="AM118" i="8"/>
  <c r="AM119" i="8"/>
  <c r="AM120" i="8"/>
  <c r="AM121" i="8"/>
  <c r="AM122" i="8"/>
  <c r="AM123" i="8"/>
  <c r="AM124" i="8"/>
  <c r="AM125" i="8"/>
  <c r="AM126" i="8"/>
  <c r="AM127" i="8"/>
  <c r="AM128" i="8"/>
  <c r="AM129" i="8"/>
  <c r="AM130" i="8"/>
  <c r="AM131" i="8"/>
  <c r="AM132" i="8"/>
  <c r="AM133" i="8"/>
  <c r="AM134" i="8"/>
  <c r="AM135" i="8"/>
  <c r="AM136" i="8"/>
  <c r="AM137" i="8"/>
  <c r="AM138" i="8"/>
  <c r="AM139" i="8"/>
  <c r="AM140" i="8"/>
  <c r="AM141" i="8"/>
  <c r="AM142" i="8"/>
  <c r="AM143" i="8"/>
  <c r="AM144" i="8"/>
  <c r="AM145" i="8"/>
  <c r="AM146" i="8"/>
  <c r="AM147" i="8"/>
  <c r="AM148" i="8"/>
  <c r="AM149" i="8"/>
  <c r="AM150" i="8"/>
  <c r="AM151" i="8"/>
  <c r="AM152" i="8"/>
  <c r="AM153" i="8"/>
  <c r="AM154" i="8"/>
  <c r="AM155" i="8"/>
  <c r="AM156" i="8"/>
  <c r="AM157" i="8"/>
  <c r="AM158" i="8"/>
  <c r="AM159" i="8"/>
  <c r="AM160" i="8"/>
  <c r="AM161" i="8"/>
  <c r="AM162" i="8"/>
  <c r="AM163" i="8"/>
  <c r="AM164" i="8"/>
  <c r="AM165" i="8"/>
  <c r="AM166" i="8"/>
  <c r="AM167" i="8"/>
  <c r="AM168" i="8"/>
  <c r="AM169" i="8"/>
  <c r="AM170" i="8"/>
  <c r="AM171" i="8"/>
  <c r="AM172" i="8"/>
  <c r="AM173" i="8"/>
  <c r="AM174" i="8"/>
  <c r="AM175" i="8"/>
  <c r="AM176" i="8"/>
  <c r="AM177" i="8"/>
  <c r="AM178" i="8"/>
  <c r="AM179" i="8"/>
  <c r="AM180" i="8"/>
  <c r="AM181" i="8"/>
  <c r="AM182" i="8"/>
  <c r="AM183" i="8"/>
  <c r="AM184" i="8"/>
  <c r="AM185" i="8"/>
  <c r="AM186" i="8"/>
  <c r="AM187" i="8"/>
  <c r="AM188" i="8"/>
  <c r="AM189" i="8"/>
  <c r="AM190" i="8"/>
  <c r="AM191" i="8"/>
  <c r="AM192" i="8"/>
  <c r="AM193" i="8"/>
  <c r="AM194" i="8"/>
  <c r="AM195" i="8"/>
  <c r="AM196" i="8"/>
  <c r="AM197" i="8"/>
  <c r="AM198" i="8"/>
  <c r="AM199" i="8"/>
  <c r="AM200" i="8"/>
  <c r="AM201" i="8"/>
  <c r="AM202" i="8"/>
  <c r="AM203" i="8"/>
  <c r="AM204" i="8"/>
  <c r="AM205" i="8"/>
  <c r="AM206" i="8"/>
  <c r="AM207" i="8"/>
  <c r="AM208" i="8"/>
  <c r="AM209" i="8"/>
  <c r="AM210" i="8"/>
  <c r="AM211" i="8"/>
  <c r="AM212" i="8"/>
  <c r="AM213" i="8"/>
  <c r="AM214" i="8"/>
  <c r="AM215" i="8"/>
  <c r="AM216" i="8"/>
  <c r="AM217" i="8"/>
  <c r="AM218" i="8"/>
  <c r="AM219" i="8"/>
  <c r="AM220" i="8"/>
  <c r="AM221" i="8"/>
  <c r="AM222" i="8"/>
  <c r="AM223" i="8"/>
  <c r="AM224" i="8"/>
  <c r="AM225" i="8"/>
  <c r="AM226" i="8"/>
  <c r="AM227" i="8"/>
  <c r="AM228" i="8"/>
  <c r="AM229" i="8"/>
  <c r="AM230" i="8"/>
  <c r="AM231" i="8"/>
  <c r="AM232" i="8"/>
  <c r="AM233" i="8"/>
  <c r="AM234" i="8"/>
  <c r="AM235" i="8"/>
  <c r="AM236" i="8"/>
  <c r="AM237" i="8"/>
  <c r="AM238" i="8"/>
  <c r="AM239" i="8"/>
  <c r="AM240" i="8"/>
  <c r="AM241" i="8"/>
  <c r="AM242" i="8"/>
  <c r="AM243" i="8"/>
  <c r="AM244" i="8"/>
  <c r="AM245" i="8"/>
  <c r="AM246" i="8"/>
  <c r="AM247" i="8"/>
  <c r="AM248" i="8"/>
  <c r="AM249" i="8"/>
  <c r="AM250" i="8"/>
  <c r="AM251" i="8"/>
  <c r="AM252" i="8"/>
  <c r="AM253" i="8"/>
  <c r="AM254" i="8"/>
  <c r="AM255" i="8"/>
  <c r="AM256" i="8"/>
  <c r="AM257" i="8"/>
  <c r="AM258" i="8"/>
  <c r="AM259" i="8"/>
  <c r="AM260" i="8"/>
  <c r="AM261" i="8"/>
  <c r="AM262" i="8"/>
  <c r="AM263" i="8"/>
  <c r="AM264" i="8"/>
  <c r="AM265" i="8"/>
  <c r="AM266" i="8"/>
  <c r="AM267" i="8"/>
  <c r="AM268" i="8"/>
  <c r="AM269" i="8"/>
  <c r="AM270" i="8"/>
  <c r="AM271" i="8"/>
  <c r="AM272" i="8"/>
  <c r="AM273" i="8"/>
  <c r="AM274" i="8"/>
  <c r="AM275" i="8"/>
  <c r="AM276" i="8"/>
  <c r="AM277" i="8"/>
  <c r="AM278" i="8"/>
  <c r="AM279" i="8"/>
  <c r="AM280" i="8"/>
  <c r="AM281" i="8"/>
  <c r="AM282" i="8"/>
  <c r="AM283" i="8"/>
  <c r="AM284" i="8"/>
  <c r="AM285" i="8"/>
  <c r="AM286" i="8"/>
  <c r="AM287" i="8"/>
  <c r="AM288" i="8"/>
  <c r="AM289" i="8"/>
  <c r="AM290" i="8"/>
  <c r="AM291" i="8"/>
  <c r="AM292" i="8"/>
  <c r="AM293" i="8"/>
  <c r="AM294" i="8"/>
  <c r="AM295" i="8"/>
  <c r="AM296" i="8"/>
  <c r="AM297" i="8"/>
  <c r="AM298" i="8"/>
  <c r="AM299" i="8"/>
  <c r="AM300" i="8"/>
  <c r="AM301" i="8"/>
  <c r="AM302" i="8"/>
  <c r="AM303" i="8"/>
  <c r="AM304" i="8"/>
  <c r="AM305" i="8"/>
  <c r="AM306" i="8"/>
  <c r="AM307" i="8"/>
  <c r="AM308" i="8"/>
  <c r="AM309" i="8"/>
  <c r="AM310" i="8"/>
  <c r="AM311" i="8"/>
  <c r="AM312" i="8"/>
  <c r="AM313" i="8"/>
  <c r="AM314" i="8"/>
  <c r="AM315" i="8"/>
  <c r="AM316" i="8"/>
  <c r="AM317" i="8"/>
  <c r="AM318" i="8"/>
  <c r="AM319" i="8"/>
  <c r="AM320" i="8"/>
  <c r="AM321" i="8"/>
  <c r="AM322" i="8"/>
  <c r="AM323" i="8"/>
  <c r="AM324" i="8"/>
  <c r="AM325" i="8"/>
  <c r="AM326" i="8"/>
  <c r="AM327" i="8"/>
  <c r="AM328" i="8"/>
  <c r="AM329" i="8"/>
  <c r="AM330" i="8"/>
  <c r="AM331" i="8"/>
  <c r="AM332" i="8"/>
  <c r="AM333" i="8"/>
  <c r="AM334" i="8"/>
  <c r="AM335" i="8"/>
  <c r="AM336" i="8"/>
  <c r="AM337" i="8"/>
  <c r="AM338" i="8"/>
  <c r="AM339" i="8"/>
  <c r="AM340" i="8"/>
  <c r="AM341" i="8"/>
  <c r="AM342" i="8"/>
  <c r="AM343" i="8"/>
  <c r="AM344" i="8"/>
  <c r="AM345" i="8"/>
  <c r="AM346" i="8"/>
  <c r="AM347" i="8"/>
  <c r="AM348" i="8"/>
  <c r="AM349" i="8"/>
  <c r="AM350" i="8"/>
  <c r="AM351" i="8"/>
  <c r="AM352" i="8"/>
  <c r="AM353" i="8"/>
  <c r="AM354" i="8"/>
  <c r="AM355" i="8"/>
  <c r="AM356" i="8"/>
  <c r="AM357" i="8"/>
  <c r="AM358" i="8"/>
  <c r="AM359" i="8"/>
  <c r="AM360" i="8"/>
  <c r="AM361" i="8"/>
  <c r="AM362" i="8"/>
  <c r="AM363" i="8"/>
  <c r="AM364" i="8"/>
  <c r="AM365" i="8"/>
  <c r="AM366" i="8"/>
  <c r="AM367" i="8"/>
  <c r="AM368" i="8"/>
  <c r="AM369" i="8"/>
  <c r="AM370" i="8"/>
  <c r="AM371" i="8"/>
  <c r="AM372" i="8"/>
  <c r="AM373" i="8"/>
  <c r="AM374" i="8"/>
  <c r="AM375" i="8"/>
  <c r="AM376" i="8"/>
  <c r="AM377" i="8"/>
  <c r="AM378" i="8"/>
  <c r="AM379" i="8"/>
  <c r="AM380" i="8"/>
  <c r="AM381" i="8"/>
  <c r="AM382" i="8"/>
  <c r="AM383" i="8"/>
  <c r="AM384" i="8"/>
  <c r="AM385" i="8"/>
  <c r="AM386" i="8"/>
  <c r="AM387" i="8"/>
  <c r="AM388" i="8"/>
  <c r="AM389" i="8"/>
  <c r="AM390" i="8"/>
  <c r="AM391" i="8"/>
  <c r="AM392" i="8"/>
  <c r="AM393" i="8"/>
  <c r="AM394" i="8"/>
  <c r="AM395" i="8"/>
  <c r="AM396" i="8"/>
  <c r="AM397" i="8"/>
  <c r="AM398" i="8"/>
  <c r="AM399" i="8"/>
  <c r="AM400" i="8"/>
  <c r="AM401" i="8"/>
  <c r="AM402" i="8"/>
  <c r="AM403" i="8"/>
  <c r="AM404" i="8"/>
  <c r="AM405" i="8"/>
  <c r="AM406" i="8"/>
  <c r="AM407" i="8"/>
  <c r="AM408" i="8"/>
  <c r="AM409" i="8"/>
  <c r="AM410" i="8"/>
  <c r="AM411" i="8"/>
  <c r="AM412" i="8"/>
  <c r="AM413" i="8"/>
  <c r="AM414" i="8"/>
  <c r="AM415" i="8"/>
  <c r="AM416" i="8"/>
  <c r="AM417" i="8"/>
  <c r="AM418" i="8"/>
  <c r="AM419" i="8"/>
  <c r="AM420" i="8"/>
  <c r="AM421" i="8"/>
  <c r="AM422" i="8"/>
  <c r="AM423" i="8"/>
  <c r="AM424" i="8"/>
  <c r="AM425" i="8"/>
  <c r="AM426" i="8"/>
  <c r="AM427" i="8"/>
  <c r="AM428" i="8"/>
  <c r="AM429" i="8"/>
  <c r="AM430" i="8"/>
  <c r="AM431" i="8"/>
  <c r="AM432" i="8"/>
  <c r="AM433" i="8"/>
  <c r="AM434" i="8"/>
  <c r="AM435" i="8"/>
  <c r="AM436" i="8"/>
  <c r="AM30" i="8"/>
  <c r="U417" i="13" l="1"/>
  <c r="X417" i="13" s="1"/>
  <c r="T417" i="13"/>
  <c r="W417" i="13" s="1"/>
  <c r="U416" i="13"/>
  <c r="X416" i="13" s="1"/>
  <c r="T416" i="13"/>
  <c r="W416" i="13" s="1"/>
  <c r="U415" i="13"/>
  <c r="X415" i="13" s="1"/>
  <c r="T415" i="13"/>
  <c r="W415" i="13" s="1"/>
  <c r="U414" i="13"/>
  <c r="X414" i="13" s="1"/>
  <c r="T414" i="13"/>
  <c r="W414" i="13" s="1"/>
  <c r="U413" i="13"/>
  <c r="X413" i="13" s="1"/>
  <c r="T413" i="13"/>
  <c r="W413" i="13" s="1"/>
  <c r="U412" i="13"/>
  <c r="X412" i="13" s="1"/>
  <c r="T412" i="13"/>
  <c r="W412" i="13" s="1"/>
  <c r="U411" i="13"/>
  <c r="X411" i="13" s="1"/>
  <c r="T411" i="13"/>
  <c r="W411" i="13" s="1"/>
  <c r="U410" i="13"/>
  <c r="X410" i="13" s="1"/>
  <c r="T410" i="13"/>
  <c r="W410" i="13" s="1"/>
  <c r="U409" i="13"/>
  <c r="X409" i="13" s="1"/>
  <c r="T409" i="13"/>
  <c r="W409" i="13" s="1"/>
  <c r="U408" i="13"/>
  <c r="X408" i="13" s="1"/>
  <c r="T408" i="13"/>
  <c r="W408" i="13" s="1"/>
  <c r="U407" i="13"/>
  <c r="X407" i="13" s="1"/>
  <c r="T407" i="13"/>
  <c r="W407" i="13" s="1"/>
  <c r="U406" i="13"/>
  <c r="X406" i="13" s="1"/>
  <c r="T406" i="13"/>
  <c r="W406" i="13" s="1"/>
  <c r="U405" i="13"/>
  <c r="X405" i="13" s="1"/>
  <c r="T405" i="13"/>
  <c r="W405" i="13" s="1"/>
  <c r="U404" i="13"/>
  <c r="X404" i="13" s="1"/>
  <c r="T404" i="13"/>
  <c r="W404" i="13" s="1"/>
  <c r="U403" i="13"/>
  <c r="X403" i="13" s="1"/>
  <c r="T403" i="13"/>
  <c r="W403" i="13" s="1"/>
  <c r="U402" i="13"/>
  <c r="X402" i="13" s="1"/>
  <c r="T402" i="13"/>
  <c r="W402" i="13" s="1"/>
  <c r="U401" i="13"/>
  <c r="X401" i="13" s="1"/>
  <c r="T401" i="13"/>
  <c r="W401" i="13" s="1"/>
  <c r="U400" i="13"/>
  <c r="X400" i="13" s="1"/>
  <c r="T400" i="13"/>
  <c r="W400" i="13" s="1"/>
  <c r="U399" i="13"/>
  <c r="X399" i="13" s="1"/>
  <c r="T399" i="13"/>
  <c r="W399" i="13" s="1"/>
  <c r="U398" i="13"/>
  <c r="X398" i="13" s="1"/>
  <c r="T398" i="13"/>
  <c r="W398" i="13" s="1"/>
  <c r="U397" i="13"/>
  <c r="X397" i="13" s="1"/>
  <c r="T397" i="13"/>
  <c r="W397" i="13" s="1"/>
  <c r="U396" i="13"/>
  <c r="X396" i="13" s="1"/>
  <c r="T396" i="13"/>
  <c r="W396" i="13" s="1"/>
  <c r="U395" i="13"/>
  <c r="X395" i="13" s="1"/>
  <c r="T395" i="13"/>
  <c r="W395" i="13" s="1"/>
  <c r="U394" i="13"/>
  <c r="X394" i="13" s="1"/>
  <c r="T394" i="13"/>
  <c r="W394" i="13" s="1"/>
  <c r="U393" i="13"/>
  <c r="X393" i="13" s="1"/>
  <c r="T393" i="13"/>
  <c r="W393" i="13" s="1"/>
  <c r="U392" i="13"/>
  <c r="X392" i="13" s="1"/>
  <c r="T392" i="13"/>
  <c r="W392" i="13" s="1"/>
  <c r="U391" i="13"/>
  <c r="X391" i="13" s="1"/>
  <c r="T391" i="13"/>
  <c r="W391" i="13" s="1"/>
  <c r="U390" i="13"/>
  <c r="X390" i="13" s="1"/>
  <c r="T390" i="13"/>
  <c r="W390" i="13" s="1"/>
  <c r="U389" i="13"/>
  <c r="X389" i="13" s="1"/>
  <c r="T389" i="13"/>
  <c r="W389" i="13" s="1"/>
  <c r="U388" i="13"/>
  <c r="X388" i="13" s="1"/>
  <c r="T388" i="13"/>
  <c r="W388" i="13" s="1"/>
  <c r="U387" i="13"/>
  <c r="X387" i="13" s="1"/>
  <c r="T387" i="13"/>
  <c r="W387" i="13" s="1"/>
  <c r="U386" i="13"/>
  <c r="X386" i="13" s="1"/>
  <c r="T386" i="13"/>
  <c r="W386" i="13" s="1"/>
  <c r="U385" i="13"/>
  <c r="X385" i="13" s="1"/>
  <c r="T385" i="13"/>
  <c r="W385" i="13" s="1"/>
  <c r="U384" i="13"/>
  <c r="X384" i="13" s="1"/>
  <c r="T384" i="13"/>
  <c r="W384" i="13" s="1"/>
  <c r="U383" i="13"/>
  <c r="X383" i="13" s="1"/>
  <c r="T383" i="13"/>
  <c r="W383" i="13" s="1"/>
  <c r="U382" i="13"/>
  <c r="X382" i="13" s="1"/>
  <c r="T382" i="13"/>
  <c r="W382" i="13" s="1"/>
  <c r="U381" i="13"/>
  <c r="X381" i="13" s="1"/>
  <c r="T381" i="13"/>
  <c r="W381" i="13" s="1"/>
  <c r="U380" i="13"/>
  <c r="X380" i="13" s="1"/>
  <c r="T380" i="13"/>
  <c r="W380" i="13" s="1"/>
  <c r="U379" i="13"/>
  <c r="X379" i="13" s="1"/>
  <c r="T379" i="13"/>
  <c r="W379" i="13" s="1"/>
  <c r="U378" i="13"/>
  <c r="X378" i="13" s="1"/>
  <c r="T378" i="13"/>
  <c r="W378" i="13" s="1"/>
  <c r="U377" i="13"/>
  <c r="X377" i="13" s="1"/>
  <c r="T377" i="13"/>
  <c r="W377" i="13" s="1"/>
  <c r="U376" i="13"/>
  <c r="X376" i="13" s="1"/>
  <c r="T376" i="13"/>
  <c r="W376" i="13" s="1"/>
  <c r="U375" i="13"/>
  <c r="X375" i="13" s="1"/>
  <c r="T375" i="13"/>
  <c r="W375" i="13" s="1"/>
  <c r="U374" i="13"/>
  <c r="X374" i="13" s="1"/>
  <c r="T374" i="13"/>
  <c r="W374" i="13" s="1"/>
  <c r="X373" i="13"/>
  <c r="U373" i="13"/>
  <c r="T373" i="13"/>
  <c r="W373" i="13" s="1"/>
  <c r="U372" i="13"/>
  <c r="X372" i="13" s="1"/>
  <c r="T372" i="13"/>
  <c r="W372" i="13" s="1"/>
  <c r="X371" i="13"/>
  <c r="U371" i="13"/>
  <c r="T371" i="13"/>
  <c r="W371" i="13" s="1"/>
  <c r="U370" i="13"/>
  <c r="X370" i="13" s="1"/>
  <c r="T370" i="13"/>
  <c r="W370" i="13" s="1"/>
  <c r="X369" i="13"/>
  <c r="U369" i="13"/>
  <c r="T369" i="13"/>
  <c r="W369" i="13" s="1"/>
  <c r="U368" i="13"/>
  <c r="X368" i="13" s="1"/>
  <c r="T368" i="13"/>
  <c r="W368" i="13" s="1"/>
  <c r="X367" i="13"/>
  <c r="U367" i="13"/>
  <c r="T367" i="13"/>
  <c r="W367" i="13" s="1"/>
  <c r="U366" i="13"/>
  <c r="X366" i="13" s="1"/>
  <c r="T366" i="13"/>
  <c r="W366" i="13" s="1"/>
  <c r="X365" i="13"/>
  <c r="U365" i="13"/>
  <c r="T365" i="13"/>
  <c r="W365" i="13" s="1"/>
  <c r="U364" i="13"/>
  <c r="X364" i="13" s="1"/>
  <c r="T364" i="13"/>
  <c r="W364" i="13" s="1"/>
  <c r="X363" i="13"/>
  <c r="U363" i="13"/>
  <c r="T363" i="13"/>
  <c r="W363" i="13" s="1"/>
  <c r="U362" i="13"/>
  <c r="X362" i="13" s="1"/>
  <c r="T362" i="13"/>
  <c r="W362" i="13" s="1"/>
  <c r="X361" i="13"/>
  <c r="U361" i="13"/>
  <c r="T361" i="13"/>
  <c r="W361" i="13" s="1"/>
  <c r="U360" i="13"/>
  <c r="X360" i="13" s="1"/>
  <c r="T360" i="13"/>
  <c r="W360" i="13" s="1"/>
  <c r="X359" i="13"/>
  <c r="U359" i="13"/>
  <c r="T359" i="13"/>
  <c r="W359" i="13" s="1"/>
  <c r="U358" i="13"/>
  <c r="X358" i="13" s="1"/>
  <c r="T358" i="13"/>
  <c r="W358" i="13" s="1"/>
  <c r="X357" i="13"/>
  <c r="U357" i="13"/>
  <c r="T357" i="13"/>
  <c r="W357" i="13" s="1"/>
  <c r="U356" i="13"/>
  <c r="X356" i="13" s="1"/>
  <c r="T356" i="13"/>
  <c r="W356" i="13" s="1"/>
  <c r="X355" i="13"/>
  <c r="U355" i="13"/>
  <c r="T355" i="13"/>
  <c r="W355" i="13" s="1"/>
  <c r="U354" i="13"/>
  <c r="X354" i="13" s="1"/>
  <c r="T354" i="13"/>
  <c r="W354" i="13" s="1"/>
  <c r="X353" i="13"/>
  <c r="U353" i="13"/>
  <c r="T353" i="13"/>
  <c r="W353" i="13" s="1"/>
  <c r="U352" i="13"/>
  <c r="X352" i="13" s="1"/>
  <c r="T352" i="13"/>
  <c r="W352" i="13" s="1"/>
  <c r="X351" i="13"/>
  <c r="U351" i="13"/>
  <c r="T351" i="13"/>
  <c r="W351" i="13" s="1"/>
  <c r="U350" i="13"/>
  <c r="X350" i="13" s="1"/>
  <c r="T350" i="13"/>
  <c r="W350" i="13" s="1"/>
  <c r="X349" i="13"/>
  <c r="U349" i="13"/>
  <c r="T349" i="13"/>
  <c r="W349" i="13" s="1"/>
  <c r="U348" i="13"/>
  <c r="X348" i="13" s="1"/>
  <c r="T348" i="13"/>
  <c r="W348" i="13" s="1"/>
  <c r="X347" i="13"/>
  <c r="U347" i="13"/>
  <c r="T347" i="13"/>
  <c r="W347" i="13" s="1"/>
  <c r="U346" i="13"/>
  <c r="X346" i="13" s="1"/>
  <c r="T346" i="13"/>
  <c r="W346" i="13" s="1"/>
  <c r="X345" i="13"/>
  <c r="U345" i="13"/>
  <c r="T345" i="13"/>
  <c r="W345" i="13" s="1"/>
  <c r="U344" i="13"/>
  <c r="X344" i="13" s="1"/>
  <c r="T344" i="13"/>
  <c r="W344" i="13" s="1"/>
  <c r="X343" i="13"/>
  <c r="U343" i="13"/>
  <c r="T343" i="13"/>
  <c r="W343" i="13" s="1"/>
  <c r="U342" i="13"/>
  <c r="X342" i="13" s="1"/>
  <c r="T342" i="13"/>
  <c r="W342" i="13" s="1"/>
  <c r="X341" i="13"/>
  <c r="U341" i="13"/>
  <c r="T341" i="13"/>
  <c r="W341" i="13" s="1"/>
  <c r="U340" i="13"/>
  <c r="X340" i="13" s="1"/>
  <c r="T340" i="13"/>
  <c r="W340" i="13" s="1"/>
  <c r="X339" i="13"/>
  <c r="U339" i="13"/>
  <c r="T339" i="13"/>
  <c r="W339" i="13" s="1"/>
  <c r="U338" i="13"/>
  <c r="X338" i="13" s="1"/>
  <c r="T338" i="13"/>
  <c r="W338" i="13" s="1"/>
  <c r="X337" i="13"/>
  <c r="U337" i="13"/>
  <c r="T337" i="13"/>
  <c r="W337" i="13" s="1"/>
  <c r="U336" i="13"/>
  <c r="X336" i="13" s="1"/>
  <c r="T336" i="13"/>
  <c r="W336" i="13" s="1"/>
  <c r="X335" i="13"/>
  <c r="U335" i="13"/>
  <c r="T335" i="13"/>
  <c r="W335" i="13" s="1"/>
  <c r="U334" i="13"/>
  <c r="X334" i="13" s="1"/>
  <c r="T334" i="13"/>
  <c r="W334" i="13" s="1"/>
  <c r="X333" i="13"/>
  <c r="U333" i="13"/>
  <c r="T333" i="13"/>
  <c r="W333" i="13" s="1"/>
  <c r="U332" i="13"/>
  <c r="X332" i="13" s="1"/>
  <c r="T332" i="13"/>
  <c r="W332" i="13" s="1"/>
  <c r="X331" i="13"/>
  <c r="U331" i="13"/>
  <c r="T331" i="13"/>
  <c r="W331" i="13" s="1"/>
  <c r="U330" i="13"/>
  <c r="X330" i="13" s="1"/>
  <c r="T330" i="13"/>
  <c r="W330" i="13" s="1"/>
  <c r="X329" i="13"/>
  <c r="U329" i="13"/>
  <c r="T329" i="13"/>
  <c r="W329" i="13" s="1"/>
  <c r="U328" i="13"/>
  <c r="X328" i="13" s="1"/>
  <c r="T328" i="13"/>
  <c r="W328" i="13" s="1"/>
  <c r="X327" i="13"/>
  <c r="U327" i="13"/>
  <c r="T327" i="13"/>
  <c r="W327" i="13" s="1"/>
  <c r="U326" i="13"/>
  <c r="X326" i="13" s="1"/>
  <c r="T326" i="13"/>
  <c r="W326" i="13" s="1"/>
  <c r="X325" i="13"/>
  <c r="U325" i="13"/>
  <c r="T325" i="13"/>
  <c r="W325" i="13" s="1"/>
  <c r="U324" i="13"/>
  <c r="X324" i="13" s="1"/>
  <c r="T324" i="13"/>
  <c r="W324" i="13" s="1"/>
  <c r="X323" i="13"/>
  <c r="U323" i="13"/>
  <c r="T323" i="13"/>
  <c r="W323" i="13" s="1"/>
  <c r="U322" i="13"/>
  <c r="X322" i="13" s="1"/>
  <c r="T322" i="13"/>
  <c r="W322" i="13" s="1"/>
  <c r="X321" i="13"/>
  <c r="U321" i="13"/>
  <c r="T321" i="13"/>
  <c r="W321" i="13" s="1"/>
  <c r="U320" i="13"/>
  <c r="X320" i="13" s="1"/>
  <c r="T320" i="13"/>
  <c r="W320" i="13" s="1"/>
  <c r="X319" i="13"/>
  <c r="U319" i="13"/>
  <c r="T319" i="13"/>
  <c r="W319" i="13" s="1"/>
  <c r="U318" i="13"/>
  <c r="X318" i="13" s="1"/>
  <c r="T318" i="13"/>
  <c r="W318" i="13" s="1"/>
  <c r="X317" i="13"/>
  <c r="U317" i="13"/>
  <c r="T317" i="13"/>
  <c r="W317" i="13" s="1"/>
  <c r="U316" i="13"/>
  <c r="X316" i="13" s="1"/>
  <c r="T316" i="13"/>
  <c r="W316" i="13" s="1"/>
  <c r="X315" i="13"/>
  <c r="U315" i="13"/>
  <c r="T315" i="13"/>
  <c r="W315" i="13" s="1"/>
  <c r="U314" i="13"/>
  <c r="X314" i="13" s="1"/>
  <c r="T314" i="13"/>
  <c r="W314" i="13" s="1"/>
  <c r="X313" i="13"/>
  <c r="U313" i="13"/>
  <c r="T313" i="13"/>
  <c r="W313" i="13" s="1"/>
  <c r="U312" i="13"/>
  <c r="X312" i="13" s="1"/>
  <c r="T312" i="13"/>
  <c r="W312" i="13" s="1"/>
  <c r="X311" i="13"/>
  <c r="U311" i="13"/>
  <c r="T311" i="13"/>
  <c r="W311" i="13" s="1"/>
  <c r="U310" i="13"/>
  <c r="X310" i="13" s="1"/>
  <c r="T310" i="13"/>
  <c r="W310" i="13" s="1"/>
  <c r="X309" i="13"/>
  <c r="U309" i="13"/>
  <c r="T309" i="13"/>
  <c r="W309" i="13" s="1"/>
  <c r="U308" i="13"/>
  <c r="X308" i="13" s="1"/>
  <c r="T308" i="13"/>
  <c r="W308" i="13" s="1"/>
  <c r="X307" i="13"/>
  <c r="U307" i="13"/>
  <c r="T307" i="13"/>
  <c r="W307" i="13" s="1"/>
  <c r="U306" i="13"/>
  <c r="X306" i="13" s="1"/>
  <c r="T306" i="13"/>
  <c r="W306" i="13" s="1"/>
  <c r="X305" i="13"/>
  <c r="U305" i="13"/>
  <c r="T305" i="13"/>
  <c r="W305" i="13" s="1"/>
  <c r="U304" i="13"/>
  <c r="X304" i="13" s="1"/>
  <c r="T304" i="13"/>
  <c r="W304" i="13" s="1"/>
  <c r="X303" i="13"/>
  <c r="U303" i="13"/>
  <c r="T303" i="13"/>
  <c r="W303" i="13" s="1"/>
  <c r="U302" i="13"/>
  <c r="X302" i="13" s="1"/>
  <c r="T302" i="13"/>
  <c r="W302" i="13" s="1"/>
  <c r="X301" i="13"/>
  <c r="U301" i="13"/>
  <c r="T301" i="13"/>
  <c r="W301" i="13" s="1"/>
  <c r="U300" i="13"/>
  <c r="X300" i="13" s="1"/>
  <c r="T300" i="13"/>
  <c r="W300" i="13" s="1"/>
  <c r="X299" i="13"/>
  <c r="U299" i="13"/>
  <c r="T299" i="13"/>
  <c r="W299" i="13" s="1"/>
  <c r="U298" i="13"/>
  <c r="X298" i="13" s="1"/>
  <c r="T298" i="13"/>
  <c r="W298" i="13" s="1"/>
  <c r="X297" i="13"/>
  <c r="U297" i="13"/>
  <c r="T297" i="13"/>
  <c r="W297" i="13" s="1"/>
  <c r="U296" i="13"/>
  <c r="X296" i="13" s="1"/>
  <c r="T296" i="13"/>
  <c r="W296" i="13" s="1"/>
  <c r="U295" i="13"/>
  <c r="X295" i="13" s="1"/>
  <c r="T295" i="13"/>
  <c r="W295" i="13" s="1"/>
  <c r="X294" i="13"/>
  <c r="U294" i="13"/>
  <c r="T294" i="13"/>
  <c r="W294" i="13" s="1"/>
  <c r="U293" i="13"/>
  <c r="X293" i="13" s="1"/>
  <c r="T293" i="13"/>
  <c r="W293" i="13" s="1"/>
  <c r="U292" i="13"/>
  <c r="X292" i="13" s="1"/>
  <c r="T292" i="13"/>
  <c r="W292" i="13" s="1"/>
  <c r="U291" i="13"/>
  <c r="X291" i="13" s="1"/>
  <c r="T291" i="13"/>
  <c r="W291" i="13" s="1"/>
  <c r="X290" i="13"/>
  <c r="U290" i="13"/>
  <c r="T290" i="13"/>
  <c r="W290" i="13" s="1"/>
  <c r="U289" i="13"/>
  <c r="X289" i="13" s="1"/>
  <c r="T289" i="13"/>
  <c r="W289" i="13" s="1"/>
  <c r="U288" i="13"/>
  <c r="X288" i="13" s="1"/>
  <c r="T288" i="13"/>
  <c r="W288" i="13" s="1"/>
  <c r="U287" i="13"/>
  <c r="X287" i="13" s="1"/>
  <c r="T287" i="13"/>
  <c r="W287" i="13" s="1"/>
  <c r="X286" i="13"/>
  <c r="U286" i="13"/>
  <c r="T286" i="13"/>
  <c r="W286" i="13" s="1"/>
  <c r="U285" i="13"/>
  <c r="X285" i="13" s="1"/>
  <c r="T285" i="13"/>
  <c r="W285" i="13" s="1"/>
  <c r="U284" i="13"/>
  <c r="X284" i="13" s="1"/>
  <c r="T284" i="13"/>
  <c r="W284" i="13" s="1"/>
  <c r="U283" i="13"/>
  <c r="X283" i="13" s="1"/>
  <c r="T283" i="13"/>
  <c r="W283" i="13" s="1"/>
  <c r="X282" i="13"/>
  <c r="U282" i="13"/>
  <c r="T282" i="13"/>
  <c r="W282" i="13" s="1"/>
  <c r="U281" i="13"/>
  <c r="X281" i="13" s="1"/>
  <c r="T281" i="13"/>
  <c r="W281" i="13" s="1"/>
  <c r="U280" i="13"/>
  <c r="X280" i="13" s="1"/>
  <c r="T280" i="13"/>
  <c r="W280" i="13" s="1"/>
  <c r="U279" i="13"/>
  <c r="X279" i="13" s="1"/>
  <c r="T279" i="13"/>
  <c r="W279" i="13" s="1"/>
  <c r="X278" i="13"/>
  <c r="U278" i="13"/>
  <c r="T278" i="13"/>
  <c r="W278" i="13" s="1"/>
  <c r="U277" i="13"/>
  <c r="X277" i="13" s="1"/>
  <c r="T277" i="13"/>
  <c r="W277" i="13" s="1"/>
  <c r="U276" i="13"/>
  <c r="X276" i="13" s="1"/>
  <c r="T276" i="13"/>
  <c r="W276" i="13" s="1"/>
  <c r="U275" i="13"/>
  <c r="X275" i="13" s="1"/>
  <c r="T275" i="13"/>
  <c r="W275" i="13" s="1"/>
  <c r="X274" i="13"/>
  <c r="U274" i="13"/>
  <c r="T274" i="13"/>
  <c r="W274" i="13" s="1"/>
  <c r="U273" i="13"/>
  <c r="X273" i="13" s="1"/>
  <c r="T273" i="13"/>
  <c r="W273" i="13" s="1"/>
  <c r="U272" i="13"/>
  <c r="X272" i="13" s="1"/>
  <c r="T272" i="13"/>
  <c r="W272" i="13" s="1"/>
  <c r="U271" i="13"/>
  <c r="X271" i="13" s="1"/>
  <c r="T271" i="13"/>
  <c r="W271" i="13" s="1"/>
  <c r="X270" i="13"/>
  <c r="U270" i="13"/>
  <c r="T270" i="13"/>
  <c r="W270" i="13" s="1"/>
  <c r="U269" i="13"/>
  <c r="X269" i="13" s="1"/>
  <c r="T269" i="13"/>
  <c r="W269" i="13" s="1"/>
  <c r="U268" i="13"/>
  <c r="X268" i="13" s="1"/>
  <c r="T268" i="13"/>
  <c r="W268" i="13" s="1"/>
  <c r="U267" i="13"/>
  <c r="X267" i="13" s="1"/>
  <c r="T267" i="13"/>
  <c r="W267" i="13" s="1"/>
  <c r="X266" i="13"/>
  <c r="U266" i="13"/>
  <c r="T266" i="13"/>
  <c r="W266" i="13" s="1"/>
  <c r="U265" i="13"/>
  <c r="X265" i="13" s="1"/>
  <c r="T265" i="13"/>
  <c r="W265" i="13" s="1"/>
  <c r="U264" i="13"/>
  <c r="X264" i="13" s="1"/>
  <c r="T264" i="13"/>
  <c r="W264" i="13" s="1"/>
  <c r="U263" i="13"/>
  <c r="X263" i="13" s="1"/>
  <c r="T263" i="13"/>
  <c r="W263" i="13" s="1"/>
  <c r="X262" i="13"/>
  <c r="U262" i="13"/>
  <c r="T262" i="13"/>
  <c r="W262" i="13" s="1"/>
  <c r="U261" i="13"/>
  <c r="X261" i="13" s="1"/>
  <c r="T261" i="13"/>
  <c r="W261" i="13" s="1"/>
  <c r="U260" i="13"/>
  <c r="X260" i="13" s="1"/>
  <c r="T260" i="13"/>
  <c r="W260" i="13" s="1"/>
  <c r="U259" i="13"/>
  <c r="X259" i="13" s="1"/>
  <c r="T259" i="13"/>
  <c r="W259" i="13" s="1"/>
  <c r="X258" i="13"/>
  <c r="U258" i="13"/>
  <c r="T258" i="13"/>
  <c r="W258" i="13" s="1"/>
  <c r="U257" i="13"/>
  <c r="X257" i="13" s="1"/>
  <c r="T257" i="13"/>
  <c r="W257" i="13" s="1"/>
  <c r="U256" i="13"/>
  <c r="X256" i="13" s="1"/>
  <c r="T256" i="13"/>
  <c r="W256" i="13" s="1"/>
  <c r="U255" i="13"/>
  <c r="X255" i="13" s="1"/>
  <c r="T255" i="13"/>
  <c r="W255" i="13" s="1"/>
  <c r="X254" i="13"/>
  <c r="U254" i="13"/>
  <c r="T254" i="13"/>
  <c r="W254" i="13" s="1"/>
  <c r="U253" i="13"/>
  <c r="X253" i="13" s="1"/>
  <c r="T253" i="13"/>
  <c r="W253" i="13" s="1"/>
  <c r="U252" i="13"/>
  <c r="X252" i="13" s="1"/>
  <c r="T252" i="13"/>
  <c r="W252" i="13" s="1"/>
  <c r="U251" i="13"/>
  <c r="X251" i="13" s="1"/>
  <c r="T251" i="13"/>
  <c r="W251" i="13" s="1"/>
  <c r="X250" i="13"/>
  <c r="U250" i="13"/>
  <c r="T250" i="13"/>
  <c r="W250" i="13" s="1"/>
  <c r="U249" i="13"/>
  <c r="X249" i="13" s="1"/>
  <c r="T249" i="13"/>
  <c r="W249" i="13" s="1"/>
  <c r="U248" i="13"/>
  <c r="X248" i="13" s="1"/>
  <c r="T248" i="13"/>
  <c r="W248" i="13" s="1"/>
  <c r="U247" i="13"/>
  <c r="X247" i="13" s="1"/>
  <c r="T247" i="13"/>
  <c r="W247" i="13" s="1"/>
  <c r="X246" i="13"/>
  <c r="U246" i="13"/>
  <c r="T246" i="13"/>
  <c r="W246" i="13" s="1"/>
  <c r="U245" i="13"/>
  <c r="X245" i="13" s="1"/>
  <c r="T245" i="13"/>
  <c r="W245" i="13" s="1"/>
  <c r="U244" i="13"/>
  <c r="X244" i="13" s="1"/>
  <c r="T244" i="13"/>
  <c r="W244" i="13" s="1"/>
  <c r="U243" i="13"/>
  <c r="X243" i="13" s="1"/>
  <c r="T243" i="13"/>
  <c r="W243" i="13" s="1"/>
  <c r="X242" i="13"/>
  <c r="U242" i="13"/>
  <c r="T242" i="13"/>
  <c r="W242" i="13" s="1"/>
  <c r="U241" i="13"/>
  <c r="X241" i="13" s="1"/>
  <c r="T241" i="13"/>
  <c r="W241" i="13" s="1"/>
  <c r="U240" i="13"/>
  <c r="X240" i="13" s="1"/>
  <c r="T240" i="13"/>
  <c r="W240" i="13" s="1"/>
  <c r="U239" i="13"/>
  <c r="X239" i="13" s="1"/>
  <c r="T239" i="13"/>
  <c r="W239" i="13" s="1"/>
  <c r="X238" i="13"/>
  <c r="U238" i="13"/>
  <c r="T238" i="13"/>
  <c r="W238" i="13" s="1"/>
  <c r="U237" i="13"/>
  <c r="X237" i="13" s="1"/>
  <c r="T237" i="13"/>
  <c r="W237" i="13" s="1"/>
  <c r="U236" i="13"/>
  <c r="X236" i="13" s="1"/>
  <c r="T236" i="13"/>
  <c r="W236" i="13" s="1"/>
  <c r="U235" i="13"/>
  <c r="X235" i="13" s="1"/>
  <c r="T235" i="13"/>
  <c r="W235" i="13" s="1"/>
  <c r="X234" i="13"/>
  <c r="U234" i="13"/>
  <c r="T234" i="13"/>
  <c r="W234" i="13" s="1"/>
  <c r="U233" i="13"/>
  <c r="X233" i="13" s="1"/>
  <c r="T233" i="13"/>
  <c r="W233" i="13" s="1"/>
  <c r="U232" i="13"/>
  <c r="X232" i="13" s="1"/>
  <c r="T232" i="13"/>
  <c r="W232" i="13" s="1"/>
  <c r="U231" i="13"/>
  <c r="X231" i="13" s="1"/>
  <c r="T231" i="13"/>
  <c r="W231" i="13" s="1"/>
  <c r="X230" i="13"/>
  <c r="U230" i="13"/>
  <c r="T230" i="13"/>
  <c r="W230" i="13" s="1"/>
  <c r="U229" i="13"/>
  <c r="X229" i="13" s="1"/>
  <c r="T229" i="13"/>
  <c r="W229" i="13" s="1"/>
  <c r="U228" i="13"/>
  <c r="X228" i="13" s="1"/>
  <c r="T228" i="13"/>
  <c r="W228" i="13" s="1"/>
  <c r="U227" i="13"/>
  <c r="X227" i="13" s="1"/>
  <c r="T227" i="13"/>
  <c r="W227" i="13" s="1"/>
  <c r="X226" i="13"/>
  <c r="U226" i="13"/>
  <c r="T226" i="13"/>
  <c r="W226" i="13" s="1"/>
  <c r="U225" i="13"/>
  <c r="X225" i="13" s="1"/>
  <c r="T225" i="13"/>
  <c r="W225" i="13" s="1"/>
  <c r="U224" i="13"/>
  <c r="X224" i="13" s="1"/>
  <c r="T224" i="13"/>
  <c r="W224" i="13" s="1"/>
  <c r="U223" i="13"/>
  <c r="X223" i="13" s="1"/>
  <c r="T223" i="13"/>
  <c r="W223" i="13" s="1"/>
  <c r="X222" i="13"/>
  <c r="U222" i="13"/>
  <c r="T222" i="13"/>
  <c r="W222" i="13" s="1"/>
  <c r="U221" i="13"/>
  <c r="X221" i="13" s="1"/>
  <c r="T221" i="13"/>
  <c r="W221" i="13" s="1"/>
  <c r="U220" i="13"/>
  <c r="X220" i="13" s="1"/>
  <c r="T220" i="13"/>
  <c r="W220" i="13" s="1"/>
  <c r="U219" i="13"/>
  <c r="X219" i="13" s="1"/>
  <c r="T219" i="13"/>
  <c r="W219" i="13" s="1"/>
  <c r="X218" i="13"/>
  <c r="U218" i="13"/>
  <c r="T218" i="13"/>
  <c r="W218" i="13" s="1"/>
  <c r="U217" i="13"/>
  <c r="X217" i="13" s="1"/>
  <c r="T217" i="13"/>
  <c r="W217" i="13" s="1"/>
  <c r="U216" i="13"/>
  <c r="X216" i="13" s="1"/>
  <c r="T216" i="13"/>
  <c r="W216" i="13" s="1"/>
  <c r="U215" i="13"/>
  <c r="X215" i="13" s="1"/>
  <c r="T215" i="13"/>
  <c r="W215" i="13" s="1"/>
  <c r="X214" i="13"/>
  <c r="U214" i="13"/>
  <c r="T214" i="13"/>
  <c r="W214" i="13" s="1"/>
  <c r="U213" i="13"/>
  <c r="X213" i="13" s="1"/>
  <c r="T213" i="13"/>
  <c r="W213" i="13" s="1"/>
  <c r="U212" i="13"/>
  <c r="X212" i="13" s="1"/>
  <c r="T212" i="13"/>
  <c r="W212" i="13" s="1"/>
  <c r="U211" i="13"/>
  <c r="X211" i="13" s="1"/>
  <c r="T211" i="13"/>
  <c r="W211" i="13" s="1"/>
  <c r="X210" i="13"/>
  <c r="U210" i="13"/>
  <c r="T210" i="13"/>
  <c r="W210" i="13" s="1"/>
  <c r="U209" i="13"/>
  <c r="X209" i="13" s="1"/>
  <c r="T209" i="13"/>
  <c r="W209" i="13" s="1"/>
  <c r="U208" i="13"/>
  <c r="X208" i="13" s="1"/>
  <c r="T208" i="13"/>
  <c r="W208" i="13" s="1"/>
  <c r="U207" i="13"/>
  <c r="X207" i="13" s="1"/>
  <c r="T207" i="13"/>
  <c r="W207" i="13" s="1"/>
  <c r="X206" i="13"/>
  <c r="U206" i="13"/>
  <c r="T206" i="13"/>
  <c r="W206" i="13" s="1"/>
  <c r="U205" i="13"/>
  <c r="X205" i="13" s="1"/>
  <c r="T205" i="13"/>
  <c r="W205" i="13" s="1"/>
  <c r="U204" i="13"/>
  <c r="X204" i="13" s="1"/>
  <c r="T204" i="13"/>
  <c r="W204" i="13" s="1"/>
  <c r="U203" i="13"/>
  <c r="X203" i="13" s="1"/>
  <c r="T203" i="13"/>
  <c r="W203" i="13" s="1"/>
  <c r="X202" i="13"/>
  <c r="U202" i="13"/>
  <c r="T202" i="13"/>
  <c r="W202" i="13" s="1"/>
  <c r="U201" i="13"/>
  <c r="X201" i="13" s="1"/>
  <c r="T201" i="13"/>
  <c r="W201" i="13" s="1"/>
  <c r="U200" i="13"/>
  <c r="X200" i="13" s="1"/>
  <c r="T200" i="13"/>
  <c r="W200" i="13" s="1"/>
  <c r="U199" i="13"/>
  <c r="X199" i="13" s="1"/>
  <c r="T199" i="13"/>
  <c r="W199" i="13" s="1"/>
  <c r="X198" i="13"/>
  <c r="U198" i="13"/>
  <c r="T198" i="13"/>
  <c r="W198" i="13" s="1"/>
  <c r="U197" i="13"/>
  <c r="X197" i="13" s="1"/>
  <c r="T197" i="13"/>
  <c r="W197" i="13" s="1"/>
  <c r="U196" i="13"/>
  <c r="X196" i="13" s="1"/>
  <c r="T196" i="13"/>
  <c r="W196" i="13" s="1"/>
  <c r="U195" i="13"/>
  <c r="X195" i="13" s="1"/>
  <c r="T195" i="13"/>
  <c r="W195" i="13" s="1"/>
  <c r="X194" i="13"/>
  <c r="U194" i="13"/>
  <c r="T194" i="13"/>
  <c r="W194" i="13" s="1"/>
  <c r="U193" i="13"/>
  <c r="X193" i="13" s="1"/>
  <c r="T193" i="13"/>
  <c r="W193" i="13" s="1"/>
  <c r="U192" i="13"/>
  <c r="X192" i="13" s="1"/>
  <c r="T192" i="13"/>
  <c r="W192" i="13" s="1"/>
  <c r="U191" i="13"/>
  <c r="X191" i="13" s="1"/>
  <c r="T191" i="13"/>
  <c r="W191" i="13" s="1"/>
  <c r="X190" i="13"/>
  <c r="U190" i="13"/>
  <c r="T190" i="13"/>
  <c r="W190" i="13" s="1"/>
  <c r="U189" i="13"/>
  <c r="X189" i="13" s="1"/>
  <c r="T189" i="13"/>
  <c r="W189" i="13" s="1"/>
  <c r="U188" i="13"/>
  <c r="X188" i="13" s="1"/>
  <c r="T188" i="13"/>
  <c r="W188" i="13" s="1"/>
  <c r="U187" i="13"/>
  <c r="X187" i="13" s="1"/>
  <c r="T187" i="13"/>
  <c r="W187" i="13" s="1"/>
  <c r="X186" i="13"/>
  <c r="U186" i="13"/>
  <c r="T186" i="13"/>
  <c r="W186" i="13" s="1"/>
  <c r="U185" i="13"/>
  <c r="X185" i="13" s="1"/>
  <c r="T185" i="13"/>
  <c r="W185" i="13" s="1"/>
  <c r="U184" i="13"/>
  <c r="X184" i="13" s="1"/>
  <c r="T184" i="13"/>
  <c r="W184" i="13" s="1"/>
  <c r="U183" i="13"/>
  <c r="X183" i="13" s="1"/>
  <c r="T183" i="13"/>
  <c r="W183" i="13" s="1"/>
  <c r="X182" i="13"/>
  <c r="U182" i="13"/>
  <c r="T182" i="13"/>
  <c r="W182" i="13" s="1"/>
  <c r="U181" i="13"/>
  <c r="X181" i="13" s="1"/>
  <c r="T181" i="13"/>
  <c r="W181" i="13" s="1"/>
  <c r="U180" i="13"/>
  <c r="X180" i="13" s="1"/>
  <c r="T180" i="13"/>
  <c r="W180" i="13" s="1"/>
  <c r="U179" i="13"/>
  <c r="X179" i="13" s="1"/>
  <c r="T179" i="13"/>
  <c r="W179" i="13" s="1"/>
  <c r="X178" i="13"/>
  <c r="U178" i="13"/>
  <c r="T178" i="13"/>
  <c r="W178" i="13" s="1"/>
  <c r="U177" i="13"/>
  <c r="X177" i="13" s="1"/>
  <c r="T177" i="13"/>
  <c r="W177" i="13" s="1"/>
  <c r="U176" i="13"/>
  <c r="X176" i="13" s="1"/>
  <c r="T176" i="13"/>
  <c r="W176" i="13" s="1"/>
  <c r="U175" i="13"/>
  <c r="X175" i="13" s="1"/>
  <c r="T175" i="13"/>
  <c r="W175" i="13" s="1"/>
  <c r="X174" i="13"/>
  <c r="U174" i="13"/>
  <c r="T174" i="13"/>
  <c r="W174" i="13" s="1"/>
  <c r="U173" i="13"/>
  <c r="X173" i="13" s="1"/>
  <c r="T173" i="13"/>
  <c r="W173" i="13" s="1"/>
  <c r="U172" i="13"/>
  <c r="X172" i="13" s="1"/>
  <c r="T172" i="13"/>
  <c r="W172" i="13" s="1"/>
  <c r="U171" i="13"/>
  <c r="X171" i="13" s="1"/>
  <c r="T171" i="13"/>
  <c r="W171" i="13" s="1"/>
  <c r="X170" i="13"/>
  <c r="U170" i="13"/>
  <c r="T170" i="13"/>
  <c r="W170" i="13" s="1"/>
  <c r="U169" i="13"/>
  <c r="X169" i="13" s="1"/>
  <c r="T169" i="13"/>
  <c r="W169" i="13" s="1"/>
  <c r="U168" i="13"/>
  <c r="X168" i="13" s="1"/>
  <c r="T168" i="13"/>
  <c r="W168" i="13" s="1"/>
  <c r="U167" i="13"/>
  <c r="X167" i="13" s="1"/>
  <c r="T167" i="13"/>
  <c r="W167" i="13" s="1"/>
  <c r="X166" i="13"/>
  <c r="U166" i="13"/>
  <c r="T166" i="13"/>
  <c r="W166" i="13" s="1"/>
  <c r="U165" i="13"/>
  <c r="X165" i="13" s="1"/>
  <c r="T165" i="13"/>
  <c r="W165" i="13" s="1"/>
  <c r="U164" i="13"/>
  <c r="X164" i="13" s="1"/>
  <c r="T164" i="13"/>
  <c r="W164" i="13" s="1"/>
  <c r="U163" i="13"/>
  <c r="X163" i="13" s="1"/>
  <c r="T163" i="13"/>
  <c r="W163" i="13" s="1"/>
  <c r="X162" i="13"/>
  <c r="U162" i="13"/>
  <c r="T162" i="13"/>
  <c r="W162" i="13" s="1"/>
  <c r="X161" i="13"/>
  <c r="W161" i="13"/>
  <c r="U161" i="13"/>
  <c r="T161" i="13"/>
  <c r="X160" i="13"/>
  <c r="U160" i="13"/>
  <c r="T160" i="13"/>
  <c r="W160" i="13" s="1"/>
  <c r="X159" i="13"/>
  <c r="U159" i="13"/>
  <c r="T159" i="13"/>
  <c r="W159" i="13" s="1"/>
  <c r="X158" i="13"/>
  <c r="W158" i="13"/>
  <c r="U158" i="13"/>
  <c r="T158" i="13"/>
  <c r="X157" i="13"/>
  <c r="W157" i="13"/>
  <c r="U157" i="13"/>
  <c r="T157" i="13"/>
  <c r="X156" i="13"/>
  <c r="W156" i="13"/>
  <c r="U156" i="13"/>
  <c r="T156" i="13"/>
  <c r="X155" i="13"/>
  <c r="W155" i="13"/>
  <c r="U155" i="13"/>
  <c r="T155" i="13"/>
  <c r="X154" i="13"/>
  <c r="W154" i="13"/>
  <c r="U154" i="13"/>
  <c r="T154" i="13"/>
  <c r="X153" i="13"/>
  <c r="W153" i="13"/>
  <c r="U153" i="13"/>
  <c r="T153" i="13"/>
  <c r="X152" i="13"/>
  <c r="W152" i="13"/>
  <c r="U152" i="13"/>
  <c r="T152" i="13"/>
  <c r="X151" i="13"/>
  <c r="U151" i="13"/>
  <c r="T151" i="13"/>
  <c r="W151" i="13" s="1"/>
  <c r="X150" i="13"/>
  <c r="W150" i="13"/>
  <c r="U150" i="13"/>
  <c r="T150" i="13"/>
  <c r="X149" i="13"/>
  <c r="W149" i="13"/>
  <c r="U149" i="13"/>
  <c r="T149" i="13"/>
  <c r="X148" i="13"/>
  <c r="W148" i="13"/>
  <c r="U148" i="13"/>
  <c r="T148" i="13"/>
  <c r="X147" i="13"/>
  <c r="W147" i="13"/>
  <c r="U147" i="13"/>
  <c r="T147" i="13"/>
  <c r="X146" i="13"/>
  <c r="W146" i="13"/>
  <c r="U146" i="13"/>
  <c r="T146" i="13"/>
  <c r="X145" i="13"/>
  <c r="W145" i="13"/>
  <c r="U145" i="13"/>
  <c r="T145" i="13"/>
  <c r="X144" i="13"/>
  <c r="W144" i="13"/>
  <c r="U144" i="13"/>
  <c r="T144" i="13"/>
  <c r="X143" i="13"/>
  <c r="W143" i="13"/>
  <c r="U143" i="13"/>
  <c r="T143" i="13"/>
  <c r="X142" i="13"/>
  <c r="W142" i="13"/>
  <c r="U142" i="13"/>
  <c r="T142" i="13"/>
  <c r="X141" i="13"/>
  <c r="W141" i="13"/>
  <c r="U141" i="13"/>
  <c r="T141" i="13"/>
  <c r="X140" i="13"/>
  <c r="W140" i="13"/>
  <c r="U140" i="13"/>
  <c r="T140" i="13"/>
  <c r="X139" i="13"/>
  <c r="U139" i="13"/>
  <c r="T139" i="13"/>
  <c r="W139" i="13" s="1"/>
  <c r="X138" i="13"/>
  <c r="U138" i="13"/>
  <c r="T138" i="13"/>
  <c r="W138" i="13" s="1"/>
  <c r="X137" i="13"/>
  <c r="U137" i="13"/>
  <c r="T137" i="13"/>
  <c r="W137" i="13" s="1"/>
  <c r="X136" i="13"/>
  <c r="U136" i="13"/>
  <c r="T136" i="13"/>
  <c r="W136" i="13" s="1"/>
  <c r="X135" i="13"/>
  <c r="U135" i="13"/>
  <c r="T135" i="13"/>
  <c r="W135" i="13" s="1"/>
  <c r="X134" i="13"/>
  <c r="U134" i="13"/>
  <c r="T134" i="13"/>
  <c r="W134" i="13" s="1"/>
  <c r="X133" i="13"/>
  <c r="U133" i="13"/>
  <c r="T133" i="13"/>
  <c r="W133" i="13" s="1"/>
  <c r="X132" i="13"/>
  <c r="U132" i="13"/>
  <c r="T132" i="13"/>
  <c r="W132" i="13" s="1"/>
  <c r="X131" i="13"/>
  <c r="U131" i="13"/>
  <c r="T131" i="13"/>
  <c r="W131" i="13" s="1"/>
  <c r="X130" i="13"/>
  <c r="U130" i="13"/>
  <c r="T130" i="13"/>
  <c r="W130" i="13" s="1"/>
  <c r="X129" i="13"/>
  <c r="U129" i="13"/>
  <c r="T129" i="13"/>
  <c r="W129" i="13" s="1"/>
  <c r="X128" i="13"/>
  <c r="U128" i="13"/>
  <c r="T128" i="13"/>
  <c r="W128" i="13" s="1"/>
  <c r="X127" i="13"/>
  <c r="U127" i="13"/>
  <c r="T127" i="13"/>
  <c r="W127" i="13" s="1"/>
  <c r="X126" i="13"/>
  <c r="U126" i="13"/>
  <c r="T126" i="13"/>
  <c r="W126" i="13" s="1"/>
  <c r="X125" i="13"/>
  <c r="U125" i="13"/>
  <c r="T125" i="13"/>
  <c r="W125" i="13" s="1"/>
  <c r="X124" i="13"/>
  <c r="U124" i="13"/>
  <c r="T124" i="13"/>
  <c r="W124" i="13" s="1"/>
  <c r="X123" i="13"/>
  <c r="U123" i="13"/>
  <c r="T123" i="13"/>
  <c r="W123" i="13" s="1"/>
  <c r="X122" i="13"/>
  <c r="U122" i="13"/>
  <c r="T122" i="13"/>
  <c r="W122" i="13" s="1"/>
  <c r="X121" i="13"/>
  <c r="U121" i="13"/>
  <c r="T121" i="13"/>
  <c r="W121" i="13" s="1"/>
  <c r="X120" i="13"/>
  <c r="U120" i="13"/>
  <c r="T120" i="13"/>
  <c r="W120" i="13" s="1"/>
  <c r="X119" i="13"/>
  <c r="U119" i="13"/>
  <c r="T119" i="13"/>
  <c r="W119" i="13" s="1"/>
  <c r="X118" i="13"/>
  <c r="W118" i="13"/>
  <c r="U118" i="13"/>
  <c r="T118" i="13"/>
  <c r="X117" i="13"/>
  <c r="W117" i="13"/>
  <c r="U117" i="13"/>
  <c r="T117" i="13"/>
  <c r="X116" i="13"/>
  <c r="U116" i="13"/>
  <c r="T116" i="13"/>
  <c r="W116" i="13" s="1"/>
  <c r="X115" i="13"/>
  <c r="U115" i="13"/>
  <c r="T115" i="13"/>
  <c r="W115" i="13" s="1"/>
  <c r="X114" i="13"/>
  <c r="U114" i="13"/>
  <c r="T114" i="13"/>
  <c r="W114" i="13" s="1"/>
  <c r="X113" i="13"/>
  <c r="U113" i="13"/>
  <c r="T113" i="13"/>
  <c r="W113" i="13" s="1"/>
  <c r="X112" i="13"/>
  <c r="U112" i="13"/>
  <c r="T112" i="13"/>
  <c r="W112" i="13" s="1"/>
  <c r="X111" i="13"/>
  <c r="U111" i="13"/>
  <c r="T111" i="13"/>
  <c r="W111" i="13" s="1"/>
  <c r="X110" i="13"/>
  <c r="W110" i="13"/>
  <c r="U110" i="13"/>
  <c r="T110" i="13"/>
  <c r="X109" i="13"/>
  <c r="W109" i="13"/>
  <c r="U109" i="13"/>
  <c r="T109" i="13"/>
  <c r="X108" i="13"/>
  <c r="W108" i="13"/>
  <c r="U108" i="13"/>
  <c r="T108" i="13"/>
  <c r="X107" i="13"/>
  <c r="W107" i="13"/>
  <c r="U107" i="13"/>
  <c r="T107" i="13"/>
  <c r="X106" i="13"/>
  <c r="W106" i="13"/>
  <c r="U106" i="13"/>
  <c r="T106" i="13"/>
  <c r="X105" i="13"/>
  <c r="W105" i="13"/>
  <c r="U105" i="13"/>
  <c r="T105" i="13"/>
  <c r="X104" i="13"/>
  <c r="W104" i="13"/>
  <c r="U104" i="13"/>
  <c r="T104" i="13"/>
  <c r="X103" i="13"/>
  <c r="W103" i="13"/>
  <c r="U103" i="13"/>
  <c r="T103" i="13"/>
  <c r="X102" i="13"/>
  <c r="W102" i="13"/>
  <c r="U102" i="13"/>
  <c r="T102" i="13"/>
  <c r="X101" i="13"/>
  <c r="W101" i="13"/>
  <c r="U101" i="13"/>
  <c r="T101" i="13"/>
  <c r="X100" i="13"/>
  <c r="W100" i="13"/>
  <c r="U100" i="13"/>
  <c r="T100" i="13"/>
  <c r="X99" i="13"/>
  <c r="W99" i="13"/>
  <c r="U99" i="13"/>
  <c r="T99" i="13"/>
  <c r="X98" i="13"/>
  <c r="W98" i="13"/>
  <c r="U98" i="13"/>
  <c r="T98" i="13"/>
  <c r="X97" i="13"/>
  <c r="W97" i="13"/>
  <c r="U97" i="13"/>
  <c r="T97" i="13"/>
  <c r="X96" i="13"/>
  <c r="W96" i="13"/>
  <c r="U96" i="13"/>
  <c r="T96" i="13"/>
  <c r="X95" i="13"/>
  <c r="W95" i="13"/>
  <c r="U95" i="13"/>
  <c r="T95" i="13"/>
  <c r="X94" i="13"/>
  <c r="W94" i="13"/>
  <c r="U94" i="13"/>
  <c r="T94" i="13"/>
  <c r="X93" i="13"/>
  <c r="W93" i="13"/>
  <c r="U93" i="13"/>
  <c r="T93" i="13"/>
  <c r="X92" i="13"/>
  <c r="W92" i="13"/>
  <c r="U92" i="13"/>
  <c r="T92" i="13"/>
  <c r="X91" i="13"/>
  <c r="W91" i="13"/>
  <c r="U91" i="13"/>
  <c r="T91" i="13"/>
  <c r="X90" i="13"/>
  <c r="W90" i="13"/>
  <c r="U90" i="13"/>
  <c r="T90" i="13"/>
  <c r="X89" i="13"/>
  <c r="W89" i="13"/>
  <c r="U89" i="13"/>
  <c r="T89" i="13"/>
  <c r="X88" i="13"/>
  <c r="W88" i="13"/>
  <c r="U88" i="13"/>
  <c r="T88" i="13"/>
  <c r="X87" i="13"/>
  <c r="W87" i="13"/>
  <c r="U87" i="13"/>
  <c r="T87" i="13"/>
  <c r="X86" i="13"/>
  <c r="W86" i="13"/>
  <c r="U86" i="13"/>
  <c r="T86" i="13"/>
  <c r="X85" i="13"/>
  <c r="W85" i="13"/>
  <c r="U85" i="13"/>
  <c r="T85" i="13"/>
  <c r="X84" i="13"/>
  <c r="W84" i="13"/>
  <c r="U84" i="13"/>
  <c r="T84" i="13"/>
  <c r="X83" i="13"/>
  <c r="W83" i="13"/>
  <c r="U83" i="13"/>
  <c r="T83" i="13"/>
  <c r="X82" i="13"/>
  <c r="W82" i="13"/>
  <c r="U82" i="13"/>
  <c r="T82" i="13"/>
  <c r="X81" i="13"/>
  <c r="W81" i="13"/>
  <c r="U81" i="13"/>
  <c r="T81" i="13"/>
  <c r="X80" i="13"/>
  <c r="W80" i="13"/>
  <c r="U80" i="13"/>
  <c r="T80" i="13"/>
  <c r="X79" i="13"/>
  <c r="W79" i="13"/>
  <c r="U79" i="13"/>
  <c r="T79" i="13"/>
  <c r="X78" i="13"/>
  <c r="W78" i="13"/>
  <c r="U78" i="13"/>
  <c r="T78" i="13"/>
  <c r="X77" i="13"/>
  <c r="W77" i="13"/>
  <c r="U77" i="13"/>
  <c r="T77" i="13"/>
  <c r="X76" i="13"/>
  <c r="W76" i="13"/>
  <c r="U76" i="13"/>
  <c r="T76" i="13"/>
  <c r="X75" i="13"/>
  <c r="W75" i="13"/>
  <c r="U75" i="13"/>
  <c r="T75" i="13"/>
  <c r="X74" i="13"/>
  <c r="W74" i="13"/>
  <c r="U74" i="13"/>
  <c r="T74" i="13"/>
  <c r="X73" i="13"/>
  <c r="W73" i="13"/>
  <c r="U73" i="13"/>
  <c r="T73" i="13"/>
  <c r="X72" i="13"/>
  <c r="W72" i="13"/>
  <c r="U72" i="13"/>
  <c r="T72" i="13"/>
  <c r="X71" i="13"/>
  <c r="W71" i="13"/>
  <c r="U71" i="13"/>
  <c r="T71" i="13"/>
  <c r="X70" i="13"/>
  <c r="W70" i="13"/>
  <c r="U70" i="13"/>
  <c r="T70" i="13"/>
  <c r="X69" i="13"/>
  <c r="W69" i="13"/>
  <c r="U69" i="13"/>
  <c r="T69" i="13"/>
  <c r="X68" i="13"/>
  <c r="W68" i="13"/>
  <c r="U68" i="13"/>
  <c r="T68" i="13"/>
  <c r="X67" i="13"/>
  <c r="W67" i="13"/>
  <c r="U67" i="13"/>
  <c r="T67" i="13"/>
  <c r="X66" i="13"/>
  <c r="W66" i="13"/>
  <c r="U66" i="13"/>
  <c r="T66" i="13"/>
  <c r="X65" i="13"/>
  <c r="W65" i="13"/>
  <c r="U65" i="13"/>
  <c r="T65" i="13"/>
  <c r="X64" i="13"/>
  <c r="W64" i="13"/>
  <c r="U64" i="13"/>
  <c r="T64" i="13"/>
  <c r="X63" i="13"/>
  <c r="W63" i="13"/>
  <c r="U63" i="13"/>
  <c r="T63" i="13"/>
  <c r="X62" i="13"/>
  <c r="W62" i="13"/>
  <c r="U62" i="13"/>
  <c r="T62" i="13"/>
  <c r="X61" i="13"/>
  <c r="W61" i="13"/>
  <c r="U61" i="13"/>
  <c r="T61" i="13"/>
  <c r="X60" i="13"/>
  <c r="W60" i="13"/>
  <c r="U60" i="13"/>
  <c r="T60" i="13"/>
  <c r="X59" i="13"/>
  <c r="W59" i="13"/>
  <c r="U59" i="13"/>
  <c r="T59" i="13"/>
  <c r="X58" i="13"/>
  <c r="W58" i="13"/>
  <c r="U58" i="13"/>
  <c r="T58" i="13"/>
  <c r="X57" i="13"/>
  <c r="W57" i="13"/>
  <c r="U57" i="13"/>
  <c r="T57" i="13"/>
  <c r="X56" i="13"/>
  <c r="W56" i="13"/>
  <c r="U56" i="13"/>
  <c r="T56" i="13"/>
  <c r="X55" i="13"/>
  <c r="W55" i="13"/>
  <c r="U55" i="13"/>
  <c r="T55" i="13"/>
  <c r="X54" i="13"/>
  <c r="W54" i="13"/>
  <c r="U54" i="13"/>
  <c r="T54" i="13"/>
  <c r="X53" i="13"/>
  <c r="W53" i="13"/>
  <c r="U53" i="13"/>
  <c r="T53" i="13"/>
  <c r="X52" i="13"/>
  <c r="W52" i="13"/>
  <c r="U52" i="13"/>
  <c r="T52" i="13"/>
  <c r="X51" i="13"/>
  <c r="W51" i="13"/>
  <c r="U51" i="13"/>
  <c r="T51" i="13"/>
  <c r="X50" i="13"/>
  <c r="W50" i="13"/>
  <c r="U50" i="13"/>
  <c r="T50" i="13"/>
  <c r="X49" i="13"/>
  <c r="W49" i="13"/>
  <c r="U49" i="13"/>
  <c r="T49" i="13"/>
  <c r="X48" i="13"/>
  <c r="W48" i="13"/>
  <c r="U48" i="13"/>
  <c r="T48" i="13"/>
  <c r="X47" i="13"/>
  <c r="W47" i="13"/>
  <c r="U47" i="13"/>
  <c r="T47" i="13"/>
  <c r="X46" i="13"/>
  <c r="W46" i="13"/>
  <c r="U46" i="13"/>
  <c r="T46" i="13"/>
  <c r="X45" i="13"/>
  <c r="W45" i="13"/>
  <c r="U45" i="13"/>
  <c r="T45" i="13"/>
  <c r="X44" i="13"/>
  <c r="W44" i="13"/>
  <c r="U44" i="13"/>
  <c r="T44" i="13"/>
  <c r="X43" i="13"/>
  <c r="W43" i="13"/>
  <c r="U43" i="13"/>
  <c r="T43" i="13"/>
  <c r="X42" i="13"/>
  <c r="W42" i="13"/>
  <c r="U42" i="13"/>
  <c r="T42" i="13"/>
  <c r="X41" i="13"/>
  <c r="W41" i="13"/>
  <c r="U41" i="13"/>
  <c r="T41" i="13"/>
  <c r="X40" i="13"/>
  <c r="W40" i="13"/>
  <c r="U40" i="13"/>
  <c r="T40" i="13"/>
  <c r="X39" i="13"/>
  <c r="W39" i="13"/>
  <c r="U39" i="13"/>
  <c r="T39" i="13"/>
  <c r="X38" i="13"/>
  <c r="W38" i="13"/>
  <c r="U38" i="13"/>
  <c r="T38" i="13"/>
  <c r="X37" i="13"/>
  <c r="W37" i="13"/>
  <c r="U37" i="13"/>
  <c r="T37" i="13"/>
  <c r="X36" i="13"/>
  <c r="W36" i="13"/>
  <c r="U36" i="13"/>
  <c r="T36" i="13"/>
  <c r="X35" i="13"/>
  <c r="W35" i="13"/>
  <c r="U35" i="13"/>
  <c r="T35" i="13"/>
  <c r="X34" i="13"/>
  <c r="W34" i="13"/>
  <c r="U34" i="13"/>
  <c r="T34" i="13"/>
  <c r="X33" i="13"/>
  <c r="W33" i="13"/>
  <c r="U33" i="13"/>
  <c r="T33" i="13"/>
  <c r="X32" i="13"/>
  <c r="W32" i="13"/>
  <c r="U32" i="13"/>
  <c r="T32" i="13"/>
  <c r="X31" i="13"/>
  <c r="W31" i="13"/>
  <c r="U31" i="13"/>
  <c r="T31" i="13"/>
  <c r="X30" i="13"/>
  <c r="W30" i="13"/>
  <c r="U30" i="13"/>
  <c r="T30" i="13"/>
  <c r="X29" i="13"/>
  <c r="W29" i="13"/>
  <c r="U29" i="13"/>
  <c r="T29" i="13"/>
  <c r="X28" i="13"/>
  <c r="W28" i="13"/>
  <c r="U28" i="13"/>
  <c r="T28" i="13"/>
  <c r="X27" i="13"/>
  <c r="W27" i="13"/>
  <c r="U27" i="13"/>
  <c r="T27" i="13"/>
  <c r="X26" i="13"/>
  <c r="W26" i="13"/>
  <c r="U26" i="13"/>
  <c r="T26" i="13"/>
  <c r="X25" i="13"/>
  <c r="W25" i="13"/>
  <c r="U25" i="13"/>
  <c r="T25" i="13"/>
  <c r="X24" i="13"/>
  <c r="W24" i="13"/>
  <c r="U24" i="13"/>
  <c r="T24" i="13"/>
  <c r="X23" i="13"/>
  <c r="W23" i="13"/>
  <c r="U23" i="13"/>
  <c r="T23" i="13"/>
  <c r="X22" i="13"/>
  <c r="W22" i="13"/>
  <c r="U22" i="13"/>
  <c r="T22" i="13"/>
  <c r="X21" i="13"/>
  <c r="W21" i="13"/>
  <c r="U21" i="13"/>
  <c r="T21" i="13"/>
  <c r="X20" i="13"/>
  <c r="W20" i="13"/>
  <c r="U20" i="13"/>
  <c r="T20" i="13"/>
  <c r="X19" i="13"/>
  <c r="W19" i="13"/>
  <c r="U19" i="13"/>
  <c r="T19" i="13"/>
  <c r="X18" i="13"/>
  <c r="W18" i="13"/>
  <c r="U18" i="13"/>
  <c r="T18" i="13"/>
  <c r="X17" i="13"/>
  <c r="W17" i="13"/>
  <c r="U17" i="13"/>
  <c r="T17" i="13"/>
  <c r="X16" i="13"/>
  <c r="W16" i="13"/>
  <c r="U16" i="13"/>
  <c r="T16" i="13"/>
  <c r="X15" i="13"/>
  <c r="W15" i="13"/>
  <c r="U15" i="13"/>
  <c r="T15" i="13"/>
  <c r="X14" i="13"/>
  <c r="W14" i="13"/>
  <c r="U14" i="13"/>
  <c r="T14" i="13"/>
  <c r="X13" i="13"/>
  <c r="W13" i="13"/>
  <c r="U13" i="13"/>
  <c r="T13" i="13"/>
  <c r="X12" i="13"/>
  <c r="W12" i="13"/>
  <c r="U12" i="13"/>
  <c r="T12" i="13"/>
  <c r="X11" i="13"/>
  <c r="W11" i="13"/>
  <c r="U11" i="13"/>
  <c r="T11" i="13"/>
  <c r="X10" i="13"/>
  <c r="W10" i="13"/>
  <c r="U10" i="13"/>
  <c r="T10" i="13"/>
  <c r="U417" i="12"/>
  <c r="X417" i="12" s="1"/>
  <c r="T417" i="12"/>
  <c r="W417" i="12" s="1"/>
  <c r="X416" i="12"/>
  <c r="U416" i="12"/>
  <c r="T416" i="12"/>
  <c r="W416" i="12" s="1"/>
  <c r="X415" i="12"/>
  <c r="U415" i="12"/>
  <c r="T415" i="12"/>
  <c r="W415" i="12" s="1"/>
  <c r="X414" i="12"/>
  <c r="U414" i="12"/>
  <c r="T414" i="12"/>
  <c r="W414" i="12" s="1"/>
  <c r="U413" i="12"/>
  <c r="X413" i="12" s="1"/>
  <c r="T413" i="12"/>
  <c r="W413" i="12" s="1"/>
  <c r="X412" i="12"/>
  <c r="U412" i="12"/>
  <c r="T412" i="12"/>
  <c r="W412" i="12" s="1"/>
  <c r="X411" i="12"/>
  <c r="U411" i="12"/>
  <c r="T411" i="12"/>
  <c r="W411" i="12" s="1"/>
  <c r="X410" i="12"/>
  <c r="U410" i="12"/>
  <c r="T410" i="12"/>
  <c r="W410" i="12" s="1"/>
  <c r="U409" i="12"/>
  <c r="X409" i="12" s="1"/>
  <c r="T409" i="12"/>
  <c r="W409" i="12" s="1"/>
  <c r="X408" i="12"/>
  <c r="U408" i="12"/>
  <c r="T408" i="12"/>
  <c r="W408" i="12" s="1"/>
  <c r="X407" i="12"/>
  <c r="U407" i="12"/>
  <c r="T407" i="12"/>
  <c r="W407" i="12" s="1"/>
  <c r="X406" i="12"/>
  <c r="U406" i="12"/>
  <c r="T406" i="12"/>
  <c r="W406" i="12" s="1"/>
  <c r="U405" i="12"/>
  <c r="X405" i="12" s="1"/>
  <c r="T405" i="12"/>
  <c r="W405" i="12" s="1"/>
  <c r="X404" i="12"/>
  <c r="U404" i="12"/>
  <c r="T404" i="12"/>
  <c r="W404" i="12" s="1"/>
  <c r="U403" i="12"/>
  <c r="X403" i="12" s="1"/>
  <c r="T403" i="12"/>
  <c r="W403" i="12" s="1"/>
  <c r="X402" i="12"/>
  <c r="U402" i="12"/>
  <c r="T402" i="12"/>
  <c r="W402" i="12" s="1"/>
  <c r="U401" i="12"/>
  <c r="X401" i="12" s="1"/>
  <c r="T401" i="12"/>
  <c r="W401" i="12" s="1"/>
  <c r="X400" i="12"/>
  <c r="U400" i="12"/>
  <c r="T400" i="12"/>
  <c r="W400" i="12" s="1"/>
  <c r="X399" i="12"/>
  <c r="U399" i="12"/>
  <c r="T399" i="12"/>
  <c r="W399" i="12" s="1"/>
  <c r="X398" i="12"/>
  <c r="U398" i="12"/>
  <c r="T398" i="12"/>
  <c r="W398" i="12" s="1"/>
  <c r="U397" i="12"/>
  <c r="X397" i="12" s="1"/>
  <c r="T397" i="12"/>
  <c r="W397" i="12" s="1"/>
  <c r="X396" i="12"/>
  <c r="U396" i="12"/>
  <c r="T396" i="12"/>
  <c r="W396" i="12" s="1"/>
  <c r="X395" i="12"/>
  <c r="U395" i="12"/>
  <c r="T395" i="12"/>
  <c r="W395" i="12" s="1"/>
  <c r="X394" i="12"/>
  <c r="U394" i="12"/>
  <c r="T394" i="12"/>
  <c r="W394" i="12" s="1"/>
  <c r="U393" i="12"/>
  <c r="X393" i="12" s="1"/>
  <c r="T393" i="12"/>
  <c r="W393" i="12" s="1"/>
  <c r="X392" i="12"/>
  <c r="U392" i="12"/>
  <c r="T392" i="12"/>
  <c r="W392" i="12" s="1"/>
  <c r="X391" i="12"/>
  <c r="U391" i="12"/>
  <c r="T391" i="12"/>
  <c r="W391" i="12" s="1"/>
  <c r="X390" i="12"/>
  <c r="U390" i="12"/>
  <c r="T390" i="12"/>
  <c r="W390" i="12" s="1"/>
  <c r="U389" i="12"/>
  <c r="X389" i="12" s="1"/>
  <c r="T389" i="12"/>
  <c r="W389" i="12" s="1"/>
  <c r="X388" i="12"/>
  <c r="U388" i="12"/>
  <c r="T388" i="12"/>
  <c r="W388" i="12" s="1"/>
  <c r="X387" i="12"/>
  <c r="U387" i="12"/>
  <c r="T387" i="12"/>
  <c r="W387" i="12" s="1"/>
  <c r="X386" i="12"/>
  <c r="U386" i="12"/>
  <c r="T386" i="12"/>
  <c r="W386" i="12" s="1"/>
  <c r="U385" i="12"/>
  <c r="X385" i="12" s="1"/>
  <c r="T385" i="12"/>
  <c r="W385" i="12" s="1"/>
  <c r="X384" i="12"/>
  <c r="U384" i="12"/>
  <c r="T384" i="12"/>
  <c r="W384" i="12" s="1"/>
  <c r="U383" i="12"/>
  <c r="X383" i="12" s="1"/>
  <c r="T383" i="12"/>
  <c r="W383" i="12" s="1"/>
  <c r="X382" i="12"/>
  <c r="U382" i="12"/>
  <c r="T382" i="12"/>
  <c r="W382" i="12" s="1"/>
  <c r="U381" i="12"/>
  <c r="X381" i="12" s="1"/>
  <c r="T381" i="12"/>
  <c r="W381" i="12" s="1"/>
  <c r="X380" i="12"/>
  <c r="U380" i="12"/>
  <c r="T380" i="12"/>
  <c r="W380" i="12" s="1"/>
  <c r="U379" i="12"/>
  <c r="X379" i="12" s="1"/>
  <c r="T379" i="12"/>
  <c r="W379" i="12" s="1"/>
  <c r="X378" i="12"/>
  <c r="U378" i="12"/>
  <c r="T378" i="12"/>
  <c r="W378" i="12" s="1"/>
  <c r="U377" i="12"/>
  <c r="X377" i="12" s="1"/>
  <c r="T377" i="12"/>
  <c r="W377" i="12" s="1"/>
  <c r="X376" i="12"/>
  <c r="U376" i="12"/>
  <c r="T376" i="12"/>
  <c r="W376" i="12" s="1"/>
  <c r="U375" i="12"/>
  <c r="X375" i="12" s="1"/>
  <c r="T375" i="12"/>
  <c r="W375" i="12" s="1"/>
  <c r="X374" i="12"/>
  <c r="U374" i="12"/>
  <c r="T374" i="12"/>
  <c r="W374" i="12" s="1"/>
  <c r="U373" i="12"/>
  <c r="X373" i="12" s="1"/>
  <c r="T373" i="12"/>
  <c r="W373" i="12" s="1"/>
  <c r="X372" i="12"/>
  <c r="U372" i="12"/>
  <c r="T372" i="12"/>
  <c r="W372" i="12" s="1"/>
  <c r="X371" i="12"/>
  <c r="U371" i="12"/>
  <c r="T371" i="12"/>
  <c r="W371" i="12" s="1"/>
  <c r="U370" i="12"/>
  <c r="X370" i="12" s="1"/>
  <c r="T370" i="12"/>
  <c r="W370" i="12" s="1"/>
  <c r="U369" i="12"/>
  <c r="X369" i="12" s="1"/>
  <c r="T369" i="12"/>
  <c r="W369" i="12" s="1"/>
  <c r="X368" i="12"/>
  <c r="U368" i="12"/>
  <c r="T368" i="12"/>
  <c r="W368" i="12" s="1"/>
  <c r="U367" i="12"/>
  <c r="X367" i="12" s="1"/>
  <c r="T367" i="12"/>
  <c r="W367" i="12" s="1"/>
  <c r="X366" i="12"/>
  <c r="U366" i="12"/>
  <c r="T366" i="12"/>
  <c r="W366" i="12" s="1"/>
  <c r="U365" i="12"/>
  <c r="X365" i="12" s="1"/>
  <c r="T365" i="12"/>
  <c r="W365" i="12" s="1"/>
  <c r="X364" i="12"/>
  <c r="U364" i="12"/>
  <c r="T364" i="12"/>
  <c r="W364" i="12" s="1"/>
  <c r="X363" i="12"/>
  <c r="U363" i="12"/>
  <c r="T363" i="12"/>
  <c r="W363" i="12" s="1"/>
  <c r="U362" i="12"/>
  <c r="X362" i="12" s="1"/>
  <c r="T362" i="12"/>
  <c r="W362" i="12" s="1"/>
  <c r="U361" i="12"/>
  <c r="X361" i="12" s="1"/>
  <c r="T361" i="12"/>
  <c r="W361" i="12" s="1"/>
  <c r="X360" i="12"/>
  <c r="U360" i="12"/>
  <c r="T360" i="12"/>
  <c r="W360" i="12" s="1"/>
  <c r="U359" i="12"/>
  <c r="X359" i="12" s="1"/>
  <c r="T359" i="12"/>
  <c r="W359" i="12" s="1"/>
  <c r="X358" i="12"/>
  <c r="U358" i="12"/>
  <c r="T358" i="12"/>
  <c r="W358" i="12" s="1"/>
  <c r="U357" i="12"/>
  <c r="X357" i="12" s="1"/>
  <c r="T357" i="12"/>
  <c r="W357" i="12" s="1"/>
  <c r="X356" i="12"/>
  <c r="U356" i="12"/>
  <c r="T356" i="12"/>
  <c r="W356" i="12" s="1"/>
  <c r="X355" i="12"/>
  <c r="U355" i="12"/>
  <c r="T355" i="12"/>
  <c r="W355" i="12" s="1"/>
  <c r="U354" i="12"/>
  <c r="X354" i="12" s="1"/>
  <c r="T354" i="12"/>
  <c r="W354" i="12" s="1"/>
  <c r="U353" i="12"/>
  <c r="X353" i="12" s="1"/>
  <c r="T353" i="12"/>
  <c r="W353" i="12" s="1"/>
  <c r="X352" i="12"/>
  <c r="U352" i="12"/>
  <c r="T352" i="12"/>
  <c r="W352" i="12" s="1"/>
  <c r="U351" i="12"/>
  <c r="X351" i="12" s="1"/>
  <c r="T351" i="12"/>
  <c r="W351" i="12" s="1"/>
  <c r="X350" i="12"/>
  <c r="U350" i="12"/>
  <c r="T350" i="12"/>
  <c r="W350" i="12" s="1"/>
  <c r="U349" i="12"/>
  <c r="X349" i="12" s="1"/>
  <c r="T349" i="12"/>
  <c r="W349" i="12" s="1"/>
  <c r="X348" i="12"/>
  <c r="U348" i="12"/>
  <c r="T348" i="12"/>
  <c r="W348" i="12" s="1"/>
  <c r="X347" i="12"/>
  <c r="U347" i="12"/>
  <c r="T347" i="12"/>
  <c r="W347" i="12" s="1"/>
  <c r="U346" i="12"/>
  <c r="X346" i="12" s="1"/>
  <c r="T346" i="12"/>
  <c r="W346" i="12" s="1"/>
  <c r="U345" i="12"/>
  <c r="X345" i="12" s="1"/>
  <c r="T345" i="12"/>
  <c r="W345" i="12" s="1"/>
  <c r="X344" i="12"/>
  <c r="U344" i="12"/>
  <c r="T344" i="12"/>
  <c r="W344" i="12" s="1"/>
  <c r="U343" i="12"/>
  <c r="X343" i="12" s="1"/>
  <c r="T343" i="12"/>
  <c r="W343" i="12" s="1"/>
  <c r="X342" i="12"/>
  <c r="U342" i="12"/>
  <c r="T342" i="12"/>
  <c r="W342" i="12" s="1"/>
  <c r="U341" i="12"/>
  <c r="X341" i="12" s="1"/>
  <c r="T341" i="12"/>
  <c r="W341" i="12" s="1"/>
  <c r="X340" i="12"/>
  <c r="U340" i="12"/>
  <c r="T340" i="12"/>
  <c r="W340" i="12" s="1"/>
  <c r="X339" i="12"/>
  <c r="U339" i="12"/>
  <c r="T339" i="12"/>
  <c r="W339" i="12" s="1"/>
  <c r="U338" i="12"/>
  <c r="X338" i="12" s="1"/>
  <c r="T338" i="12"/>
  <c r="W338" i="12" s="1"/>
  <c r="U337" i="12"/>
  <c r="X337" i="12" s="1"/>
  <c r="T337" i="12"/>
  <c r="W337" i="12" s="1"/>
  <c r="X336" i="12"/>
  <c r="U336" i="12"/>
  <c r="T336" i="12"/>
  <c r="W336" i="12" s="1"/>
  <c r="U335" i="12"/>
  <c r="X335" i="12" s="1"/>
  <c r="T335" i="12"/>
  <c r="W335" i="12" s="1"/>
  <c r="X334" i="12"/>
  <c r="U334" i="12"/>
  <c r="T334" i="12"/>
  <c r="W334" i="12" s="1"/>
  <c r="U333" i="12"/>
  <c r="X333" i="12" s="1"/>
  <c r="T333" i="12"/>
  <c r="W333" i="12" s="1"/>
  <c r="U332" i="12"/>
  <c r="X332" i="12" s="1"/>
  <c r="T332" i="12"/>
  <c r="W332" i="12" s="1"/>
  <c r="X331" i="12"/>
  <c r="U331" i="12"/>
  <c r="T331" i="12"/>
  <c r="W331" i="12" s="1"/>
  <c r="U330" i="12"/>
  <c r="X330" i="12" s="1"/>
  <c r="T330" i="12"/>
  <c r="W330" i="12" s="1"/>
  <c r="X329" i="12"/>
  <c r="U329" i="12"/>
  <c r="T329" i="12"/>
  <c r="W329" i="12" s="1"/>
  <c r="U328" i="12"/>
  <c r="X328" i="12" s="1"/>
  <c r="T328" i="12"/>
  <c r="W328" i="12" s="1"/>
  <c r="X327" i="12"/>
  <c r="U327" i="12"/>
  <c r="T327" i="12"/>
  <c r="W327" i="12" s="1"/>
  <c r="U326" i="12"/>
  <c r="X326" i="12" s="1"/>
  <c r="T326" i="12"/>
  <c r="W326" i="12" s="1"/>
  <c r="X325" i="12"/>
  <c r="U325" i="12"/>
  <c r="T325" i="12"/>
  <c r="W325" i="12" s="1"/>
  <c r="U324" i="12"/>
  <c r="X324" i="12" s="1"/>
  <c r="T324" i="12"/>
  <c r="W324" i="12" s="1"/>
  <c r="X323" i="12"/>
  <c r="U323" i="12"/>
  <c r="T323" i="12"/>
  <c r="W323" i="12" s="1"/>
  <c r="U322" i="12"/>
  <c r="X322" i="12" s="1"/>
  <c r="T322" i="12"/>
  <c r="W322" i="12" s="1"/>
  <c r="X321" i="12"/>
  <c r="U321" i="12"/>
  <c r="T321" i="12"/>
  <c r="W321" i="12" s="1"/>
  <c r="U320" i="12"/>
  <c r="X320" i="12" s="1"/>
  <c r="T320" i="12"/>
  <c r="W320" i="12" s="1"/>
  <c r="X319" i="12"/>
  <c r="U319" i="12"/>
  <c r="T319" i="12"/>
  <c r="W319" i="12" s="1"/>
  <c r="U318" i="12"/>
  <c r="X318" i="12" s="1"/>
  <c r="T318" i="12"/>
  <c r="W318" i="12" s="1"/>
  <c r="X317" i="12"/>
  <c r="U317" i="12"/>
  <c r="T317" i="12"/>
  <c r="W317" i="12" s="1"/>
  <c r="U316" i="12"/>
  <c r="X316" i="12" s="1"/>
  <c r="T316" i="12"/>
  <c r="W316" i="12" s="1"/>
  <c r="X315" i="12"/>
  <c r="U315" i="12"/>
  <c r="T315" i="12"/>
  <c r="W315" i="12" s="1"/>
  <c r="U314" i="12"/>
  <c r="X314" i="12" s="1"/>
  <c r="T314" i="12"/>
  <c r="W314" i="12" s="1"/>
  <c r="X313" i="12"/>
  <c r="U313" i="12"/>
  <c r="T313" i="12"/>
  <c r="W313" i="12" s="1"/>
  <c r="U312" i="12"/>
  <c r="X312" i="12" s="1"/>
  <c r="T312" i="12"/>
  <c r="W312" i="12" s="1"/>
  <c r="X311" i="12"/>
  <c r="U311" i="12"/>
  <c r="T311" i="12"/>
  <c r="W311" i="12" s="1"/>
  <c r="U310" i="12"/>
  <c r="X310" i="12" s="1"/>
  <c r="T310" i="12"/>
  <c r="W310" i="12" s="1"/>
  <c r="X309" i="12"/>
  <c r="U309" i="12"/>
  <c r="T309" i="12"/>
  <c r="W309" i="12" s="1"/>
  <c r="U308" i="12"/>
  <c r="X308" i="12" s="1"/>
  <c r="T308" i="12"/>
  <c r="W308" i="12" s="1"/>
  <c r="X307" i="12"/>
  <c r="U307" i="12"/>
  <c r="T307" i="12"/>
  <c r="W307" i="12" s="1"/>
  <c r="U306" i="12"/>
  <c r="X306" i="12" s="1"/>
  <c r="T306" i="12"/>
  <c r="W306" i="12" s="1"/>
  <c r="X305" i="12"/>
  <c r="U305" i="12"/>
  <c r="T305" i="12"/>
  <c r="W305" i="12" s="1"/>
  <c r="U304" i="12"/>
  <c r="X304" i="12" s="1"/>
  <c r="T304" i="12"/>
  <c r="W304" i="12" s="1"/>
  <c r="X303" i="12"/>
  <c r="U303" i="12"/>
  <c r="T303" i="12"/>
  <c r="W303" i="12" s="1"/>
  <c r="U302" i="12"/>
  <c r="X302" i="12" s="1"/>
  <c r="T302" i="12"/>
  <c r="W302" i="12" s="1"/>
  <c r="X301" i="12"/>
  <c r="U301" i="12"/>
  <c r="T301" i="12"/>
  <c r="W301" i="12" s="1"/>
  <c r="U300" i="12"/>
  <c r="X300" i="12" s="1"/>
  <c r="T300" i="12"/>
  <c r="W300" i="12" s="1"/>
  <c r="X299" i="12"/>
  <c r="U299" i="12"/>
  <c r="T299" i="12"/>
  <c r="W299" i="12" s="1"/>
  <c r="U298" i="12"/>
  <c r="X298" i="12" s="1"/>
  <c r="T298" i="12"/>
  <c r="W298" i="12" s="1"/>
  <c r="X297" i="12"/>
  <c r="U297" i="12"/>
  <c r="T297" i="12"/>
  <c r="W297" i="12" s="1"/>
  <c r="U296" i="12"/>
  <c r="X296" i="12" s="1"/>
  <c r="T296" i="12"/>
  <c r="W296" i="12" s="1"/>
  <c r="X295" i="12"/>
  <c r="U295" i="12"/>
  <c r="T295" i="12"/>
  <c r="W295" i="12" s="1"/>
  <c r="U294" i="12"/>
  <c r="X294" i="12" s="1"/>
  <c r="T294" i="12"/>
  <c r="W294" i="12" s="1"/>
  <c r="X293" i="12"/>
  <c r="U293" i="12"/>
  <c r="T293" i="12"/>
  <c r="W293" i="12" s="1"/>
  <c r="U292" i="12"/>
  <c r="X292" i="12" s="1"/>
  <c r="T292" i="12"/>
  <c r="W292" i="12" s="1"/>
  <c r="X291" i="12"/>
  <c r="U291" i="12"/>
  <c r="T291" i="12"/>
  <c r="W291" i="12" s="1"/>
  <c r="U290" i="12"/>
  <c r="X290" i="12" s="1"/>
  <c r="T290" i="12"/>
  <c r="W290" i="12" s="1"/>
  <c r="X289" i="12"/>
  <c r="U289" i="12"/>
  <c r="T289" i="12"/>
  <c r="W289" i="12" s="1"/>
  <c r="U288" i="12"/>
  <c r="X288" i="12" s="1"/>
  <c r="T288" i="12"/>
  <c r="W288" i="12" s="1"/>
  <c r="X287" i="12"/>
  <c r="U287" i="12"/>
  <c r="T287" i="12"/>
  <c r="W287" i="12" s="1"/>
  <c r="U286" i="12"/>
  <c r="X286" i="12" s="1"/>
  <c r="T286" i="12"/>
  <c r="W286" i="12" s="1"/>
  <c r="X285" i="12"/>
  <c r="U285" i="12"/>
  <c r="T285" i="12"/>
  <c r="W285" i="12" s="1"/>
  <c r="U284" i="12"/>
  <c r="X284" i="12" s="1"/>
  <c r="T284" i="12"/>
  <c r="W284" i="12" s="1"/>
  <c r="X283" i="12"/>
  <c r="U283" i="12"/>
  <c r="T283" i="12"/>
  <c r="W283" i="12" s="1"/>
  <c r="U282" i="12"/>
  <c r="X282" i="12" s="1"/>
  <c r="T282" i="12"/>
  <c r="W282" i="12" s="1"/>
  <c r="X281" i="12"/>
  <c r="U281" i="12"/>
  <c r="T281" i="12"/>
  <c r="W281" i="12" s="1"/>
  <c r="U280" i="12"/>
  <c r="X280" i="12" s="1"/>
  <c r="T280" i="12"/>
  <c r="W280" i="12" s="1"/>
  <c r="X279" i="12"/>
  <c r="U279" i="12"/>
  <c r="T279" i="12"/>
  <c r="W279" i="12" s="1"/>
  <c r="U278" i="12"/>
  <c r="X278" i="12" s="1"/>
  <c r="T278" i="12"/>
  <c r="W278" i="12" s="1"/>
  <c r="X277" i="12"/>
  <c r="U277" i="12"/>
  <c r="T277" i="12"/>
  <c r="W277" i="12" s="1"/>
  <c r="U276" i="12"/>
  <c r="X276" i="12" s="1"/>
  <c r="T276" i="12"/>
  <c r="W276" i="12" s="1"/>
  <c r="X275" i="12"/>
  <c r="U275" i="12"/>
  <c r="T275" i="12"/>
  <c r="W275" i="12" s="1"/>
  <c r="U274" i="12"/>
  <c r="X274" i="12" s="1"/>
  <c r="T274" i="12"/>
  <c r="W274" i="12" s="1"/>
  <c r="X273" i="12"/>
  <c r="U273" i="12"/>
  <c r="T273" i="12"/>
  <c r="W273" i="12" s="1"/>
  <c r="U272" i="12"/>
  <c r="X272" i="12" s="1"/>
  <c r="T272" i="12"/>
  <c r="W272" i="12" s="1"/>
  <c r="X271" i="12"/>
  <c r="U271" i="12"/>
  <c r="T271" i="12"/>
  <c r="W271" i="12" s="1"/>
  <c r="U270" i="12"/>
  <c r="X270" i="12" s="1"/>
  <c r="T270" i="12"/>
  <c r="W270" i="12" s="1"/>
  <c r="X269" i="12"/>
  <c r="U269" i="12"/>
  <c r="T269" i="12"/>
  <c r="W269" i="12" s="1"/>
  <c r="X268" i="12"/>
  <c r="U268" i="12"/>
  <c r="T268" i="12"/>
  <c r="W268" i="12" s="1"/>
  <c r="X267" i="12"/>
  <c r="U267" i="12"/>
  <c r="T267" i="12"/>
  <c r="W267" i="12" s="1"/>
  <c r="X266" i="12"/>
  <c r="U266" i="12"/>
  <c r="T266" i="12"/>
  <c r="W266" i="12" s="1"/>
  <c r="X265" i="12"/>
  <c r="U265" i="12"/>
  <c r="T265" i="12"/>
  <c r="W265" i="12" s="1"/>
  <c r="X264" i="12"/>
  <c r="U264" i="12"/>
  <c r="T264" i="12"/>
  <c r="W264" i="12" s="1"/>
  <c r="X263" i="12"/>
  <c r="U263" i="12"/>
  <c r="T263" i="12"/>
  <c r="W263" i="12" s="1"/>
  <c r="X262" i="12"/>
  <c r="U262" i="12"/>
  <c r="T262" i="12"/>
  <c r="W262" i="12" s="1"/>
  <c r="X261" i="12"/>
  <c r="U261" i="12"/>
  <c r="T261" i="12"/>
  <c r="W261" i="12" s="1"/>
  <c r="X260" i="12"/>
  <c r="U260" i="12"/>
  <c r="T260" i="12"/>
  <c r="W260" i="12" s="1"/>
  <c r="X259" i="12"/>
  <c r="U259" i="12"/>
  <c r="T259" i="12"/>
  <c r="W259" i="12" s="1"/>
  <c r="X258" i="12"/>
  <c r="U258" i="12"/>
  <c r="T258" i="12"/>
  <c r="W258" i="12" s="1"/>
  <c r="X257" i="12"/>
  <c r="U257" i="12"/>
  <c r="T257" i="12"/>
  <c r="W257" i="12" s="1"/>
  <c r="X256" i="12"/>
  <c r="U256" i="12"/>
  <c r="T256" i="12"/>
  <c r="W256" i="12" s="1"/>
  <c r="X255" i="12"/>
  <c r="U255" i="12"/>
  <c r="T255" i="12"/>
  <c r="W255" i="12" s="1"/>
  <c r="X254" i="12"/>
  <c r="U254" i="12"/>
  <c r="T254" i="12"/>
  <c r="W254" i="12" s="1"/>
  <c r="X253" i="12"/>
  <c r="U253" i="12"/>
  <c r="T253" i="12"/>
  <c r="W253" i="12" s="1"/>
  <c r="X252" i="12"/>
  <c r="U252" i="12"/>
  <c r="T252" i="12"/>
  <c r="W252" i="12" s="1"/>
  <c r="X251" i="12"/>
  <c r="U251" i="12"/>
  <c r="T251" i="12"/>
  <c r="W251" i="12" s="1"/>
  <c r="X250" i="12"/>
  <c r="U250" i="12"/>
  <c r="T250" i="12"/>
  <c r="W250" i="12" s="1"/>
  <c r="X249" i="12"/>
  <c r="U249" i="12"/>
  <c r="T249" i="12"/>
  <c r="W249" i="12" s="1"/>
  <c r="X248" i="12"/>
  <c r="U248" i="12"/>
  <c r="T248" i="12"/>
  <c r="W248" i="12" s="1"/>
  <c r="X247" i="12"/>
  <c r="U247" i="12"/>
  <c r="T247" i="12"/>
  <c r="W247" i="12" s="1"/>
  <c r="X246" i="12"/>
  <c r="U246" i="12"/>
  <c r="T246" i="12"/>
  <c r="W246" i="12" s="1"/>
  <c r="X245" i="12"/>
  <c r="U245" i="12"/>
  <c r="T245" i="12"/>
  <c r="W245" i="12" s="1"/>
  <c r="X244" i="12"/>
  <c r="U244" i="12"/>
  <c r="T244" i="12"/>
  <c r="W244" i="12" s="1"/>
  <c r="X243" i="12"/>
  <c r="U243" i="12"/>
  <c r="T243" i="12"/>
  <c r="W243" i="12" s="1"/>
  <c r="X242" i="12"/>
  <c r="U242" i="12"/>
  <c r="T242" i="12"/>
  <c r="W242" i="12" s="1"/>
  <c r="X241" i="12"/>
  <c r="U241" i="12"/>
  <c r="T241" i="12"/>
  <c r="W241" i="12" s="1"/>
  <c r="X240" i="12"/>
  <c r="U240" i="12"/>
  <c r="T240" i="12"/>
  <c r="W240" i="12" s="1"/>
  <c r="X239" i="12"/>
  <c r="U239" i="12"/>
  <c r="T239" i="12"/>
  <c r="W239" i="12" s="1"/>
  <c r="X238" i="12"/>
  <c r="U238" i="12"/>
  <c r="T238" i="12"/>
  <c r="W238" i="12" s="1"/>
  <c r="X237" i="12"/>
  <c r="U237" i="12"/>
  <c r="T237" i="12"/>
  <c r="W237" i="12" s="1"/>
  <c r="X236" i="12"/>
  <c r="U236" i="12"/>
  <c r="T236" i="12"/>
  <c r="W236" i="12" s="1"/>
  <c r="X235" i="12"/>
  <c r="U235" i="12"/>
  <c r="T235" i="12"/>
  <c r="W235" i="12" s="1"/>
  <c r="X234" i="12"/>
  <c r="U234" i="12"/>
  <c r="T234" i="12"/>
  <c r="W234" i="12" s="1"/>
  <c r="X233" i="12"/>
  <c r="U233" i="12"/>
  <c r="T233" i="12"/>
  <c r="W233" i="12" s="1"/>
  <c r="X232" i="12"/>
  <c r="U232" i="12"/>
  <c r="T232" i="12"/>
  <c r="W232" i="12" s="1"/>
  <c r="X231" i="12"/>
  <c r="U231" i="12"/>
  <c r="T231" i="12"/>
  <c r="W231" i="12" s="1"/>
  <c r="X230" i="12"/>
  <c r="U230" i="12"/>
  <c r="T230" i="12"/>
  <c r="W230" i="12" s="1"/>
  <c r="X229" i="12"/>
  <c r="U229" i="12"/>
  <c r="T229" i="12"/>
  <c r="W229" i="12" s="1"/>
  <c r="X228" i="12"/>
  <c r="U228" i="12"/>
  <c r="T228" i="12"/>
  <c r="W228" i="12" s="1"/>
  <c r="X227" i="12"/>
  <c r="U227" i="12"/>
  <c r="T227" i="12"/>
  <c r="W227" i="12" s="1"/>
  <c r="X226" i="12"/>
  <c r="U226" i="12"/>
  <c r="T226" i="12"/>
  <c r="W226" i="12" s="1"/>
  <c r="X225" i="12"/>
  <c r="U225" i="12"/>
  <c r="T225" i="12"/>
  <c r="W225" i="12" s="1"/>
  <c r="X224" i="12"/>
  <c r="U224" i="12"/>
  <c r="T224" i="12"/>
  <c r="W224" i="12" s="1"/>
  <c r="X223" i="12"/>
  <c r="U223" i="12"/>
  <c r="T223" i="12"/>
  <c r="W223" i="12" s="1"/>
  <c r="X222" i="12"/>
  <c r="U222" i="12"/>
  <c r="T222" i="12"/>
  <c r="W222" i="12" s="1"/>
  <c r="X221" i="12"/>
  <c r="U221" i="12"/>
  <c r="T221" i="12"/>
  <c r="W221" i="12" s="1"/>
  <c r="X220" i="12"/>
  <c r="U220" i="12"/>
  <c r="T220" i="12"/>
  <c r="W220" i="12" s="1"/>
  <c r="X219" i="12"/>
  <c r="U219" i="12"/>
  <c r="T219" i="12"/>
  <c r="W219" i="12" s="1"/>
  <c r="X218" i="12"/>
  <c r="U218" i="12"/>
  <c r="T218" i="12"/>
  <c r="W218" i="12" s="1"/>
  <c r="X217" i="12"/>
  <c r="U217" i="12"/>
  <c r="T217" i="12"/>
  <c r="W217" i="12" s="1"/>
  <c r="X216" i="12"/>
  <c r="U216" i="12"/>
  <c r="T216" i="12"/>
  <c r="W216" i="12" s="1"/>
  <c r="X215" i="12"/>
  <c r="U215" i="12"/>
  <c r="T215" i="12"/>
  <c r="W215" i="12" s="1"/>
  <c r="X214" i="12"/>
  <c r="U214" i="12"/>
  <c r="T214" i="12"/>
  <c r="W214" i="12" s="1"/>
  <c r="X213" i="12"/>
  <c r="U213" i="12"/>
  <c r="T213" i="12"/>
  <c r="W213" i="12" s="1"/>
  <c r="X212" i="12"/>
  <c r="U212" i="12"/>
  <c r="T212" i="12"/>
  <c r="W212" i="12" s="1"/>
  <c r="X211" i="12"/>
  <c r="U211" i="12"/>
  <c r="T211" i="12"/>
  <c r="W211" i="12" s="1"/>
  <c r="X210" i="12"/>
  <c r="U210" i="12"/>
  <c r="T210" i="12"/>
  <c r="W210" i="12" s="1"/>
  <c r="X209" i="12"/>
  <c r="U209" i="12"/>
  <c r="T209" i="12"/>
  <c r="W209" i="12" s="1"/>
  <c r="X208" i="12"/>
  <c r="U208" i="12"/>
  <c r="T208" i="12"/>
  <c r="W208" i="12" s="1"/>
  <c r="X207" i="12"/>
  <c r="U207" i="12"/>
  <c r="T207" i="12"/>
  <c r="W207" i="12" s="1"/>
  <c r="X206" i="12"/>
  <c r="U206" i="12"/>
  <c r="T206" i="12"/>
  <c r="W206" i="12" s="1"/>
  <c r="X205" i="12"/>
  <c r="U205" i="12"/>
  <c r="T205" i="12"/>
  <c r="W205" i="12" s="1"/>
  <c r="X204" i="12"/>
  <c r="U204" i="12"/>
  <c r="T204" i="12"/>
  <c r="W204" i="12" s="1"/>
  <c r="X203" i="12"/>
  <c r="U203" i="12"/>
  <c r="T203" i="12"/>
  <c r="W203" i="12" s="1"/>
  <c r="X202" i="12"/>
  <c r="U202" i="12"/>
  <c r="T202" i="12"/>
  <c r="W202" i="12" s="1"/>
  <c r="X201" i="12"/>
  <c r="U201" i="12"/>
  <c r="T201" i="12"/>
  <c r="W201" i="12" s="1"/>
  <c r="X200" i="12"/>
  <c r="U200" i="12"/>
  <c r="T200" i="12"/>
  <c r="W200" i="12" s="1"/>
  <c r="X199" i="12"/>
  <c r="U199" i="12"/>
  <c r="T199" i="12"/>
  <c r="W199" i="12" s="1"/>
  <c r="X198" i="12"/>
  <c r="U198" i="12"/>
  <c r="T198" i="12"/>
  <c r="W198" i="12" s="1"/>
  <c r="X197" i="12"/>
  <c r="U197" i="12"/>
  <c r="T197" i="12"/>
  <c r="W197" i="12" s="1"/>
  <c r="X196" i="12"/>
  <c r="U196" i="12"/>
  <c r="T196" i="12"/>
  <c r="W196" i="12" s="1"/>
  <c r="X195" i="12"/>
  <c r="U195" i="12"/>
  <c r="T195" i="12"/>
  <c r="W195" i="12" s="1"/>
  <c r="X194" i="12"/>
  <c r="U194" i="12"/>
  <c r="T194" i="12"/>
  <c r="W194" i="12" s="1"/>
  <c r="X193" i="12"/>
  <c r="U193" i="12"/>
  <c r="T193" i="12"/>
  <c r="W193" i="12" s="1"/>
  <c r="X192" i="12"/>
  <c r="U192" i="12"/>
  <c r="T192" i="12"/>
  <c r="W192" i="12" s="1"/>
  <c r="X191" i="12"/>
  <c r="U191" i="12"/>
  <c r="T191" i="12"/>
  <c r="W191" i="12" s="1"/>
  <c r="X190" i="12"/>
  <c r="U190" i="12"/>
  <c r="T190" i="12"/>
  <c r="W190" i="12" s="1"/>
  <c r="X189" i="12"/>
  <c r="U189" i="12"/>
  <c r="T189" i="12"/>
  <c r="W189" i="12" s="1"/>
  <c r="X188" i="12"/>
  <c r="U188" i="12"/>
  <c r="T188" i="12"/>
  <c r="W188" i="12" s="1"/>
  <c r="X187" i="12"/>
  <c r="U187" i="12"/>
  <c r="T187" i="12"/>
  <c r="W187" i="12" s="1"/>
  <c r="X186" i="12"/>
  <c r="U186" i="12"/>
  <c r="T186" i="12"/>
  <c r="W186" i="12" s="1"/>
  <c r="X185" i="12"/>
  <c r="U185" i="12"/>
  <c r="T185" i="12"/>
  <c r="W185" i="12" s="1"/>
  <c r="X184" i="12"/>
  <c r="U184" i="12"/>
  <c r="T184" i="12"/>
  <c r="W184" i="12" s="1"/>
  <c r="X183" i="12"/>
  <c r="U183" i="12"/>
  <c r="T183" i="12"/>
  <c r="W183" i="12" s="1"/>
  <c r="X182" i="12"/>
  <c r="U182" i="12"/>
  <c r="T182" i="12"/>
  <c r="W182" i="12" s="1"/>
  <c r="X181" i="12"/>
  <c r="U181" i="12"/>
  <c r="T181" i="12"/>
  <c r="W181" i="12" s="1"/>
  <c r="X180" i="12"/>
  <c r="U180" i="12"/>
  <c r="T180" i="12"/>
  <c r="W180" i="12" s="1"/>
  <c r="X179" i="12"/>
  <c r="U179" i="12"/>
  <c r="T179" i="12"/>
  <c r="W179" i="12" s="1"/>
  <c r="X178" i="12"/>
  <c r="U178" i="12"/>
  <c r="T178" i="12"/>
  <c r="W178" i="12" s="1"/>
  <c r="X177" i="12"/>
  <c r="U177" i="12"/>
  <c r="T177" i="12"/>
  <c r="W177" i="12" s="1"/>
  <c r="U176" i="12"/>
  <c r="X176" i="12" s="1"/>
  <c r="T176" i="12"/>
  <c r="W176" i="12" s="1"/>
  <c r="U175" i="12"/>
  <c r="X175" i="12" s="1"/>
  <c r="T175" i="12"/>
  <c r="W175" i="12" s="1"/>
  <c r="U174" i="12"/>
  <c r="X174" i="12" s="1"/>
  <c r="T174" i="12"/>
  <c r="W174" i="12" s="1"/>
  <c r="U173" i="12"/>
  <c r="X173" i="12" s="1"/>
  <c r="T173" i="12"/>
  <c r="W173" i="12" s="1"/>
  <c r="U172" i="12"/>
  <c r="X172" i="12" s="1"/>
  <c r="T172" i="12"/>
  <c r="W172" i="12" s="1"/>
  <c r="U171" i="12"/>
  <c r="X171" i="12" s="1"/>
  <c r="T171" i="12"/>
  <c r="W171" i="12" s="1"/>
  <c r="U170" i="12"/>
  <c r="X170" i="12" s="1"/>
  <c r="T170" i="12"/>
  <c r="W170" i="12" s="1"/>
  <c r="U169" i="12"/>
  <c r="X169" i="12" s="1"/>
  <c r="T169" i="12"/>
  <c r="W169" i="12" s="1"/>
  <c r="U168" i="12"/>
  <c r="X168" i="12" s="1"/>
  <c r="T168" i="12"/>
  <c r="W168" i="12" s="1"/>
  <c r="U167" i="12"/>
  <c r="X167" i="12" s="1"/>
  <c r="T167" i="12"/>
  <c r="W167" i="12" s="1"/>
  <c r="U166" i="12"/>
  <c r="X166" i="12" s="1"/>
  <c r="T166" i="12"/>
  <c r="W166" i="12" s="1"/>
  <c r="U165" i="12"/>
  <c r="X165" i="12" s="1"/>
  <c r="T165" i="12"/>
  <c r="W165" i="12" s="1"/>
  <c r="U164" i="12"/>
  <c r="X164" i="12" s="1"/>
  <c r="T164" i="12"/>
  <c r="W164" i="12" s="1"/>
  <c r="U163" i="12"/>
  <c r="X163" i="12" s="1"/>
  <c r="T163" i="12"/>
  <c r="W163" i="12" s="1"/>
  <c r="U162" i="12"/>
  <c r="X162" i="12" s="1"/>
  <c r="T162" i="12"/>
  <c r="W162" i="12" s="1"/>
  <c r="U161" i="12"/>
  <c r="X161" i="12" s="1"/>
  <c r="T161" i="12"/>
  <c r="W161" i="12" s="1"/>
  <c r="U160" i="12"/>
  <c r="X160" i="12" s="1"/>
  <c r="T160" i="12"/>
  <c r="W160" i="12" s="1"/>
  <c r="U159" i="12"/>
  <c r="X159" i="12" s="1"/>
  <c r="T159" i="12"/>
  <c r="W159" i="12" s="1"/>
  <c r="U158" i="12"/>
  <c r="X158" i="12" s="1"/>
  <c r="T158" i="12"/>
  <c r="W158" i="12" s="1"/>
  <c r="U157" i="12"/>
  <c r="X157" i="12" s="1"/>
  <c r="T157" i="12"/>
  <c r="W157" i="12" s="1"/>
  <c r="U156" i="12"/>
  <c r="X156" i="12" s="1"/>
  <c r="T156" i="12"/>
  <c r="W156" i="12" s="1"/>
  <c r="U155" i="12"/>
  <c r="X155" i="12" s="1"/>
  <c r="T155" i="12"/>
  <c r="W155" i="12" s="1"/>
  <c r="U154" i="12"/>
  <c r="X154" i="12" s="1"/>
  <c r="T154" i="12"/>
  <c r="W154" i="12" s="1"/>
  <c r="U153" i="12"/>
  <c r="X153" i="12" s="1"/>
  <c r="T153" i="12"/>
  <c r="W153" i="12" s="1"/>
  <c r="U152" i="12"/>
  <c r="X152" i="12" s="1"/>
  <c r="T152" i="12"/>
  <c r="W152" i="12" s="1"/>
  <c r="U151" i="12"/>
  <c r="X151" i="12" s="1"/>
  <c r="T151" i="12"/>
  <c r="W151" i="12" s="1"/>
  <c r="U150" i="12"/>
  <c r="X150" i="12" s="1"/>
  <c r="T150" i="12"/>
  <c r="W150" i="12" s="1"/>
  <c r="U149" i="12"/>
  <c r="X149" i="12" s="1"/>
  <c r="T149" i="12"/>
  <c r="W149" i="12" s="1"/>
  <c r="U148" i="12"/>
  <c r="X148" i="12" s="1"/>
  <c r="T148" i="12"/>
  <c r="W148" i="12" s="1"/>
  <c r="U147" i="12"/>
  <c r="X147" i="12" s="1"/>
  <c r="T147" i="12"/>
  <c r="W147" i="12" s="1"/>
  <c r="U146" i="12"/>
  <c r="X146" i="12" s="1"/>
  <c r="T146" i="12"/>
  <c r="W146" i="12" s="1"/>
  <c r="U145" i="12"/>
  <c r="X145" i="12" s="1"/>
  <c r="T145" i="12"/>
  <c r="W145" i="12" s="1"/>
  <c r="U144" i="12"/>
  <c r="X144" i="12" s="1"/>
  <c r="T144" i="12"/>
  <c r="W144" i="12" s="1"/>
  <c r="U143" i="12"/>
  <c r="X143" i="12" s="1"/>
  <c r="T143" i="12"/>
  <c r="W143" i="12" s="1"/>
  <c r="U142" i="12"/>
  <c r="X142" i="12" s="1"/>
  <c r="T142" i="12"/>
  <c r="W142" i="12" s="1"/>
  <c r="U141" i="12"/>
  <c r="X141" i="12" s="1"/>
  <c r="T141" i="12"/>
  <c r="W141" i="12" s="1"/>
  <c r="U140" i="12"/>
  <c r="X140" i="12" s="1"/>
  <c r="T140" i="12"/>
  <c r="W140" i="12" s="1"/>
  <c r="U139" i="12"/>
  <c r="X139" i="12" s="1"/>
  <c r="T139" i="12"/>
  <c r="W139" i="12" s="1"/>
  <c r="U138" i="12"/>
  <c r="X138" i="12" s="1"/>
  <c r="T138" i="12"/>
  <c r="W138" i="12" s="1"/>
  <c r="U137" i="12"/>
  <c r="X137" i="12" s="1"/>
  <c r="T137" i="12"/>
  <c r="W137" i="12" s="1"/>
  <c r="U136" i="12"/>
  <c r="X136" i="12" s="1"/>
  <c r="T136" i="12"/>
  <c r="W136" i="12" s="1"/>
  <c r="U135" i="12"/>
  <c r="X135" i="12" s="1"/>
  <c r="T135" i="12"/>
  <c r="W135" i="12" s="1"/>
  <c r="U134" i="12"/>
  <c r="X134" i="12" s="1"/>
  <c r="T134" i="12"/>
  <c r="W134" i="12" s="1"/>
  <c r="U133" i="12"/>
  <c r="X133" i="12" s="1"/>
  <c r="T133" i="12"/>
  <c r="W133" i="12" s="1"/>
  <c r="U132" i="12"/>
  <c r="X132" i="12" s="1"/>
  <c r="T132" i="12"/>
  <c r="W132" i="12" s="1"/>
  <c r="U131" i="12"/>
  <c r="X131" i="12" s="1"/>
  <c r="T131" i="12"/>
  <c r="W131" i="12" s="1"/>
  <c r="U130" i="12"/>
  <c r="X130" i="12" s="1"/>
  <c r="T130" i="12"/>
  <c r="W130" i="12" s="1"/>
  <c r="U129" i="12"/>
  <c r="X129" i="12" s="1"/>
  <c r="T129" i="12"/>
  <c r="W129" i="12" s="1"/>
  <c r="U128" i="12"/>
  <c r="X128" i="12" s="1"/>
  <c r="T128" i="12"/>
  <c r="W128" i="12" s="1"/>
  <c r="U127" i="12"/>
  <c r="X127" i="12" s="1"/>
  <c r="T127" i="12"/>
  <c r="W127" i="12" s="1"/>
  <c r="U126" i="12"/>
  <c r="X126" i="12" s="1"/>
  <c r="T126" i="12"/>
  <c r="W126" i="12" s="1"/>
  <c r="U125" i="12"/>
  <c r="X125" i="12" s="1"/>
  <c r="T125" i="12"/>
  <c r="W125" i="12" s="1"/>
  <c r="U124" i="12"/>
  <c r="X124" i="12" s="1"/>
  <c r="T124" i="12"/>
  <c r="W124" i="12" s="1"/>
  <c r="U123" i="12"/>
  <c r="X123" i="12" s="1"/>
  <c r="T123" i="12"/>
  <c r="W123" i="12" s="1"/>
  <c r="U122" i="12"/>
  <c r="X122" i="12" s="1"/>
  <c r="T122" i="12"/>
  <c r="W122" i="12" s="1"/>
  <c r="U121" i="12"/>
  <c r="X121" i="12" s="1"/>
  <c r="T121" i="12"/>
  <c r="W121" i="12" s="1"/>
  <c r="U120" i="12"/>
  <c r="X120" i="12" s="1"/>
  <c r="T120" i="12"/>
  <c r="W120" i="12" s="1"/>
  <c r="U119" i="12"/>
  <c r="X119" i="12" s="1"/>
  <c r="T119" i="12"/>
  <c r="W119" i="12" s="1"/>
  <c r="U118" i="12"/>
  <c r="X118" i="12" s="1"/>
  <c r="T118" i="12"/>
  <c r="W118" i="12" s="1"/>
  <c r="U117" i="12"/>
  <c r="X117" i="12" s="1"/>
  <c r="T117" i="12"/>
  <c r="W117" i="12" s="1"/>
  <c r="U116" i="12"/>
  <c r="X116" i="12" s="1"/>
  <c r="T116" i="12"/>
  <c r="W116" i="12" s="1"/>
  <c r="U115" i="12"/>
  <c r="X115" i="12" s="1"/>
  <c r="T115" i="12"/>
  <c r="W115" i="12" s="1"/>
  <c r="U114" i="12"/>
  <c r="X114" i="12" s="1"/>
  <c r="T114" i="12"/>
  <c r="W114" i="12" s="1"/>
  <c r="U113" i="12"/>
  <c r="X113" i="12" s="1"/>
  <c r="T113" i="12"/>
  <c r="W113" i="12" s="1"/>
  <c r="U112" i="12"/>
  <c r="X112" i="12" s="1"/>
  <c r="T112" i="12"/>
  <c r="W112" i="12" s="1"/>
  <c r="U111" i="12"/>
  <c r="X111" i="12" s="1"/>
  <c r="T111" i="12"/>
  <c r="W111" i="12" s="1"/>
  <c r="U110" i="12"/>
  <c r="X110" i="12" s="1"/>
  <c r="T110" i="12"/>
  <c r="W110" i="12" s="1"/>
  <c r="U109" i="12"/>
  <c r="X109" i="12" s="1"/>
  <c r="T109" i="12"/>
  <c r="W109" i="12" s="1"/>
  <c r="U108" i="12"/>
  <c r="X108" i="12" s="1"/>
  <c r="T108" i="12"/>
  <c r="W108" i="12" s="1"/>
  <c r="U107" i="12"/>
  <c r="X107" i="12" s="1"/>
  <c r="T107" i="12"/>
  <c r="W107" i="12" s="1"/>
  <c r="U106" i="12"/>
  <c r="X106" i="12" s="1"/>
  <c r="T106" i="12"/>
  <c r="W106" i="12" s="1"/>
  <c r="U105" i="12"/>
  <c r="X105" i="12" s="1"/>
  <c r="T105" i="12"/>
  <c r="W105" i="12" s="1"/>
  <c r="U104" i="12"/>
  <c r="X104" i="12" s="1"/>
  <c r="T104" i="12"/>
  <c r="W104" i="12" s="1"/>
  <c r="U103" i="12"/>
  <c r="X103" i="12" s="1"/>
  <c r="T103" i="12"/>
  <c r="W103" i="12" s="1"/>
  <c r="U102" i="12"/>
  <c r="X102" i="12" s="1"/>
  <c r="T102" i="12"/>
  <c r="W102" i="12" s="1"/>
  <c r="U101" i="12"/>
  <c r="X101" i="12" s="1"/>
  <c r="T101" i="12"/>
  <c r="W101" i="12" s="1"/>
  <c r="U100" i="12"/>
  <c r="X100" i="12" s="1"/>
  <c r="T100" i="12"/>
  <c r="W100" i="12" s="1"/>
  <c r="U99" i="12"/>
  <c r="X99" i="12" s="1"/>
  <c r="T99" i="12"/>
  <c r="W99" i="12" s="1"/>
  <c r="U98" i="12"/>
  <c r="X98" i="12" s="1"/>
  <c r="T98" i="12"/>
  <c r="W98" i="12" s="1"/>
  <c r="U97" i="12"/>
  <c r="X97" i="12" s="1"/>
  <c r="T97" i="12"/>
  <c r="W97" i="12" s="1"/>
  <c r="U96" i="12"/>
  <c r="X96" i="12" s="1"/>
  <c r="T96" i="12"/>
  <c r="W96" i="12" s="1"/>
  <c r="U95" i="12"/>
  <c r="X95" i="12" s="1"/>
  <c r="T95" i="12"/>
  <c r="W95" i="12" s="1"/>
  <c r="U94" i="12"/>
  <c r="X94" i="12" s="1"/>
  <c r="T94" i="12"/>
  <c r="W94" i="12" s="1"/>
  <c r="U93" i="12"/>
  <c r="X93" i="12" s="1"/>
  <c r="T93" i="12"/>
  <c r="W93" i="12" s="1"/>
  <c r="U92" i="12"/>
  <c r="X92" i="12" s="1"/>
  <c r="T92" i="12"/>
  <c r="W92" i="12" s="1"/>
  <c r="U91" i="12"/>
  <c r="X91" i="12" s="1"/>
  <c r="T91" i="12"/>
  <c r="W91" i="12" s="1"/>
  <c r="U90" i="12"/>
  <c r="X90" i="12" s="1"/>
  <c r="T90" i="12"/>
  <c r="W90" i="12" s="1"/>
  <c r="U89" i="12"/>
  <c r="X89" i="12" s="1"/>
  <c r="T89" i="12"/>
  <c r="W89" i="12" s="1"/>
  <c r="U88" i="12"/>
  <c r="X88" i="12" s="1"/>
  <c r="T88" i="12"/>
  <c r="W88" i="12" s="1"/>
  <c r="U87" i="12"/>
  <c r="X87" i="12" s="1"/>
  <c r="T87" i="12"/>
  <c r="W87" i="12" s="1"/>
  <c r="U86" i="12"/>
  <c r="X86" i="12" s="1"/>
  <c r="T86" i="12"/>
  <c r="W86" i="12" s="1"/>
  <c r="U85" i="12"/>
  <c r="X85" i="12" s="1"/>
  <c r="T85" i="12"/>
  <c r="W85" i="12" s="1"/>
  <c r="U84" i="12"/>
  <c r="X84" i="12" s="1"/>
  <c r="T84" i="12"/>
  <c r="W84" i="12" s="1"/>
  <c r="U83" i="12"/>
  <c r="X83" i="12" s="1"/>
  <c r="T83" i="12"/>
  <c r="W83" i="12" s="1"/>
  <c r="U82" i="12"/>
  <c r="X82" i="12" s="1"/>
  <c r="T82" i="12"/>
  <c r="W82" i="12" s="1"/>
  <c r="U81" i="12"/>
  <c r="X81" i="12" s="1"/>
  <c r="T81" i="12"/>
  <c r="W81" i="12" s="1"/>
  <c r="U80" i="12"/>
  <c r="X80" i="12" s="1"/>
  <c r="T80" i="12"/>
  <c r="W80" i="12" s="1"/>
  <c r="U79" i="12"/>
  <c r="X79" i="12" s="1"/>
  <c r="T79" i="12"/>
  <c r="W79" i="12" s="1"/>
  <c r="U78" i="12"/>
  <c r="X78" i="12" s="1"/>
  <c r="T78" i="12"/>
  <c r="W78" i="12" s="1"/>
  <c r="U77" i="12"/>
  <c r="X77" i="12" s="1"/>
  <c r="T77" i="12"/>
  <c r="W77" i="12" s="1"/>
  <c r="U76" i="12"/>
  <c r="X76" i="12" s="1"/>
  <c r="T76" i="12"/>
  <c r="W76" i="12" s="1"/>
  <c r="U75" i="12"/>
  <c r="X75" i="12" s="1"/>
  <c r="T75" i="12"/>
  <c r="W75" i="12" s="1"/>
  <c r="U74" i="12"/>
  <c r="X74" i="12" s="1"/>
  <c r="T74" i="12"/>
  <c r="W74" i="12" s="1"/>
  <c r="U73" i="12"/>
  <c r="X73" i="12" s="1"/>
  <c r="T73" i="12"/>
  <c r="W73" i="12" s="1"/>
  <c r="U72" i="12"/>
  <c r="X72" i="12" s="1"/>
  <c r="T72" i="12"/>
  <c r="W72" i="12" s="1"/>
  <c r="U71" i="12"/>
  <c r="X71" i="12" s="1"/>
  <c r="T71" i="12"/>
  <c r="W71" i="12" s="1"/>
  <c r="U70" i="12"/>
  <c r="X70" i="12" s="1"/>
  <c r="T70" i="12"/>
  <c r="W70" i="12" s="1"/>
  <c r="U69" i="12"/>
  <c r="X69" i="12" s="1"/>
  <c r="T69" i="12"/>
  <c r="W69" i="12" s="1"/>
  <c r="U68" i="12"/>
  <c r="X68" i="12" s="1"/>
  <c r="T68" i="12"/>
  <c r="W68" i="12" s="1"/>
  <c r="U67" i="12"/>
  <c r="X67" i="12" s="1"/>
  <c r="T67" i="12"/>
  <c r="W67" i="12" s="1"/>
  <c r="U66" i="12"/>
  <c r="X66" i="12" s="1"/>
  <c r="T66" i="12"/>
  <c r="W66" i="12" s="1"/>
  <c r="U65" i="12"/>
  <c r="X65" i="12" s="1"/>
  <c r="T65" i="12"/>
  <c r="W65" i="12" s="1"/>
  <c r="U64" i="12"/>
  <c r="X64" i="12" s="1"/>
  <c r="T64" i="12"/>
  <c r="W64" i="12" s="1"/>
  <c r="U63" i="12"/>
  <c r="X63" i="12" s="1"/>
  <c r="T63" i="12"/>
  <c r="W63" i="12" s="1"/>
  <c r="U62" i="12"/>
  <c r="X62" i="12" s="1"/>
  <c r="T62" i="12"/>
  <c r="W62" i="12" s="1"/>
  <c r="U61" i="12"/>
  <c r="X61" i="12" s="1"/>
  <c r="T61" i="12"/>
  <c r="W61" i="12" s="1"/>
  <c r="U60" i="12"/>
  <c r="X60" i="12" s="1"/>
  <c r="T60" i="12"/>
  <c r="W60" i="12" s="1"/>
  <c r="U59" i="12"/>
  <c r="X59" i="12" s="1"/>
  <c r="T59" i="12"/>
  <c r="W59" i="12" s="1"/>
  <c r="U58" i="12"/>
  <c r="X58" i="12" s="1"/>
  <c r="T58" i="12"/>
  <c r="W58" i="12" s="1"/>
  <c r="U57" i="12"/>
  <c r="X57" i="12" s="1"/>
  <c r="T57" i="12"/>
  <c r="W57" i="12" s="1"/>
  <c r="U56" i="12"/>
  <c r="X56" i="12" s="1"/>
  <c r="T56" i="12"/>
  <c r="W56" i="12" s="1"/>
  <c r="U55" i="12"/>
  <c r="X55" i="12" s="1"/>
  <c r="T55" i="12"/>
  <c r="W55" i="12" s="1"/>
  <c r="U54" i="12"/>
  <c r="X54" i="12" s="1"/>
  <c r="T54" i="12"/>
  <c r="W54" i="12" s="1"/>
  <c r="U53" i="12"/>
  <c r="X53" i="12" s="1"/>
  <c r="T53" i="12"/>
  <c r="W53" i="12" s="1"/>
  <c r="U52" i="12"/>
  <c r="X52" i="12" s="1"/>
  <c r="T52" i="12"/>
  <c r="W52" i="12" s="1"/>
  <c r="U51" i="12"/>
  <c r="X51" i="12" s="1"/>
  <c r="T51" i="12"/>
  <c r="W51" i="12" s="1"/>
  <c r="U50" i="12"/>
  <c r="X50" i="12" s="1"/>
  <c r="T50" i="12"/>
  <c r="W50" i="12" s="1"/>
  <c r="U49" i="12"/>
  <c r="X49" i="12" s="1"/>
  <c r="T49" i="12"/>
  <c r="W49" i="12" s="1"/>
  <c r="U48" i="12"/>
  <c r="X48" i="12" s="1"/>
  <c r="T48" i="12"/>
  <c r="W48" i="12" s="1"/>
  <c r="U47" i="12"/>
  <c r="X47" i="12" s="1"/>
  <c r="T47" i="12"/>
  <c r="W47" i="12" s="1"/>
  <c r="U46" i="12"/>
  <c r="X46" i="12" s="1"/>
  <c r="T46" i="12"/>
  <c r="W46" i="12" s="1"/>
  <c r="U45" i="12"/>
  <c r="X45" i="12" s="1"/>
  <c r="T45" i="12"/>
  <c r="W45" i="12" s="1"/>
  <c r="U44" i="12"/>
  <c r="X44" i="12" s="1"/>
  <c r="T44" i="12"/>
  <c r="W44" i="12" s="1"/>
  <c r="U43" i="12"/>
  <c r="X43" i="12" s="1"/>
  <c r="T43" i="12"/>
  <c r="W43" i="12" s="1"/>
  <c r="U42" i="12"/>
  <c r="X42" i="12" s="1"/>
  <c r="T42" i="12"/>
  <c r="W42" i="12" s="1"/>
  <c r="U41" i="12"/>
  <c r="X41" i="12" s="1"/>
  <c r="T41" i="12"/>
  <c r="W41" i="12" s="1"/>
  <c r="U40" i="12"/>
  <c r="X40" i="12" s="1"/>
  <c r="T40" i="12"/>
  <c r="W40" i="12" s="1"/>
  <c r="U39" i="12"/>
  <c r="X39" i="12" s="1"/>
  <c r="T39" i="12"/>
  <c r="W39" i="12" s="1"/>
  <c r="U38" i="12"/>
  <c r="X38" i="12" s="1"/>
  <c r="T38" i="12"/>
  <c r="W38" i="12" s="1"/>
  <c r="U37" i="12"/>
  <c r="X37" i="12" s="1"/>
  <c r="T37" i="12"/>
  <c r="W37" i="12" s="1"/>
  <c r="U36" i="12"/>
  <c r="X36" i="12" s="1"/>
  <c r="T36" i="12"/>
  <c r="W36" i="12" s="1"/>
  <c r="U35" i="12"/>
  <c r="X35" i="12" s="1"/>
  <c r="T35" i="12"/>
  <c r="W35" i="12" s="1"/>
  <c r="U34" i="12"/>
  <c r="X34" i="12" s="1"/>
  <c r="T34" i="12"/>
  <c r="W34" i="12" s="1"/>
  <c r="U33" i="12"/>
  <c r="X33" i="12" s="1"/>
  <c r="T33" i="12"/>
  <c r="W33" i="12" s="1"/>
  <c r="X32" i="12"/>
  <c r="U32" i="12"/>
  <c r="T32" i="12"/>
  <c r="W32" i="12" s="1"/>
  <c r="X31" i="12"/>
  <c r="U31" i="12"/>
  <c r="T31" i="12"/>
  <c r="W31" i="12" s="1"/>
  <c r="X30" i="12"/>
  <c r="U30" i="12"/>
  <c r="T30" i="12"/>
  <c r="W30" i="12" s="1"/>
  <c r="X29" i="12"/>
  <c r="U29" i="12"/>
  <c r="T29" i="12"/>
  <c r="W29" i="12" s="1"/>
  <c r="X28" i="12"/>
  <c r="U28" i="12"/>
  <c r="T28" i="12"/>
  <c r="W28" i="12" s="1"/>
  <c r="X27" i="12"/>
  <c r="U27" i="12"/>
  <c r="T27" i="12"/>
  <c r="W27" i="12" s="1"/>
  <c r="X26" i="12"/>
  <c r="U26" i="12"/>
  <c r="T26" i="12"/>
  <c r="W26" i="12" s="1"/>
  <c r="X25" i="12"/>
  <c r="U25" i="12"/>
  <c r="T25" i="12"/>
  <c r="W25" i="12" s="1"/>
  <c r="X24" i="12"/>
  <c r="U24" i="12"/>
  <c r="T24" i="12"/>
  <c r="W24" i="12" s="1"/>
  <c r="X23" i="12"/>
  <c r="U23" i="12"/>
  <c r="T23" i="12"/>
  <c r="W23" i="12" s="1"/>
  <c r="X22" i="12"/>
  <c r="U22" i="12"/>
  <c r="T22" i="12"/>
  <c r="W22" i="12" s="1"/>
  <c r="X21" i="12"/>
  <c r="U21" i="12"/>
  <c r="T21" i="12"/>
  <c r="W21" i="12" s="1"/>
  <c r="X20" i="12"/>
  <c r="U20" i="12"/>
  <c r="T20" i="12"/>
  <c r="W20" i="12" s="1"/>
  <c r="X19" i="12"/>
  <c r="U19" i="12"/>
  <c r="T19" i="12"/>
  <c r="W19" i="12" s="1"/>
  <c r="X18" i="12"/>
  <c r="U18" i="12"/>
  <c r="T18" i="12"/>
  <c r="W18" i="12" s="1"/>
  <c r="X17" i="12"/>
  <c r="U17" i="12"/>
  <c r="T17" i="12"/>
  <c r="W17" i="12" s="1"/>
  <c r="X16" i="12"/>
  <c r="U16" i="12"/>
  <c r="T16" i="12"/>
  <c r="W16" i="12" s="1"/>
  <c r="X15" i="12"/>
  <c r="U15" i="12"/>
  <c r="T15" i="12"/>
  <c r="W15" i="12" s="1"/>
  <c r="X14" i="12"/>
  <c r="U14" i="12"/>
  <c r="T14" i="12"/>
  <c r="W14" i="12" s="1"/>
  <c r="X13" i="12"/>
  <c r="U13" i="12"/>
  <c r="T13" i="12"/>
  <c r="W13" i="12" s="1"/>
  <c r="X12" i="12"/>
  <c r="U12" i="12"/>
  <c r="T12" i="12"/>
  <c r="W12" i="12" s="1"/>
  <c r="X11" i="12"/>
  <c r="U11" i="12"/>
  <c r="T11" i="12"/>
  <c r="W11" i="12" s="1"/>
  <c r="X10" i="12"/>
  <c r="U10" i="12"/>
  <c r="T10" i="12"/>
  <c r="W10" i="12" s="1"/>
  <c r="U417" i="11"/>
  <c r="X417" i="11" s="1"/>
  <c r="T417" i="11"/>
  <c r="W417" i="11" s="1"/>
  <c r="U416" i="11"/>
  <c r="X416" i="11" s="1"/>
  <c r="T416" i="11"/>
  <c r="W416" i="11" s="1"/>
  <c r="U415" i="11"/>
  <c r="X415" i="11" s="1"/>
  <c r="T415" i="11"/>
  <c r="W415" i="11" s="1"/>
  <c r="U414" i="11"/>
  <c r="X414" i="11" s="1"/>
  <c r="T414" i="11"/>
  <c r="W414" i="11" s="1"/>
  <c r="U413" i="11"/>
  <c r="X413" i="11" s="1"/>
  <c r="T413" i="11"/>
  <c r="W413" i="11" s="1"/>
  <c r="U412" i="11"/>
  <c r="X412" i="11" s="1"/>
  <c r="T412" i="11"/>
  <c r="W412" i="11" s="1"/>
  <c r="U411" i="11"/>
  <c r="X411" i="11" s="1"/>
  <c r="T411" i="11"/>
  <c r="W411" i="11" s="1"/>
  <c r="U410" i="11"/>
  <c r="X410" i="11" s="1"/>
  <c r="T410" i="11"/>
  <c r="W410" i="11" s="1"/>
  <c r="U409" i="11"/>
  <c r="X409" i="11" s="1"/>
  <c r="T409" i="11"/>
  <c r="W409" i="11" s="1"/>
  <c r="U408" i="11"/>
  <c r="X408" i="11" s="1"/>
  <c r="T408" i="11"/>
  <c r="W408" i="11" s="1"/>
  <c r="U407" i="11"/>
  <c r="X407" i="11" s="1"/>
  <c r="T407" i="11"/>
  <c r="W407" i="11" s="1"/>
  <c r="U406" i="11"/>
  <c r="X406" i="11" s="1"/>
  <c r="T406" i="11"/>
  <c r="W406" i="11" s="1"/>
  <c r="U405" i="11"/>
  <c r="X405" i="11" s="1"/>
  <c r="T405" i="11"/>
  <c r="W405" i="11" s="1"/>
  <c r="U404" i="11"/>
  <c r="X404" i="11" s="1"/>
  <c r="T404" i="11"/>
  <c r="W404" i="11" s="1"/>
  <c r="U403" i="11"/>
  <c r="X403" i="11" s="1"/>
  <c r="T403" i="11"/>
  <c r="W403" i="11" s="1"/>
  <c r="U402" i="11"/>
  <c r="X402" i="11" s="1"/>
  <c r="T402" i="11"/>
  <c r="W402" i="11" s="1"/>
  <c r="U401" i="11"/>
  <c r="X401" i="11" s="1"/>
  <c r="T401" i="11"/>
  <c r="W401" i="11" s="1"/>
  <c r="U400" i="11"/>
  <c r="X400" i="11" s="1"/>
  <c r="T400" i="11"/>
  <c r="W400" i="11" s="1"/>
  <c r="U399" i="11"/>
  <c r="X399" i="11" s="1"/>
  <c r="T399" i="11"/>
  <c r="W399" i="11" s="1"/>
  <c r="U398" i="11"/>
  <c r="X398" i="11" s="1"/>
  <c r="T398" i="11"/>
  <c r="W398" i="11" s="1"/>
  <c r="U397" i="11"/>
  <c r="X397" i="11" s="1"/>
  <c r="T397" i="11"/>
  <c r="W397" i="11" s="1"/>
  <c r="U396" i="11"/>
  <c r="X396" i="11" s="1"/>
  <c r="T396" i="11"/>
  <c r="W396" i="11" s="1"/>
  <c r="U395" i="11"/>
  <c r="X395" i="11" s="1"/>
  <c r="T395" i="11"/>
  <c r="W395" i="11" s="1"/>
  <c r="U394" i="11"/>
  <c r="X394" i="11" s="1"/>
  <c r="T394" i="11"/>
  <c r="W394" i="11" s="1"/>
  <c r="U393" i="11"/>
  <c r="X393" i="11" s="1"/>
  <c r="T393" i="11"/>
  <c r="W393" i="11" s="1"/>
  <c r="U392" i="11"/>
  <c r="X392" i="11" s="1"/>
  <c r="T392" i="11"/>
  <c r="W392" i="11" s="1"/>
  <c r="U391" i="11"/>
  <c r="X391" i="11" s="1"/>
  <c r="T391" i="11"/>
  <c r="W391" i="11" s="1"/>
  <c r="U390" i="11"/>
  <c r="X390" i="11" s="1"/>
  <c r="T390" i="11"/>
  <c r="W390" i="11" s="1"/>
  <c r="U389" i="11"/>
  <c r="X389" i="11" s="1"/>
  <c r="T389" i="11"/>
  <c r="W389" i="11" s="1"/>
  <c r="U388" i="11"/>
  <c r="X388" i="11" s="1"/>
  <c r="T388" i="11"/>
  <c r="W388" i="11" s="1"/>
  <c r="U387" i="11"/>
  <c r="X387" i="11" s="1"/>
  <c r="T387" i="11"/>
  <c r="W387" i="11" s="1"/>
  <c r="U386" i="11"/>
  <c r="X386" i="11" s="1"/>
  <c r="T386" i="11"/>
  <c r="W386" i="11" s="1"/>
  <c r="U385" i="11"/>
  <c r="X385" i="11" s="1"/>
  <c r="T385" i="11"/>
  <c r="W385" i="11" s="1"/>
  <c r="U384" i="11"/>
  <c r="X384" i="11" s="1"/>
  <c r="T384" i="11"/>
  <c r="W384" i="11" s="1"/>
  <c r="U383" i="11"/>
  <c r="X383" i="11" s="1"/>
  <c r="T383" i="11"/>
  <c r="W383" i="11" s="1"/>
  <c r="U382" i="11"/>
  <c r="X382" i="11" s="1"/>
  <c r="T382" i="11"/>
  <c r="W382" i="11" s="1"/>
  <c r="U381" i="11"/>
  <c r="X381" i="11" s="1"/>
  <c r="T381" i="11"/>
  <c r="W381" i="11" s="1"/>
  <c r="U380" i="11"/>
  <c r="X380" i="11" s="1"/>
  <c r="T380" i="11"/>
  <c r="W380" i="11" s="1"/>
  <c r="U379" i="11"/>
  <c r="X379" i="11" s="1"/>
  <c r="T379" i="11"/>
  <c r="W379" i="11" s="1"/>
  <c r="U378" i="11"/>
  <c r="X378" i="11" s="1"/>
  <c r="T378" i="11"/>
  <c r="W378" i="11" s="1"/>
  <c r="U377" i="11"/>
  <c r="X377" i="11" s="1"/>
  <c r="T377" i="11"/>
  <c r="W377" i="11" s="1"/>
  <c r="U376" i="11"/>
  <c r="X376" i="11" s="1"/>
  <c r="T376" i="11"/>
  <c r="W376" i="11" s="1"/>
  <c r="U375" i="11"/>
  <c r="X375" i="11" s="1"/>
  <c r="T375" i="11"/>
  <c r="W375" i="11" s="1"/>
  <c r="U374" i="11"/>
  <c r="X374" i="11" s="1"/>
  <c r="T374" i="11"/>
  <c r="W374" i="11" s="1"/>
  <c r="U373" i="11"/>
  <c r="X373" i="11" s="1"/>
  <c r="T373" i="11"/>
  <c r="W373" i="11" s="1"/>
  <c r="U372" i="11"/>
  <c r="X372" i="11" s="1"/>
  <c r="T372" i="11"/>
  <c r="W372" i="11" s="1"/>
  <c r="U371" i="11"/>
  <c r="X371" i="11" s="1"/>
  <c r="T371" i="11"/>
  <c r="W371" i="11" s="1"/>
  <c r="U370" i="11"/>
  <c r="X370" i="11" s="1"/>
  <c r="T370" i="11"/>
  <c r="W370" i="11" s="1"/>
  <c r="U369" i="11"/>
  <c r="X369" i="11" s="1"/>
  <c r="T369" i="11"/>
  <c r="W369" i="11" s="1"/>
  <c r="U368" i="11"/>
  <c r="X368" i="11" s="1"/>
  <c r="T368" i="11"/>
  <c r="W368" i="11" s="1"/>
  <c r="U367" i="11"/>
  <c r="X367" i="11" s="1"/>
  <c r="T367" i="11"/>
  <c r="W367" i="11" s="1"/>
  <c r="U366" i="11"/>
  <c r="X366" i="11" s="1"/>
  <c r="T366" i="11"/>
  <c r="W366" i="11" s="1"/>
  <c r="U365" i="11"/>
  <c r="X365" i="11" s="1"/>
  <c r="T365" i="11"/>
  <c r="W365" i="11" s="1"/>
  <c r="U364" i="11"/>
  <c r="X364" i="11" s="1"/>
  <c r="T364" i="11"/>
  <c r="W364" i="11" s="1"/>
  <c r="U363" i="11"/>
  <c r="X363" i="11" s="1"/>
  <c r="T363" i="11"/>
  <c r="W363" i="11" s="1"/>
  <c r="U362" i="11"/>
  <c r="X362" i="11" s="1"/>
  <c r="T362" i="11"/>
  <c r="W362" i="11" s="1"/>
  <c r="U361" i="11"/>
  <c r="X361" i="11" s="1"/>
  <c r="T361" i="11"/>
  <c r="W361" i="11" s="1"/>
  <c r="U360" i="11"/>
  <c r="X360" i="11" s="1"/>
  <c r="T360" i="11"/>
  <c r="W360" i="11" s="1"/>
  <c r="U359" i="11"/>
  <c r="X359" i="11" s="1"/>
  <c r="T359" i="11"/>
  <c r="W359" i="11" s="1"/>
  <c r="U358" i="11"/>
  <c r="X358" i="11" s="1"/>
  <c r="T358" i="11"/>
  <c r="W358" i="11" s="1"/>
  <c r="U357" i="11"/>
  <c r="X357" i="11" s="1"/>
  <c r="T357" i="11"/>
  <c r="W357" i="11" s="1"/>
  <c r="U356" i="11"/>
  <c r="X356" i="11" s="1"/>
  <c r="T356" i="11"/>
  <c r="W356" i="11" s="1"/>
  <c r="U355" i="11"/>
  <c r="X355" i="11" s="1"/>
  <c r="T355" i="11"/>
  <c r="W355" i="11" s="1"/>
  <c r="U354" i="11"/>
  <c r="X354" i="11" s="1"/>
  <c r="T354" i="11"/>
  <c r="W354" i="11" s="1"/>
  <c r="U353" i="11"/>
  <c r="X353" i="11" s="1"/>
  <c r="T353" i="11"/>
  <c r="W353" i="11" s="1"/>
  <c r="U352" i="11"/>
  <c r="X352" i="11" s="1"/>
  <c r="T352" i="11"/>
  <c r="W352" i="11" s="1"/>
  <c r="U351" i="11"/>
  <c r="X351" i="11" s="1"/>
  <c r="T351" i="11"/>
  <c r="W351" i="11" s="1"/>
  <c r="U350" i="11"/>
  <c r="X350" i="11" s="1"/>
  <c r="T350" i="11"/>
  <c r="W350" i="11" s="1"/>
  <c r="U349" i="11"/>
  <c r="X349" i="11" s="1"/>
  <c r="T349" i="11"/>
  <c r="W349" i="11" s="1"/>
  <c r="U348" i="11"/>
  <c r="X348" i="11" s="1"/>
  <c r="T348" i="11"/>
  <c r="W348" i="11" s="1"/>
  <c r="U347" i="11"/>
  <c r="X347" i="11" s="1"/>
  <c r="T347" i="11"/>
  <c r="W347" i="11" s="1"/>
  <c r="U346" i="11"/>
  <c r="X346" i="11" s="1"/>
  <c r="T346" i="11"/>
  <c r="W346" i="11" s="1"/>
  <c r="U345" i="11"/>
  <c r="X345" i="11" s="1"/>
  <c r="T345" i="11"/>
  <c r="W345" i="11" s="1"/>
  <c r="U344" i="11"/>
  <c r="X344" i="11" s="1"/>
  <c r="T344" i="11"/>
  <c r="W344" i="11" s="1"/>
  <c r="U343" i="11"/>
  <c r="X343" i="11" s="1"/>
  <c r="T343" i="11"/>
  <c r="W343" i="11" s="1"/>
  <c r="U342" i="11"/>
  <c r="X342" i="11" s="1"/>
  <c r="T342" i="11"/>
  <c r="W342" i="11" s="1"/>
  <c r="U341" i="11"/>
  <c r="X341" i="11" s="1"/>
  <c r="T341" i="11"/>
  <c r="W341" i="11" s="1"/>
  <c r="U340" i="11"/>
  <c r="X340" i="11" s="1"/>
  <c r="T340" i="11"/>
  <c r="W340" i="11" s="1"/>
  <c r="U339" i="11"/>
  <c r="X339" i="11" s="1"/>
  <c r="T339" i="11"/>
  <c r="W339" i="11" s="1"/>
  <c r="U338" i="11"/>
  <c r="X338" i="11" s="1"/>
  <c r="T338" i="11"/>
  <c r="W338" i="11" s="1"/>
  <c r="U337" i="11"/>
  <c r="X337" i="11" s="1"/>
  <c r="T337" i="11"/>
  <c r="W337" i="11" s="1"/>
  <c r="U336" i="11"/>
  <c r="X336" i="11" s="1"/>
  <c r="T336" i="11"/>
  <c r="W336" i="11" s="1"/>
  <c r="U335" i="11"/>
  <c r="X335" i="11" s="1"/>
  <c r="T335" i="11"/>
  <c r="W335" i="11" s="1"/>
  <c r="U334" i="11"/>
  <c r="X334" i="11" s="1"/>
  <c r="T334" i="11"/>
  <c r="W334" i="11" s="1"/>
  <c r="U333" i="11"/>
  <c r="X333" i="11" s="1"/>
  <c r="T333" i="11"/>
  <c r="W333" i="11" s="1"/>
  <c r="X332" i="11"/>
  <c r="U332" i="11"/>
  <c r="T332" i="11"/>
  <c r="W332" i="11" s="1"/>
  <c r="U331" i="11"/>
  <c r="X331" i="11" s="1"/>
  <c r="T331" i="11"/>
  <c r="W331" i="11" s="1"/>
  <c r="X330" i="11"/>
  <c r="U330" i="11"/>
  <c r="T330" i="11"/>
  <c r="W330" i="11" s="1"/>
  <c r="U329" i="11"/>
  <c r="X329" i="11" s="1"/>
  <c r="T329" i="11"/>
  <c r="W329" i="11" s="1"/>
  <c r="X328" i="11"/>
  <c r="U328" i="11"/>
  <c r="T328" i="11"/>
  <c r="W328" i="11" s="1"/>
  <c r="U327" i="11"/>
  <c r="X327" i="11" s="1"/>
  <c r="T327" i="11"/>
  <c r="W327" i="11" s="1"/>
  <c r="X326" i="11"/>
  <c r="U326" i="11"/>
  <c r="T326" i="11"/>
  <c r="W326" i="11" s="1"/>
  <c r="U325" i="11"/>
  <c r="X325" i="11" s="1"/>
  <c r="T325" i="11"/>
  <c r="W325" i="11" s="1"/>
  <c r="U324" i="11"/>
  <c r="X324" i="11" s="1"/>
  <c r="T324" i="11"/>
  <c r="W324" i="11" s="1"/>
  <c r="U323" i="11"/>
  <c r="X323" i="11" s="1"/>
  <c r="T323" i="11"/>
  <c r="W323" i="11" s="1"/>
  <c r="U322" i="11"/>
  <c r="X322" i="11" s="1"/>
  <c r="T322" i="11"/>
  <c r="W322" i="11" s="1"/>
  <c r="U321" i="11"/>
  <c r="X321" i="11" s="1"/>
  <c r="T321" i="11"/>
  <c r="W321" i="11" s="1"/>
  <c r="X320" i="11"/>
  <c r="U320" i="11"/>
  <c r="T320" i="11"/>
  <c r="W320" i="11" s="1"/>
  <c r="U319" i="11"/>
  <c r="X319" i="11" s="1"/>
  <c r="T319" i="11"/>
  <c r="W319" i="11" s="1"/>
  <c r="U318" i="11"/>
  <c r="X318" i="11" s="1"/>
  <c r="T318" i="11"/>
  <c r="W318" i="11" s="1"/>
  <c r="U317" i="11"/>
  <c r="X317" i="11" s="1"/>
  <c r="T317" i="11"/>
  <c r="W317" i="11" s="1"/>
  <c r="U316" i="11"/>
  <c r="X316" i="11" s="1"/>
  <c r="T316" i="11"/>
  <c r="W316" i="11" s="1"/>
  <c r="U315" i="11"/>
  <c r="X315" i="11" s="1"/>
  <c r="T315" i="11"/>
  <c r="W315" i="11" s="1"/>
  <c r="U314" i="11"/>
  <c r="X314" i="11" s="1"/>
  <c r="T314" i="11"/>
  <c r="W314" i="11" s="1"/>
  <c r="U313" i="11"/>
  <c r="X313" i="11" s="1"/>
  <c r="T313" i="11"/>
  <c r="W313" i="11" s="1"/>
  <c r="X312" i="11"/>
  <c r="U312" i="11"/>
  <c r="T312" i="11"/>
  <c r="W312" i="11" s="1"/>
  <c r="U311" i="11"/>
  <c r="X311" i="11" s="1"/>
  <c r="T311" i="11"/>
  <c r="W311" i="11" s="1"/>
  <c r="U310" i="11"/>
  <c r="X310" i="11" s="1"/>
  <c r="T310" i="11"/>
  <c r="W310" i="11" s="1"/>
  <c r="U309" i="11"/>
  <c r="X309" i="11" s="1"/>
  <c r="T309" i="11"/>
  <c r="W309" i="11" s="1"/>
  <c r="U308" i="11"/>
  <c r="X308" i="11" s="1"/>
  <c r="T308" i="11"/>
  <c r="W308" i="11" s="1"/>
  <c r="U307" i="11"/>
  <c r="X307" i="11" s="1"/>
  <c r="T307" i="11"/>
  <c r="W307" i="11" s="1"/>
  <c r="U306" i="11"/>
  <c r="X306" i="11" s="1"/>
  <c r="T306" i="11"/>
  <c r="W306" i="11" s="1"/>
  <c r="U305" i="11"/>
  <c r="X305" i="11" s="1"/>
  <c r="T305" i="11"/>
  <c r="W305" i="11" s="1"/>
  <c r="X304" i="11"/>
  <c r="U304" i="11"/>
  <c r="T304" i="11"/>
  <c r="W304" i="11" s="1"/>
  <c r="U303" i="11"/>
  <c r="X303" i="11" s="1"/>
  <c r="T303" i="11"/>
  <c r="W303" i="11" s="1"/>
  <c r="U302" i="11"/>
  <c r="X302" i="11" s="1"/>
  <c r="T302" i="11"/>
  <c r="W302" i="11" s="1"/>
  <c r="U301" i="11"/>
  <c r="X301" i="11" s="1"/>
  <c r="T301" i="11"/>
  <c r="W301" i="11" s="1"/>
  <c r="U300" i="11"/>
  <c r="X300" i="11" s="1"/>
  <c r="T300" i="11"/>
  <c r="W300" i="11" s="1"/>
  <c r="U299" i="11"/>
  <c r="X299" i="11" s="1"/>
  <c r="T299" i="11"/>
  <c r="W299" i="11" s="1"/>
  <c r="U298" i="11"/>
  <c r="X298" i="11" s="1"/>
  <c r="T298" i="11"/>
  <c r="W298" i="11" s="1"/>
  <c r="U297" i="11"/>
  <c r="X297" i="11" s="1"/>
  <c r="T297" i="11"/>
  <c r="W297" i="11" s="1"/>
  <c r="X296" i="11"/>
  <c r="U296" i="11"/>
  <c r="T296" i="11"/>
  <c r="W296" i="11" s="1"/>
  <c r="U295" i="11"/>
  <c r="X295" i="11" s="1"/>
  <c r="T295" i="11"/>
  <c r="W295" i="11" s="1"/>
  <c r="U294" i="11"/>
  <c r="X294" i="11" s="1"/>
  <c r="T294" i="11"/>
  <c r="W294" i="11" s="1"/>
  <c r="U293" i="11"/>
  <c r="X293" i="11" s="1"/>
  <c r="T293" i="11"/>
  <c r="W293" i="11" s="1"/>
  <c r="U292" i="11"/>
  <c r="X292" i="11" s="1"/>
  <c r="T292" i="11"/>
  <c r="W292" i="11" s="1"/>
  <c r="U291" i="11"/>
  <c r="X291" i="11" s="1"/>
  <c r="T291" i="11"/>
  <c r="W291" i="11" s="1"/>
  <c r="U290" i="11"/>
  <c r="X290" i="11" s="1"/>
  <c r="T290" i="11"/>
  <c r="W290" i="11" s="1"/>
  <c r="U289" i="11"/>
  <c r="X289" i="11" s="1"/>
  <c r="T289" i="11"/>
  <c r="W289" i="11" s="1"/>
  <c r="X288" i="11"/>
  <c r="U288" i="11"/>
  <c r="T288" i="11"/>
  <c r="W288" i="11" s="1"/>
  <c r="U287" i="11"/>
  <c r="X287" i="11" s="1"/>
  <c r="T287" i="11"/>
  <c r="W287" i="11" s="1"/>
  <c r="U286" i="11"/>
  <c r="X286" i="11" s="1"/>
  <c r="T286" i="11"/>
  <c r="W286" i="11" s="1"/>
  <c r="U285" i="11"/>
  <c r="X285" i="11" s="1"/>
  <c r="T285" i="11"/>
  <c r="W285" i="11" s="1"/>
  <c r="U284" i="11"/>
  <c r="X284" i="11" s="1"/>
  <c r="T284" i="11"/>
  <c r="W284" i="11" s="1"/>
  <c r="U283" i="11"/>
  <c r="X283" i="11" s="1"/>
  <c r="T283" i="11"/>
  <c r="W283" i="11" s="1"/>
  <c r="U282" i="11"/>
  <c r="X282" i="11" s="1"/>
  <c r="T282" i="11"/>
  <c r="W282" i="11" s="1"/>
  <c r="U281" i="11"/>
  <c r="X281" i="11" s="1"/>
  <c r="T281" i="11"/>
  <c r="W281" i="11" s="1"/>
  <c r="X280" i="11"/>
  <c r="U280" i="11"/>
  <c r="T280" i="11"/>
  <c r="W280" i="11" s="1"/>
  <c r="U279" i="11"/>
  <c r="X279" i="11" s="1"/>
  <c r="T279" i="11"/>
  <c r="W279" i="11" s="1"/>
  <c r="U278" i="11"/>
  <c r="X278" i="11" s="1"/>
  <c r="T278" i="11"/>
  <c r="W278" i="11" s="1"/>
  <c r="U277" i="11"/>
  <c r="X277" i="11" s="1"/>
  <c r="T277" i="11"/>
  <c r="W277" i="11" s="1"/>
  <c r="U276" i="11"/>
  <c r="X276" i="11" s="1"/>
  <c r="T276" i="11"/>
  <c r="W276" i="11" s="1"/>
  <c r="U275" i="11"/>
  <c r="X275" i="11" s="1"/>
  <c r="T275" i="11"/>
  <c r="W275" i="11" s="1"/>
  <c r="U274" i="11"/>
  <c r="X274" i="11" s="1"/>
  <c r="T274" i="11"/>
  <c r="W274" i="11" s="1"/>
  <c r="U273" i="11"/>
  <c r="X273" i="11" s="1"/>
  <c r="T273" i="11"/>
  <c r="W273" i="11" s="1"/>
  <c r="X272" i="11"/>
  <c r="U272" i="11"/>
  <c r="T272" i="11"/>
  <c r="W272" i="11" s="1"/>
  <c r="U271" i="11"/>
  <c r="X271" i="11" s="1"/>
  <c r="T271" i="11"/>
  <c r="W271" i="11" s="1"/>
  <c r="U270" i="11"/>
  <c r="X270" i="11" s="1"/>
  <c r="T270" i="11"/>
  <c r="W270" i="11" s="1"/>
  <c r="U269" i="11"/>
  <c r="X269" i="11" s="1"/>
  <c r="T269" i="11"/>
  <c r="W269" i="11" s="1"/>
  <c r="U268" i="11"/>
  <c r="X268" i="11" s="1"/>
  <c r="T268" i="11"/>
  <c r="W268" i="11" s="1"/>
  <c r="U267" i="11"/>
  <c r="X267" i="11" s="1"/>
  <c r="T267" i="11"/>
  <c r="W267" i="11" s="1"/>
  <c r="U266" i="11"/>
  <c r="X266" i="11" s="1"/>
  <c r="T266" i="11"/>
  <c r="W266" i="11" s="1"/>
  <c r="U265" i="11"/>
  <c r="X265" i="11" s="1"/>
  <c r="T265" i="11"/>
  <c r="W265" i="11" s="1"/>
  <c r="X264" i="11"/>
  <c r="U264" i="11"/>
  <c r="T264" i="11"/>
  <c r="W264" i="11" s="1"/>
  <c r="U263" i="11"/>
  <c r="X263" i="11" s="1"/>
  <c r="T263" i="11"/>
  <c r="W263" i="11" s="1"/>
  <c r="U262" i="11"/>
  <c r="X262" i="11" s="1"/>
  <c r="T262" i="11"/>
  <c r="W262" i="11" s="1"/>
  <c r="U261" i="11"/>
  <c r="X261" i="11" s="1"/>
  <c r="T261" i="11"/>
  <c r="W261" i="11" s="1"/>
  <c r="U260" i="11"/>
  <c r="X260" i="11" s="1"/>
  <c r="T260" i="11"/>
  <c r="W260" i="11" s="1"/>
  <c r="U259" i="11"/>
  <c r="X259" i="11" s="1"/>
  <c r="T259" i="11"/>
  <c r="W259" i="11" s="1"/>
  <c r="U258" i="11"/>
  <c r="X258" i="11" s="1"/>
  <c r="T258" i="11"/>
  <c r="W258" i="11" s="1"/>
  <c r="U257" i="11"/>
  <c r="X257" i="11" s="1"/>
  <c r="T257" i="11"/>
  <c r="W257" i="11" s="1"/>
  <c r="X256" i="11"/>
  <c r="U256" i="11"/>
  <c r="T256" i="11"/>
  <c r="W256" i="11" s="1"/>
  <c r="U255" i="11"/>
  <c r="X255" i="11" s="1"/>
  <c r="T255" i="11"/>
  <c r="W255" i="11" s="1"/>
  <c r="U254" i="11"/>
  <c r="X254" i="11" s="1"/>
  <c r="T254" i="11"/>
  <c r="W254" i="11" s="1"/>
  <c r="U253" i="11"/>
  <c r="X253" i="11" s="1"/>
  <c r="T253" i="11"/>
  <c r="W253" i="11" s="1"/>
  <c r="U252" i="11"/>
  <c r="X252" i="11" s="1"/>
  <c r="T252" i="11"/>
  <c r="W252" i="11" s="1"/>
  <c r="U251" i="11"/>
  <c r="X251" i="11" s="1"/>
  <c r="T251" i="11"/>
  <c r="W251" i="11" s="1"/>
  <c r="U250" i="11"/>
  <c r="X250" i="11" s="1"/>
  <c r="T250" i="11"/>
  <c r="W250" i="11" s="1"/>
  <c r="U249" i="11"/>
  <c r="X249" i="11" s="1"/>
  <c r="T249" i="11"/>
  <c r="W249" i="11" s="1"/>
  <c r="X248" i="11"/>
  <c r="U248" i="11"/>
  <c r="T248" i="11"/>
  <c r="W248" i="11" s="1"/>
  <c r="W247" i="11"/>
  <c r="U247" i="11"/>
  <c r="X247" i="11" s="1"/>
  <c r="T247" i="11"/>
  <c r="W246" i="11"/>
  <c r="U246" i="11"/>
  <c r="X246" i="11" s="1"/>
  <c r="T246" i="11"/>
  <c r="W245" i="11"/>
  <c r="U245" i="11"/>
  <c r="X245" i="11" s="1"/>
  <c r="T245" i="11"/>
  <c r="W244" i="11"/>
  <c r="U244" i="11"/>
  <c r="X244" i="11" s="1"/>
  <c r="T244" i="11"/>
  <c r="W243" i="11"/>
  <c r="U243" i="11"/>
  <c r="X243" i="11" s="1"/>
  <c r="T243" i="11"/>
  <c r="W242" i="11"/>
  <c r="U242" i="11"/>
  <c r="X242" i="11" s="1"/>
  <c r="T242" i="11"/>
  <c r="W241" i="11"/>
  <c r="U241" i="11"/>
  <c r="X241" i="11" s="1"/>
  <c r="T241" i="11"/>
  <c r="W240" i="11"/>
  <c r="U240" i="11"/>
  <c r="X240" i="11" s="1"/>
  <c r="T240" i="11"/>
  <c r="W239" i="11"/>
  <c r="U239" i="11"/>
  <c r="X239" i="11" s="1"/>
  <c r="T239" i="11"/>
  <c r="W238" i="11"/>
  <c r="U238" i="11"/>
  <c r="X238" i="11" s="1"/>
  <c r="T238" i="11"/>
  <c r="W237" i="11"/>
  <c r="U237" i="11"/>
  <c r="X237" i="11" s="1"/>
  <c r="T237" i="11"/>
  <c r="W236" i="11"/>
  <c r="U236" i="11"/>
  <c r="X236" i="11" s="1"/>
  <c r="T236" i="11"/>
  <c r="W235" i="11"/>
  <c r="U235" i="11"/>
  <c r="X235" i="11" s="1"/>
  <c r="T235" i="11"/>
  <c r="W234" i="11"/>
  <c r="U234" i="11"/>
  <c r="X234" i="11" s="1"/>
  <c r="T234" i="11"/>
  <c r="W233" i="11"/>
  <c r="U233" i="11"/>
  <c r="X233" i="11" s="1"/>
  <c r="T233" i="11"/>
  <c r="W232" i="11"/>
  <c r="U232" i="11"/>
  <c r="X232" i="11" s="1"/>
  <c r="T232" i="11"/>
  <c r="W231" i="11"/>
  <c r="U231" i="11"/>
  <c r="X231" i="11" s="1"/>
  <c r="T231" i="11"/>
  <c r="W230" i="11"/>
  <c r="U230" i="11"/>
  <c r="X230" i="11" s="1"/>
  <c r="T230" i="11"/>
  <c r="W229" i="11"/>
  <c r="U229" i="11"/>
  <c r="X229" i="11" s="1"/>
  <c r="T229" i="11"/>
  <c r="W228" i="11"/>
  <c r="U228" i="11"/>
  <c r="X228" i="11" s="1"/>
  <c r="T228" i="11"/>
  <c r="W227" i="11"/>
  <c r="U227" i="11"/>
  <c r="X227" i="11" s="1"/>
  <c r="T227" i="11"/>
  <c r="W226" i="11"/>
  <c r="U226" i="11"/>
  <c r="X226" i="11" s="1"/>
  <c r="T226" i="11"/>
  <c r="W225" i="11"/>
  <c r="U225" i="11"/>
  <c r="X225" i="11" s="1"/>
  <c r="T225" i="11"/>
  <c r="W224" i="11"/>
  <c r="U224" i="11"/>
  <c r="X224" i="11" s="1"/>
  <c r="T224" i="11"/>
  <c r="W223" i="11"/>
  <c r="U223" i="11"/>
  <c r="X223" i="11" s="1"/>
  <c r="T223" i="11"/>
  <c r="W222" i="11"/>
  <c r="U222" i="11"/>
  <c r="X222" i="11" s="1"/>
  <c r="T222" i="11"/>
  <c r="W221" i="11"/>
  <c r="U221" i="11"/>
  <c r="X221" i="11" s="1"/>
  <c r="T221" i="11"/>
  <c r="W220" i="11"/>
  <c r="U220" i="11"/>
  <c r="X220" i="11" s="1"/>
  <c r="T220" i="11"/>
  <c r="W219" i="11"/>
  <c r="U219" i="11"/>
  <c r="X219" i="11" s="1"/>
  <c r="T219" i="11"/>
  <c r="W218" i="11"/>
  <c r="U218" i="11"/>
  <c r="X218" i="11" s="1"/>
  <c r="T218" i="11"/>
  <c r="W217" i="11"/>
  <c r="U217" i="11"/>
  <c r="X217" i="11" s="1"/>
  <c r="T217" i="11"/>
  <c r="W216" i="11"/>
  <c r="U216" i="11"/>
  <c r="X216" i="11" s="1"/>
  <c r="T216" i="11"/>
  <c r="W215" i="11"/>
  <c r="U215" i="11"/>
  <c r="X215" i="11" s="1"/>
  <c r="T215" i="11"/>
  <c r="W214" i="11"/>
  <c r="U214" i="11"/>
  <c r="X214" i="11" s="1"/>
  <c r="T214" i="11"/>
  <c r="W213" i="11"/>
  <c r="U213" i="11"/>
  <c r="X213" i="11" s="1"/>
  <c r="T213" i="11"/>
  <c r="W212" i="11"/>
  <c r="U212" i="11"/>
  <c r="X212" i="11" s="1"/>
  <c r="T212" i="11"/>
  <c r="W211" i="11"/>
  <c r="U211" i="11"/>
  <c r="X211" i="11" s="1"/>
  <c r="T211" i="11"/>
  <c r="W210" i="11"/>
  <c r="U210" i="11"/>
  <c r="X210" i="11" s="1"/>
  <c r="T210" i="11"/>
  <c r="W209" i="11"/>
  <c r="U209" i="11"/>
  <c r="X209" i="11" s="1"/>
  <c r="T209" i="11"/>
  <c r="W208" i="11"/>
  <c r="U208" i="11"/>
  <c r="X208" i="11" s="1"/>
  <c r="T208" i="11"/>
  <c r="W207" i="11"/>
  <c r="U207" i="11"/>
  <c r="X207" i="11" s="1"/>
  <c r="T207" i="11"/>
  <c r="W206" i="11"/>
  <c r="U206" i="11"/>
  <c r="X206" i="11" s="1"/>
  <c r="T206" i="11"/>
  <c r="W205" i="11"/>
  <c r="U205" i="11"/>
  <c r="X205" i="11" s="1"/>
  <c r="T205" i="11"/>
  <c r="W204" i="11"/>
  <c r="U204" i="11"/>
  <c r="X204" i="11" s="1"/>
  <c r="T204" i="11"/>
  <c r="W203" i="11"/>
  <c r="U203" i="11"/>
  <c r="X203" i="11" s="1"/>
  <c r="T203" i="11"/>
  <c r="W202" i="11"/>
  <c r="U202" i="11"/>
  <c r="X202" i="11" s="1"/>
  <c r="T202" i="11"/>
  <c r="W201" i="11"/>
  <c r="U201" i="11"/>
  <c r="X201" i="11" s="1"/>
  <c r="T201" i="11"/>
  <c r="W200" i="11"/>
  <c r="U200" i="11"/>
  <c r="X200" i="11" s="1"/>
  <c r="T200" i="11"/>
  <c r="W199" i="11"/>
  <c r="U199" i="11"/>
  <c r="X199" i="11" s="1"/>
  <c r="T199" i="11"/>
  <c r="W198" i="11"/>
  <c r="U198" i="11"/>
  <c r="X198" i="11" s="1"/>
  <c r="T198" i="11"/>
  <c r="W197" i="11"/>
  <c r="U197" i="11"/>
  <c r="X197" i="11" s="1"/>
  <c r="T197" i="11"/>
  <c r="W196" i="11"/>
  <c r="U196" i="11"/>
  <c r="X196" i="11" s="1"/>
  <c r="T196" i="11"/>
  <c r="W195" i="11"/>
  <c r="U195" i="11"/>
  <c r="X195" i="11" s="1"/>
  <c r="T195" i="11"/>
  <c r="W194" i="11"/>
  <c r="U194" i="11"/>
  <c r="X194" i="11" s="1"/>
  <c r="T194" i="11"/>
  <c r="W193" i="11"/>
  <c r="U193" i="11"/>
  <c r="X193" i="11" s="1"/>
  <c r="T193" i="11"/>
  <c r="W192" i="11"/>
  <c r="U192" i="11"/>
  <c r="X192" i="11" s="1"/>
  <c r="T192" i="11"/>
  <c r="W191" i="11"/>
  <c r="U191" i="11"/>
  <c r="X191" i="11" s="1"/>
  <c r="T191" i="11"/>
  <c r="W190" i="11"/>
  <c r="U190" i="11"/>
  <c r="X190" i="11" s="1"/>
  <c r="T190" i="11"/>
  <c r="W189" i="11"/>
  <c r="U189" i="11"/>
  <c r="X189" i="11" s="1"/>
  <c r="T189" i="11"/>
  <c r="W188" i="11"/>
  <c r="U188" i="11"/>
  <c r="X188" i="11" s="1"/>
  <c r="T188" i="11"/>
  <c r="W187" i="11"/>
  <c r="U187" i="11"/>
  <c r="X187" i="11" s="1"/>
  <c r="T187" i="11"/>
  <c r="W186" i="11"/>
  <c r="U186" i="11"/>
  <c r="X186" i="11" s="1"/>
  <c r="T186" i="11"/>
  <c r="W185" i="11"/>
  <c r="U185" i="11"/>
  <c r="X185" i="11" s="1"/>
  <c r="T185" i="11"/>
  <c r="W184" i="11"/>
  <c r="U184" i="11"/>
  <c r="X184" i="11" s="1"/>
  <c r="T184" i="11"/>
  <c r="W183" i="11"/>
  <c r="U183" i="11"/>
  <c r="X183" i="11" s="1"/>
  <c r="T183" i="11"/>
  <c r="W182" i="11"/>
  <c r="U182" i="11"/>
  <c r="X182" i="11" s="1"/>
  <c r="T182" i="11"/>
  <c r="W181" i="11"/>
  <c r="U181" i="11"/>
  <c r="X181" i="11" s="1"/>
  <c r="T181" i="11"/>
  <c r="W180" i="11"/>
  <c r="U180" i="11"/>
  <c r="X180" i="11" s="1"/>
  <c r="T180" i="11"/>
  <c r="W179" i="11"/>
  <c r="U179" i="11"/>
  <c r="X179" i="11" s="1"/>
  <c r="T179" i="11"/>
  <c r="W178" i="11"/>
  <c r="U178" i="11"/>
  <c r="X178" i="11" s="1"/>
  <c r="T178" i="11"/>
  <c r="W177" i="11"/>
  <c r="U177" i="11"/>
  <c r="X177" i="11" s="1"/>
  <c r="T177" i="11"/>
  <c r="W176" i="11"/>
  <c r="U176" i="11"/>
  <c r="X176" i="11" s="1"/>
  <c r="T176" i="11"/>
  <c r="W175" i="11"/>
  <c r="U175" i="11"/>
  <c r="X175" i="11" s="1"/>
  <c r="T175" i="11"/>
  <c r="W174" i="11"/>
  <c r="U174" i="11"/>
  <c r="X174" i="11" s="1"/>
  <c r="T174" i="11"/>
  <c r="W173" i="11"/>
  <c r="U173" i="11"/>
  <c r="X173" i="11" s="1"/>
  <c r="T173" i="11"/>
  <c r="W172" i="11"/>
  <c r="U172" i="11"/>
  <c r="X172" i="11" s="1"/>
  <c r="T172" i="11"/>
  <c r="U171" i="11"/>
  <c r="X171" i="11" s="1"/>
  <c r="T171" i="11"/>
  <c r="W171" i="11" s="1"/>
  <c r="W170" i="11"/>
  <c r="U170" i="11"/>
  <c r="X170" i="11" s="1"/>
  <c r="T170" i="11"/>
  <c r="W169" i="11"/>
  <c r="U169" i="11"/>
  <c r="X169" i="11" s="1"/>
  <c r="T169" i="11"/>
  <c r="W168" i="11"/>
  <c r="U168" i="11"/>
  <c r="X168" i="11" s="1"/>
  <c r="T168" i="11"/>
  <c r="W167" i="11"/>
  <c r="U167" i="11"/>
  <c r="X167" i="11" s="1"/>
  <c r="T167" i="11"/>
  <c r="W166" i="11"/>
  <c r="U166" i="11"/>
  <c r="X166" i="11" s="1"/>
  <c r="T166" i="11"/>
  <c r="W165" i="11"/>
  <c r="U165" i="11"/>
  <c r="X165" i="11" s="1"/>
  <c r="T165" i="11"/>
  <c r="W164" i="11"/>
  <c r="U164" i="11"/>
  <c r="X164" i="11" s="1"/>
  <c r="T164" i="11"/>
  <c r="W163" i="11"/>
  <c r="U163" i="11"/>
  <c r="X163" i="11" s="1"/>
  <c r="T163" i="11"/>
  <c r="W162" i="11"/>
  <c r="U162" i="11"/>
  <c r="X162" i="11" s="1"/>
  <c r="T162" i="11"/>
  <c r="W161" i="11"/>
  <c r="U161" i="11"/>
  <c r="X161" i="11" s="1"/>
  <c r="T161" i="11"/>
  <c r="W160" i="11"/>
  <c r="U160" i="11"/>
  <c r="X160" i="11" s="1"/>
  <c r="T160" i="11"/>
  <c r="W159" i="11"/>
  <c r="U159" i="11"/>
  <c r="X159" i="11" s="1"/>
  <c r="T159" i="11"/>
  <c r="W158" i="11"/>
  <c r="U158" i="11"/>
  <c r="X158" i="11" s="1"/>
  <c r="T158" i="11"/>
  <c r="W157" i="11"/>
  <c r="U157" i="11"/>
  <c r="X157" i="11" s="1"/>
  <c r="T157" i="11"/>
  <c r="W156" i="11"/>
  <c r="U156" i="11"/>
  <c r="X156" i="11" s="1"/>
  <c r="T156" i="11"/>
  <c r="W155" i="11"/>
  <c r="U155" i="11"/>
  <c r="X155" i="11" s="1"/>
  <c r="T155" i="11"/>
  <c r="W154" i="11"/>
  <c r="U154" i="11"/>
  <c r="X154" i="11" s="1"/>
  <c r="T154" i="11"/>
  <c r="W153" i="11"/>
  <c r="U153" i="11"/>
  <c r="X153" i="11" s="1"/>
  <c r="T153" i="11"/>
  <c r="W152" i="11"/>
  <c r="U152" i="11"/>
  <c r="X152" i="11" s="1"/>
  <c r="T152" i="11"/>
  <c r="W151" i="11"/>
  <c r="U151" i="11"/>
  <c r="X151" i="11" s="1"/>
  <c r="T151" i="11"/>
  <c r="W150" i="11"/>
  <c r="U150" i="11"/>
  <c r="X150" i="11" s="1"/>
  <c r="T150" i="11"/>
  <c r="W149" i="11"/>
  <c r="U149" i="11"/>
  <c r="X149" i="11" s="1"/>
  <c r="T149" i="11"/>
  <c r="W148" i="11"/>
  <c r="U148" i="11"/>
  <c r="X148" i="11" s="1"/>
  <c r="T148" i="11"/>
  <c r="W147" i="11"/>
  <c r="U147" i="11"/>
  <c r="X147" i="11" s="1"/>
  <c r="T147" i="11"/>
  <c r="W146" i="11"/>
  <c r="U146" i="11"/>
  <c r="X146" i="11" s="1"/>
  <c r="T146" i="11"/>
  <c r="W145" i="11"/>
  <c r="U145" i="11"/>
  <c r="X145" i="11" s="1"/>
  <c r="T145" i="11"/>
  <c r="W144" i="11"/>
  <c r="U144" i="11"/>
  <c r="X144" i="11" s="1"/>
  <c r="T144" i="11"/>
  <c r="W143" i="11"/>
  <c r="U143" i="11"/>
  <c r="X143" i="11" s="1"/>
  <c r="T143" i="11"/>
  <c r="W142" i="11"/>
  <c r="U142" i="11"/>
  <c r="X142" i="11" s="1"/>
  <c r="T142" i="11"/>
  <c r="W141" i="11"/>
  <c r="U141" i="11"/>
  <c r="X141" i="11" s="1"/>
  <c r="T141" i="11"/>
  <c r="W140" i="11"/>
  <c r="U140" i="11"/>
  <c r="X140" i="11" s="1"/>
  <c r="T140" i="11"/>
  <c r="W139" i="11"/>
  <c r="U139" i="11"/>
  <c r="X139" i="11" s="1"/>
  <c r="T139" i="11"/>
  <c r="W138" i="11"/>
  <c r="U138" i="11"/>
  <c r="X138" i="11" s="1"/>
  <c r="T138" i="11"/>
  <c r="W137" i="11"/>
  <c r="U137" i="11"/>
  <c r="X137" i="11" s="1"/>
  <c r="T137" i="11"/>
  <c r="W136" i="11"/>
  <c r="U136" i="11"/>
  <c r="X136" i="11" s="1"/>
  <c r="T136" i="11"/>
  <c r="W135" i="11"/>
  <c r="U135" i="11"/>
  <c r="X135" i="11" s="1"/>
  <c r="T135" i="11"/>
  <c r="W134" i="11"/>
  <c r="U134" i="11"/>
  <c r="X134" i="11" s="1"/>
  <c r="T134" i="11"/>
  <c r="W133" i="11"/>
  <c r="U133" i="11"/>
  <c r="X133" i="11" s="1"/>
  <c r="T133" i="11"/>
  <c r="W132" i="11"/>
  <c r="U132" i="11"/>
  <c r="X132" i="11" s="1"/>
  <c r="T132" i="11"/>
  <c r="W131" i="11"/>
  <c r="U131" i="11"/>
  <c r="X131" i="11" s="1"/>
  <c r="T131" i="11"/>
  <c r="W130" i="11"/>
  <c r="U130" i="11"/>
  <c r="X130" i="11" s="1"/>
  <c r="T130" i="11"/>
  <c r="W129" i="11"/>
  <c r="U129" i="11"/>
  <c r="X129" i="11" s="1"/>
  <c r="T129" i="11"/>
  <c r="W128" i="11"/>
  <c r="U128" i="11"/>
  <c r="X128" i="11" s="1"/>
  <c r="T128" i="11"/>
  <c r="W127" i="11"/>
  <c r="U127" i="11"/>
  <c r="X127" i="11" s="1"/>
  <c r="T127" i="11"/>
  <c r="W126" i="11"/>
  <c r="U126" i="11"/>
  <c r="X126" i="11" s="1"/>
  <c r="T126" i="11"/>
  <c r="W125" i="11"/>
  <c r="U125" i="11"/>
  <c r="X125" i="11" s="1"/>
  <c r="T125" i="11"/>
  <c r="W124" i="11"/>
  <c r="U124" i="11"/>
  <c r="X124" i="11" s="1"/>
  <c r="T124" i="11"/>
  <c r="W123" i="11"/>
  <c r="U123" i="11"/>
  <c r="X123" i="11" s="1"/>
  <c r="T123" i="11"/>
  <c r="W122" i="11"/>
  <c r="U122" i="11"/>
  <c r="X122" i="11" s="1"/>
  <c r="T122" i="11"/>
  <c r="W121" i="11"/>
  <c r="U121" i="11"/>
  <c r="X121" i="11" s="1"/>
  <c r="T121" i="11"/>
  <c r="W120" i="11"/>
  <c r="U120" i="11"/>
  <c r="X120" i="11" s="1"/>
  <c r="T120" i="11"/>
  <c r="W119" i="11"/>
  <c r="U119" i="11"/>
  <c r="X119" i="11" s="1"/>
  <c r="T119" i="11"/>
  <c r="W118" i="11"/>
  <c r="U118" i="11"/>
  <c r="X118" i="11" s="1"/>
  <c r="T118" i="11"/>
  <c r="W117" i="11"/>
  <c r="U117" i="11"/>
  <c r="X117" i="11" s="1"/>
  <c r="T117" i="11"/>
  <c r="W116" i="11"/>
  <c r="U116" i="11"/>
  <c r="X116" i="11" s="1"/>
  <c r="T116" i="11"/>
  <c r="W115" i="11"/>
  <c r="U115" i="11"/>
  <c r="X115" i="11" s="1"/>
  <c r="T115" i="11"/>
  <c r="W114" i="11"/>
  <c r="U114" i="11"/>
  <c r="X114" i="11" s="1"/>
  <c r="T114" i="11"/>
  <c r="W113" i="11"/>
  <c r="U113" i="11"/>
  <c r="X113" i="11" s="1"/>
  <c r="T113" i="11"/>
  <c r="W112" i="11"/>
  <c r="U112" i="11"/>
  <c r="X112" i="11" s="1"/>
  <c r="T112" i="11"/>
  <c r="W111" i="11"/>
  <c r="U111" i="11"/>
  <c r="X111" i="11" s="1"/>
  <c r="T111" i="11"/>
  <c r="W110" i="11"/>
  <c r="U110" i="11"/>
  <c r="X110" i="11" s="1"/>
  <c r="T110" i="11"/>
  <c r="W109" i="11"/>
  <c r="U109" i="11"/>
  <c r="X109" i="11" s="1"/>
  <c r="T109" i="11"/>
  <c r="W108" i="11"/>
  <c r="U108" i="11"/>
  <c r="X108" i="11" s="1"/>
  <c r="T108" i="11"/>
  <c r="W107" i="11"/>
  <c r="U107" i="11"/>
  <c r="X107" i="11" s="1"/>
  <c r="T107" i="11"/>
  <c r="W106" i="11"/>
  <c r="U106" i="11"/>
  <c r="X106" i="11" s="1"/>
  <c r="T106" i="11"/>
  <c r="W105" i="11"/>
  <c r="U105" i="11"/>
  <c r="X105" i="11" s="1"/>
  <c r="T105" i="11"/>
  <c r="W104" i="11"/>
  <c r="U104" i="11"/>
  <c r="X104" i="11" s="1"/>
  <c r="T104" i="11"/>
  <c r="W103" i="11"/>
  <c r="U103" i="11"/>
  <c r="X103" i="11" s="1"/>
  <c r="T103" i="11"/>
  <c r="W102" i="11"/>
  <c r="U102" i="11"/>
  <c r="X102" i="11" s="1"/>
  <c r="T102" i="11"/>
  <c r="W101" i="11"/>
  <c r="U101" i="11"/>
  <c r="X101" i="11" s="1"/>
  <c r="T101" i="11"/>
  <c r="W100" i="11"/>
  <c r="U100" i="11"/>
  <c r="X100" i="11" s="1"/>
  <c r="T100" i="11"/>
  <c r="W99" i="11"/>
  <c r="U99" i="11"/>
  <c r="X99" i="11" s="1"/>
  <c r="T99" i="11"/>
  <c r="W98" i="11"/>
  <c r="U98" i="11"/>
  <c r="X98" i="11" s="1"/>
  <c r="T98" i="11"/>
  <c r="W97" i="11"/>
  <c r="U97" i="11"/>
  <c r="X97" i="11" s="1"/>
  <c r="T97" i="11"/>
  <c r="W96" i="11"/>
  <c r="U96" i="11"/>
  <c r="X96" i="11" s="1"/>
  <c r="T96" i="11"/>
  <c r="W95" i="11"/>
  <c r="U95" i="11"/>
  <c r="X95" i="11" s="1"/>
  <c r="T95" i="11"/>
  <c r="W94" i="11"/>
  <c r="U94" i="11"/>
  <c r="X94" i="11" s="1"/>
  <c r="T94" i="11"/>
  <c r="W93" i="11"/>
  <c r="U93" i="11"/>
  <c r="X93" i="11" s="1"/>
  <c r="T93" i="11"/>
  <c r="W92" i="11"/>
  <c r="U92" i="11"/>
  <c r="X92" i="11" s="1"/>
  <c r="T92" i="11"/>
  <c r="W91" i="11"/>
  <c r="U91" i="11"/>
  <c r="X91" i="11" s="1"/>
  <c r="T91" i="11"/>
  <c r="W90" i="11"/>
  <c r="U90" i="11"/>
  <c r="X90" i="11" s="1"/>
  <c r="T90" i="11"/>
  <c r="W89" i="11"/>
  <c r="U89" i="11"/>
  <c r="X89" i="11" s="1"/>
  <c r="T89" i="11"/>
  <c r="W88" i="11"/>
  <c r="U88" i="11"/>
  <c r="X88" i="11" s="1"/>
  <c r="T88" i="11"/>
  <c r="W87" i="11"/>
  <c r="U87" i="11"/>
  <c r="X87" i="11" s="1"/>
  <c r="T87" i="11"/>
  <c r="W86" i="11"/>
  <c r="U86" i="11"/>
  <c r="X86" i="11" s="1"/>
  <c r="T86" i="11"/>
  <c r="W85" i="11"/>
  <c r="U85" i="11"/>
  <c r="X85" i="11" s="1"/>
  <c r="T85" i="11"/>
  <c r="W84" i="11"/>
  <c r="U84" i="11"/>
  <c r="X84" i="11" s="1"/>
  <c r="T84" i="11"/>
  <c r="W83" i="11"/>
  <c r="U83" i="11"/>
  <c r="X83" i="11" s="1"/>
  <c r="T83" i="11"/>
  <c r="W82" i="11"/>
  <c r="U82" i="11"/>
  <c r="X82" i="11" s="1"/>
  <c r="T82" i="11"/>
  <c r="W81" i="11"/>
  <c r="U81" i="11"/>
  <c r="X81" i="11" s="1"/>
  <c r="T81" i="11"/>
  <c r="W80" i="11"/>
  <c r="U80" i="11"/>
  <c r="X80" i="11" s="1"/>
  <c r="T80" i="11"/>
  <c r="W79" i="11"/>
  <c r="U79" i="11"/>
  <c r="X79" i="11" s="1"/>
  <c r="T79" i="11"/>
  <c r="W78" i="11"/>
  <c r="U78" i="11"/>
  <c r="X78" i="11" s="1"/>
  <c r="T78" i="11"/>
  <c r="W77" i="11"/>
  <c r="U77" i="11"/>
  <c r="X77" i="11" s="1"/>
  <c r="T77" i="11"/>
  <c r="W76" i="11"/>
  <c r="U76" i="11"/>
  <c r="X76" i="11" s="1"/>
  <c r="T76" i="11"/>
  <c r="W75" i="11"/>
  <c r="U75" i="11"/>
  <c r="X75" i="11" s="1"/>
  <c r="T75" i="11"/>
  <c r="W74" i="11"/>
  <c r="U74" i="11"/>
  <c r="X74" i="11" s="1"/>
  <c r="T74" i="11"/>
  <c r="W73" i="11"/>
  <c r="U73" i="11"/>
  <c r="X73" i="11" s="1"/>
  <c r="T73" i="11"/>
  <c r="W72" i="11"/>
  <c r="U72" i="11"/>
  <c r="X72" i="11" s="1"/>
  <c r="T72" i="11"/>
  <c r="W71" i="11"/>
  <c r="U71" i="11"/>
  <c r="X71" i="11" s="1"/>
  <c r="T71" i="11"/>
  <c r="W70" i="11"/>
  <c r="U70" i="11"/>
  <c r="X70" i="11" s="1"/>
  <c r="T70" i="11"/>
  <c r="W69" i="11"/>
  <c r="U69" i="11"/>
  <c r="X69" i="11" s="1"/>
  <c r="T69" i="11"/>
  <c r="W68" i="11"/>
  <c r="U68" i="11"/>
  <c r="X68" i="11" s="1"/>
  <c r="T68" i="11"/>
  <c r="W67" i="11"/>
  <c r="U67" i="11"/>
  <c r="X67" i="11" s="1"/>
  <c r="T67" i="11"/>
  <c r="W66" i="11"/>
  <c r="U66" i="11"/>
  <c r="X66" i="11" s="1"/>
  <c r="T66" i="11"/>
  <c r="W65" i="11"/>
  <c r="U65" i="11"/>
  <c r="X65" i="11" s="1"/>
  <c r="T65" i="11"/>
  <c r="W64" i="11"/>
  <c r="U64" i="11"/>
  <c r="X64" i="11" s="1"/>
  <c r="T64" i="11"/>
  <c r="W63" i="11"/>
  <c r="U63" i="11"/>
  <c r="X63" i="11" s="1"/>
  <c r="T63" i="11"/>
  <c r="W62" i="11"/>
  <c r="U62" i="11"/>
  <c r="X62" i="11" s="1"/>
  <c r="T62" i="11"/>
  <c r="W61" i="11"/>
  <c r="U61" i="11"/>
  <c r="X61" i="11" s="1"/>
  <c r="T61" i="11"/>
  <c r="W60" i="11"/>
  <c r="U60" i="11"/>
  <c r="X60" i="11" s="1"/>
  <c r="T60" i="11"/>
  <c r="W59" i="11"/>
  <c r="U59" i="11"/>
  <c r="X59" i="11" s="1"/>
  <c r="T59" i="11"/>
  <c r="W58" i="11"/>
  <c r="U58" i="11"/>
  <c r="X58" i="11" s="1"/>
  <c r="T58" i="11"/>
  <c r="W57" i="11"/>
  <c r="U57" i="11"/>
  <c r="X57" i="11" s="1"/>
  <c r="T57" i="11"/>
  <c r="W56" i="11"/>
  <c r="U56" i="11"/>
  <c r="X56" i="11" s="1"/>
  <c r="T56" i="11"/>
  <c r="W55" i="11"/>
  <c r="U55" i="11"/>
  <c r="X55" i="11" s="1"/>
  <c r="T55" i="11"/>
  <c r="W54" i="11"/>
  <c r="U54" i="11"/>
  <c r="X54" i="11" s="1"/>
  <c r="T54" i="11"/>
  <c r="W53" i="11"/>
  <c r="U53" i="11"/>
  <c r="X53" i="11" s="1"/>
  <c r="T53" i="11"/>
  <c r="W52" i="11"/>
  <c r="U52" i="11"/>
  <c r="X52" i="11" s="1"/>
  <c r="T52" i="11"/>
  <c r="W51" i="11"/>
  <c r="U51" i="11"/>
  <c r="X51" i="11" s="1"/>
  <c r="T51" i="11"/>
  <c r="W50" i="11"/>
  <c r="U50" i="11"/>
  <c r="X50" i="11" s="1"/>
  <c r="T50" i="11"/>
  <c r="W49" i="11"/>
  <c r="U49" i="11"/>
  <c r="X49" i="11" s="1"/>
  <c r="T49" i="11"/>
  <c r="W48" i="11"/>
  <c r="U48" i="11"/>
  <c r="X48" i="11" s="1"/>
  <c r="T48" i="11"/>
  <c r="W47" i="11"/>
  <c r="U47" i="11"/>
  <c r="X47" i="11" s="1"/>
  <c r="T47" i="11"/>
  <c r="W46" i="11"/>
  <c r="U46" i="11"/>
  <c r="X46" i="11" s="1"/>
  <c r="T46" i="11"/>
  <c r="W45" i="11"/>
  <c r="U45" i="11"/>
  <c r="X45" i="11" s="1"/>
  <c r="T45" i="11"/>
  <c r="W44" i="11"/>
  <c r="U44" i="11"/>
  <c r="X44" i="11" s="1"/>
  <c r="T44" i="11"/>
  <c r="W43" i="11"/>
  <c r="U43" i="11"/>
  <c r="X43" i="11" s="1"/>
  <c r="T43" i="11"/>
  <c r="W42" i="11"/>
  <c r="U42" i="11"/>
  <c r="X42" i="11" s="1"/>
  <c r="T42" i="11"/>
  <c r="W41" i="11"/>
  <c r="U41" i="11"/>
  <c r="X41" i="11" s="1"/>
  <c r="T41" i="11"/>
  <c r="W40" i="11"/>
  <c r="U40" i="11"/>
  <c r="X40" i="11" s="1"/>
  <c r="T40" i="11"/>
  <c r="W39" i="11"/>
  <c r="U39" i="11"/>
  <c r="X39" i="11" s="1"/>
  <c r="T39" i="11"/>
  <c r="W38" i="11"/>
  <c r="U38" i="11"/>
  <c r="X38" i="11" s="1"/>
  <c r="T38" i="11"/>
  <c r="W37" i="11"/>
  <c r="U37" i="11"/>
  <c r="X37" i="11" s="1"/>
  <c r="T37" i="11"/>
  <c r="W36" i="11"/>
  <c r="U36" i="11"/>
  <c r="X36" i="11" s="1"/>
  <c r="T36" i="11"/>
  <c r="W35" i="11"/>
  <c r="U35" i="11"/>
  <c r="X35" i="11" s="1"/>
  <c r="T35" i="11"/>
  <c r="W34" i="11"/>
  <c r="U34" i="11"/>
  <c r="X34" i="11" s="1"/>
  <c r="T34" i="11"/>
  <c r="W33" i="11"/>
  <c r="U33" i="11"/>
  <c r="X33" i="11" s="1"/>
  <c r="T33" i="11"/>
  <c r="W32" i="11"/>
  <c r="U32" i="11"/>
  <c r="X32" i="11" s="1"/>
  <c r="T32" i="11"/>
  <c r="W31" i="11"/>
  <c r="U31" i="11"/>
  <c r="X31" i="11" s="1"/>
  <c r="T31" i="11"/>
  <c r="W30" i="11"/>
  <c r="U30" i="11"/>
  <c r="X30" i="11" s="1"/>
  <c r="T30" i="11"/>
  <c r="W29" i="11"/>
  <c r="U29" i="11"/>
  <c r="X29" i="11" s="1"/>
  <c r="T29" i="11"/>
  <c r="W28" i="11"/>
  <c r="U28" i="11"/>
  <c r="X28" i="11" s="1"/>
  <c r="T28" i="11"/>
  <c r="W27" i="11"/>
  <c r="U27" i="11"/>
  <c r="X27" i="11" s="1"/>
  <c r="T27" i="11"/>
  <c r="W26" i="11"/>
  <c r="U26" i="11"/>
  <c r="X26" i="11" s="1"/>
  <c r="T26" i="11"/>
  <c r="W25" i="11"/>
  <c r="U25" i="11"/>
  <c r="X25" i="11" s="1"/>
  <c r="T25" i="11"/>
  <c r="W24" i="11"/>
  <c r="U24" i="11"/>
  <c r="X24" i="11" s="1"/>
  <c r="T24" i="11"/>
  <c r="W23" i="11"/>
  <c r="U23" i="11"/>
  <c r="X23" i="11" s="1"/>
  <c r="T23" i="11"/>
  <c r="W22" i="11"/>
  <c r="U22" i="11"/>
  <c r="X22" i="11" s="1"/>
  <c r="T22" i="11"/>
  <c r="W21" i="11"/>
  <c r="U21" i="11"/>
  <c r="X21" i="11" s="1"/>
  <c r="T21" i="11"/>
  <c r="W20" i="11"/>
  <c r="U20" i="11"/>
  <c r="X20" i="11" s="1"/>
  <c r="T20" i="11"/>
  <c r="W19" i="11"/>
  <c r="U19" i="11"/>
  <c r="X19" i="11" s="1"/>
  <c r="T19" i="11"/>
  <c r="W18" i="11"/>
  <c r="U18" i="11"/>
  <c r="X18" i="11" s="1"/>
  <c r="T18" i="11"/>
  <c r="W17" i="11"/>
  <c r="U17" i="11"/>
  <c r="X17" i="11" s="1"/>
  <c r="T17" i="11"/>
  <c r="W16" i="11"/>
  <c r="U16" i="11"/>
  <c r="X16" i="11" s="1"/>
  <c r="T16" i="11"/>
  <c r="W15" i="11"/>
  <c r="U15" i="11"/>
  <c r="X15" i="11" s="1"/>
  <c r="T15" i="11"/>
  <c r="W14" i="11"/>
  <c r="U14" i="11"/>
  <c r="X14" i="11" s="1"/>
  <c r="T14" i="11"/>
  <c r="W13" i="11"/>
  <c r="U13" i="11"/>
  <c r="X13" i="11" s="1"/>
  <c r="T13" i="11"/>
  <c r="W12" i="11"/>
  <c r="U12" i="11"/>
  <c r="X12" i="11" s="1"/>
  <c r="T12" i="11"/>
  <c r="W11" i="11"/>
  <c r="U11" i="11"/>
  <c r="X11" i="11" s="1"/>
  <c r="T11" i="11"/>
  <c r="W10" i="11"/>
  <c r="U10" i="11"/>
  <c r="X10" i="11" s="1"/>
  <c r="T10" i="11"/>
  <c r="U417" i="10"/>
  <c r="X417" i="10" s="1"/>
  <c r="T417" i="10"/>
  <c r="W417" i="10" s="1"/>
  <c r="U416" i="10"/>
  <c r="X416" i="10" s="1"/>
  <c r="T416" i="10"/>
  <c r="W416" i="10" s="1"/>
  <c r="X415" i="10"/>
  <c r="U415" i="10"/>
  <c r="T415" i="10"/>
  <c r="W415" i="10" s="1"/>
  <c r="X414" i="10"/>
  <c r="U414" i="10"/>
  <c r="T414" i="10"/>
  <c r="W414" i="10" s="1"/>
  <c r="U413" i="10"/>
  <c r="X413" i="10" s="1"/>
  <c r="T413" i="10"/>
  <c r="W413" i="10" s="1"/>
  <c r="U412" i="10"/>
  <c r="X412" i="10" s="1"/>
  <c r="T412" i="10"/>
  <c r="W412" i="10" s="1"/>
  <c r="X411" i="10"/>
  <c r="U411" i="10"/>
  <c r="T411" i="10"/>
  <c r="W411" i="10" s="1"/>
  <c r="X410" i="10"/>
  <c r="U410" i="10"/>
  <c r="T410" i="10"/>
  <c r="W410" i="10" s="1"/>
  <c r="U409" i="10"/>
  <c r="X409" i="10" s="1"/>
  <c r="T409" i="10"/>
  <c r="W409" i="10" s="1"/>
  <c r="U408" i="10"/>
  <c r="X408" i="10" s="1"/>
  <c r="T408" i="10"/>
  <c r="W408" i="10" s="1"/>
  <c r="X407" i="10"/>
  <c r="U407" i="10"/>
  <c r="T407" i="10"/>
  <c r="W407" i="10" s="1"/>
  <c r="X406" i="10"/>
  <c r="U406" i="10"/>
  <c r="T406" i="10"/>
  <c r="W406" i="10" s="1"/>
  <c r="U405" i="10"/>
  <c r="X405" i="10" s="1"/>
  <c r="T405" i="10"/>
  <c r="W405" i="10" s="1"/>
  <c r="U404" i="10"/>
  <c r="X404" i="10" s="1"/>
  <c r="T404" i="10"/>
  <c r="W404" i="10" s="1"/>
  <c r="X403" i="10"/>
  <c r="U403" i="10"/>
  <c r="T403" i="10"/>
  <c r="W403" i="10" s="1"/>
  <c r="X402" i="10"/>
  <c r="U402" i="10"/>
  <c r="T402" i="10"/>
  <c r="W402" i="10" s="1"/>
  <c r="U401" i="10"/>
  <c r="X401" i="10" s="1"/>
  <c r="T401" i="10"/>
  <c r="W401" i="10" s="1"/>
  <c r="U400" i="10"/>
  <c r="X400" i="10" s="1"/>
  <c r="T400" i="10"/>
  <c r="W400" i="10" s="1"/>
  <c r="X399" i="10"/>
  <c r="U399" i="10"/>
  <c r="T399" i="10"/>
  <c r="W399" i="10" s="1"/>
  <c r="X398" i="10"/>
  <c r="U398" i="10"/>
  <c r="T398" i="10"/>
  <c r="W398" i="10" s="1"/>
  <c r="U397" i="10"/>
  <c r="X397" i="10" s="1"/>
  <c r="T397" i="10"/>
  <c r="W397" i="10" s="1"/>
  <c r="U396" i="10"/>
  <c r="X396" i="10" s="1"/>
  <c r="T396" i="10"/>
  <c r="W396" i="10" s="1"/>
  <c r="X395" i="10"/>
  <c r="U395" i="10"/>
  <c r="T395" i="10"/>
  <c r="W395" i="10" s="1"/>
  <c r="X394" i="10"/>
  <c r="U394" i="10"/>
  <c r="T394" i="10"/>
  <c r="W394" i="10" s="1"/>
  <c r="U393" i="10"/>
  <c r="X393" i="10" s="1"/>
  <c r="T393" i="10"/>
  <c r="W393" i="10" s="1"/>
  <c r="X392" i="10"/>
  <c r="U392" i="10"/>
  <c r="T392" i="10"/>
  <c r="W392" i="10" s="1"/>
  <c r="U391" i="10"/>
  <c r="X391" i="10" s="1"/>
  <c r="T391" i="10"/>
  <c r="W391" i="10" s="1"/>
  <c r="X390" i="10"/>
  <c r="U390" i="10"/>
  <c r="T390" i="10"/>
  <c r="W390" i="10" s="1"/>
  <c r="U389" i="10"/>
  <c r="X389" i="10" s="1"/>
  <c r="T389" i="10"/>
  <c r="W389" i="10" s="1"/>
  <c r="X388" i="10"/>
  <c r="U388" i="10"/>
  <c r="T388" i="10"/>
  <c r="W388" i="10" s="1"/>
  <c r="X387" i="10"/>
  <c r="U387" i="10"/>
  <c r="T387" i="10"/>
  <c r="W387" i="10" s="1"/>
  <c r="X386" i="10"/>
  <c r="U386" i="10"/>
  <c r="T386" i="10"/>
  <c r="W386" i="10" s="1"/>
  <c r="U385" i="10"/>
  <c r="X385" i="10" s="1"/>
  <c r="T385" i="10"/>
  <c r="W385" i="10" s="1"/>
  <c r="X384" i="10"/>
  <c r="U384" i="10"/>
  <c r="T384" i="10"/>
  <c r="W384" i="10" s="1"/>
  <c r="X383" i="10"/>
  <c r="U383" i="10"/>
  <c r="T383" i="10"/>
  <c r="W383" i="10" s="1"/>
  <c r="X382" i="10"/>
  <c r="U382" i="10"/>
  <c r="T382" i="10"/>
  <c r="W382" i="10" s="1"/>
  <c r="U381" i="10"/>
  <c r="X381" i="10" s="1"/>
  <c r="T381" i="10"/>
  <c r="W381" i="10" s="1"/>
  <c r="X380" i="10"/>
  <c r="U380" i="10"/>
  <c r="T380" i="10"/>
  <c r="W380" i="10" s="1"/>
  <c r="U379" i="10"/>
  <c r="X379" i="10" s="1"/>
  <c r="T379" i="10"/>
  <c r="W379" i="10" s="1"/>
  <c r="X378" i="10"/>
  <c r="U378" i="10"/>
  <c r="T378" i="10"/>
  <c r="W378" i="10" s="1"/>
  <c r="U377" i="10"/>
  <c r="X377" i="10" s="1"/>
  <c r="T377" i="10"/>
  <c r="W377" i="10" s="1"/>
  <c r="X376" i="10"/>
  <c r="U376" i="10"/>
  <c r="T376" i="10"/>
  <c r="W376" i="10" s="1"/>
  <c r="U375" i="10"/>
  <c r="X375" i="10" s="1"/>
  <c r="T375" i="10"/>
  <c r="W375" i="10" s="1"/>
  <c r="X374" i="10"/>
  <c r="U374" i="10"/>
  <c r="T374" i="10"/>
  <c r="W374" i="10" s="1"/>
  <c r="U373" i="10"/>
  <c r="X373" i="10" s="1"/>
  <c r="T373" i="10"/>
  <c r="W373" i="10" s="1"/>
  <c r="X372" i="10"/>
  <c r="U372" i="10"/>
  <c r="T372" i="10"/>
  <c r="W372" i="10" s="1"/>
  <c r="U371" i="10"/>
  <c r="X371" i="10" s="1"/>
  <c r="T371" i="10"/>
  <c r="W371" i="10" s="1"/>
  <c r="X370" i="10"/>
  <c r="U370" i="10"/>
  <c r="T370" i="10"/>
  <c r="W370" i="10" s="1"/>
  <c r="U369" i="10"/>
  <c r="X369" i="10" s="1"/>
  <c r="T369" i="10"/>
  <c r="W369" i="10" s="1"/>
  <c r="X368" i="10"/>
  <c r="U368" i="10"/>
  <c r="T368" i="10"/>
  <c r="W368" i="10" s="1"/>
  <c r="U367" i="10"/>
  <c r="X367" i="10" s="1"/>
  <c r="T367" i="10"/>
  <c r="W367" i="10" s="1"/>
  <c r="X366" i="10"/>
  <c r="U366" i="10"/>
  <c r="T366" i="10"/>
  <c r="W366" i="10" s="1"/>
  <c r="U365" i="10"/>
  <c r="X365" i="10" s="1"/>
  <c r="T365" i="10"/>
  <c r="W365" i="10" s="1"/>
  <c r="X364" i="10"/>
  <c r="U364" i="10"/>
  <c r="T364" i="10"/>
  <c r="W364" i="10" s="1"/>
  <c r="U363" i="10"/>
  <c r="X363" i="10" s="1"/>
  <c r="T363" i="10"/>
  <c r="W363" i="10" s="1"/>
  <c r="X362" i="10"/>
  <c r="U362" i="10"/>
  <c r="T362" i="10"/>
  <c r="W362" i="10" s="1"/>
  <c r="U361" i="10"/>
  <c r="X361" i="10" s="1"/>
  <c r="T361" i="10"/>
  <c r="W361" i="10" s="1"/>
  <c r="X360" i="10"/>
  <c r="U360" i="10"/>
  <c r="T360" i="10"/>
  <c r="W360" i="10" s="1"/>
  <c r="U359" i="10"/>
  <c r="X359" i="10" s="1"/>
  <c r="T359" i="10"/>
  <c r="W359" i="10" s="1"/>
  <c r="X358" i="10"/>
  <c r="U358" i="10"/>
  <c r="T358" i="10"/>
  <c r="W358" i="10" s="1"/>
  <c r="U357" i="10"/>
  <c r="X357" i="10" s="1"/>
  <c r="T357" i="10"/>
  <c r="W357" i="10" s="1"/>
  <c r="X356" i="10"/>
  <c r="U356" i="10"/>
  <c r="T356" i="10"/>
  <c r="W356" i="10" s="1"/>
  <c r="U355" i="10"/>
  <c r="X355" i="10" s="1"/>
  <c r="T355" i="10"/>
  <c r="W355" i="10" s="1"/>
  <c r="X354" i="10"/>
  <c r="U354" i="10"/>
  <c r="T354" i="10"/>
  <c r="W354" i="10" s="1"/>
  <c r="U353" i="10"/>
  <c r="X353" i="10" s="1"/>
  <c r="T353" i="10"/>
  <c r="W353" i="10" s="1"/>
  <c r="X352" i="10"/>
  <c r="U352" i="10"/>
  <c r="T352" i="10"/>
  <c r="W352" i="10" s="1"/>
  <c r="U351" i="10"/>
  <c r="X351" i="10" s="1"/>
  <c r="T351" i="10"/>
  <c r="W351" i="10" s="1"/>
  <c r="X350" i="10"/>
  <c r="U350" i="10"/>
  <c r="T350" i="10"/>
  <c r="W350" i="10" s="1"/>
  <c r="U349" i="10"/>
  <c r="X349" i="10" s="1"/>
  <c r="T349" i="10"/>
  <c r="W349" i="10" s="1"/>
  <c r="U348" i="10"/>
  <c r="X348" i="10" s="1"/>
  <c r="T348" i="10"/>
  <c r="W348" i="10" s="1"/>
  <c r="U347" i="10"/>
  <c r="X347" i="10" s="1"/>
  <c r="T347" i="10"/>
  <c r="W347" i="10" s="1"/>
  <c r="X346" i="10"/>
  <c r="U346" i="10"/>
  <c r="T346" i="10"/>
  <c r="W346" i="10" s="1"/>
  <c r="U345" i="10"/>
  <c r="X345" i="10" s="1"/>
  <c r="T345" i="10"/>
  <c r="W345" i="10" s="1"/>
  <c r="X344" i="10"/>
  <c r="U344" i="10"/>
  <c r="T344" i="10"/>
  <c r="W344" i="10" s="1"/>
  <c r="U343" i="10"/>
  <c r="X343" i="10" s="1"/>
  <c r="T343" i="10"/>
  <c r="W343" i="10" s="1"/>
  <c r="X342" i="10"/>
  <c r="U342" i="10"/>
  <c r="T342" i="10"/>
  <c r="W342" i="10" s="1"/>
  <c r="U341" i="10"/>
  <c r="X341" i="10" s="1"/>
  <c r="T341" i="10"/>
  <c r="W341" i="10" s="1"/>
  <c r="X340" i="10"/>
  <c r="U340" i="10"/>
  <c r="T340" i="10"/>
  <c r="W340" i="10" s="1"/>
  <c r="U339" i="10"/>
  <c r="X339" i="10" s="1"/>
  <c r="T339" i="10"/>
  <c r="W339" i="10" s="1"/>
  <c r="X338" i="10"/>
  <c r="U338" i="10"/>
  <c r="T338" i="10"/>
  <c r="W338" i="10" s="1"/>
  <c r="U337" i="10"/>
  <c r="X337" i="10" s="1"/>
  <c r="T337" i="10"/>
  <c r="W337" i="10" s="1"/>
  <c r="X336" i="10"/>
  <c r="U336" i="10"/>
  <c r="T336" i="10"/>
  <c r="W336" i="10" s="1"/>
  <c r="U335" i="10"/>
  <c r="X335" i="10" s="1"/>
  <c r="T335" i="10"/>
  <c r="W335" i="10" s="1"/>
  <c r="X334" i="10"/>
  <c r="U334" i="10"/>
  <c r="T334" i="10"/>
  <c r="W334" i="10" s="1"/>
  <c r="U333" i="10"/>
  <c r="X333" i="10" s="1"/>
  <c r="T333" i="10"/>
  <c r="W333" i="10" s="1"/>
  <c r="X332" i="10"/>
  <c r="U332" i="10"/>
  <c r="T332" i="10"/>
  <c r="W332" i="10" s="1"/>
  <c r="X331" i="10"/>
  <c r="U331" i="10"/>
  <c r="T331" i="10"/>
  <c r="W331" i="10" s="1"/>
  <c r="X330" i="10"/>
  <c r="U330" i="10"/>
  <c r="T330" i="10"/>
  <c r="W330" i="10" s="1"/>
  <c r="X329" i="10"/>
  <c r="U329" i="10"/>
  <c r="T329" i="10"/>
  <c r="W329" i="10" s="1"/>
  <c r="X328" i="10"/>
  <c r="U328" i="10"/>
  <c r="T328" i="10"/>
  <c r="W328" i="10" s="1"/>
  <c r="X327" i="10"/>
  <c r="U327" i="10"/>
  <c r="T327" i="10"/>
  <c r="W327" i="10" s="1"/>
  <c r="X326" i="10"/>
  <c r="U326" i="10"/>
  <c r="T326" i="10"/>
  <c r="W326" i="10" s="1"/>
  <c r="X325" i="10"/>
  <c r="U325" i="10"/>
  <c r="T325" i="10"/>
  <c r="W325" i="10" s="1"/>
  <c r="X324" i="10"/>
  <c r="U324" i="10"/>
  <c r="T324" i="10"/>
  <c r="W324" i="10" s="1"/>
  <c r="X323" i="10"/>
  <c r="U323" i="10"/>
  <c r="T323" i="10"/>
  <c r="W323" i="10" s="1"/>
  <c r="X322" i="10"/>
  <c r="U322" i="10"/>
  <c r="T322" i="10"/>
  <c r="W322" i="10" s="1"/>
  <c r="X321" i="10"/>
  <c r="U321" i="10"/>
  <c r="T321" i="10"/>
  <c r="W321" i="10" s="1"/>
  <c r="X320" i="10"/>
  <c r="U320" i="10"/>
  <c r="T320" i="10"/>
  <c r="W320" i="10" s="1"/>
  <c r="X319" i="10"/>
  <c r="U319" i="10"/>
  <c r="T319" i="10"/>
  <c r="W319" i="10" s="1"/>
  <c r="X318" i="10"/>
  <c r="U318" i="10"/>
  <c r="T318" i="10"/>
  <c r="W318" i="10" s="1"/>
  <c r="X317" i="10"/>
  <c r="U317" i="10"/>
  <c r="T317" i="10"/>
  <c r="W317" i="10" s="1"/>
  <c r="X316" i="10"/>
  <c r="U316" i="10"/>
  <c r="T316" i="10"/>
  <c r="W316" i="10" s="1"/>
  <c r="X315" i="10"/>
  <c r="U315" i="10"/>
  <c r="T315" i="10"/>
  <c r="W315" i="10" s="1"/>
  <c r="X314" i="10"/>
  <c r="U314" i="10"/>
  <c r="T314" i="10"/>
  <c r="W314" i="10" s="1"/>
  <c r="X313" i="10"/>
  <c r="U313" i="10"/>
  <c r="T313" i="10"/>
  <c r="W313" i="10" s="1"/>
  <c r="X312" i="10"/>
  <c r="U312" i="10"/>
  <c r="T312" i="10"/>
  <c r="W312" i="10" s="1"/>
  <c r="X311" i="10"/>
  <c r="U311" i="10"/>
  <c r="T311" i="10"/>
  <c r="W311" i="10" s="1"/>
  <c r="X310" i="10"/>
  <c r="U310" i="10"/>
  <c r="T310" i="10"/>
  <c r="W310" i="10" s="1"/>
  <c r="X309" i="10"/>
  <c r="U309" i="10"/>
  <c r="T309" i="10"/>
  <c r="W309" i="10" s="1"/>
  <c r="X308" i="10"/>
  <c r="U308" i="10"/>
  <c r="T308" i="10"/>
  <c r="W308" i="10" s="1"/>
  <c r="X307" i="10"/>
  <c r="U307" i="10"/>
  <c r="T307" i="10"/>
  <c r="W307" i="10" s="1"/>
  <c r="X306" i="10"/>
  <c r="U306" i="10"/>
  <c r="T306" i="10"/>
  <c r="W306" i="10" s="1"/>
  <c r="X305" i="10"/>
  <c r="U305" i="10"/>
  <c r="T305" i="10"/>
  <c r="W305" i="10" s="1"/>
  <c r="X304" i="10"/>
  <c r="U304" i="10"/>
  <c r="T304" i="10"/>
  <c r="W304" i="10" s="1"/>
  <c r="X303" i="10"/>
  <c r="U303" i="10"/>
  <c r="T303" i="10"/>
  <c r="W303" i="10" s="1"/>
  <c r="X302" i="10"/>
  <c r="U302" i="10"/>
  <c r="T302" i="10"/>
  <c r="W302" i="10" s="1"/>
  <c r="X301" i="10"/>
  <c r="U301" i="10"/>
  <c r="T301" i="10"/>
  <c r="W301" i="10" s="1"/>
  <c r="X300" i="10"/>
  <c r="U300" i="10"/>
  <c r="T300" i="10"/>
  <c r="W300" i="10" s="1"/>
  <c r="X299" i="10"/>
  <c r="U299" i="10"/>
  <c r="T299" i="10"/>
  <c r="W299" i="10" s="1"/>
  <c r="X298" i="10"/>
  <c r="U298" i="10"/>
  <c r="T298" i="10"/>
  <c r="W298" i="10" s="1"/>
  <c r="X297" i="10"/>
  <c r="U297" i="10"/>
  <c r="T297" i="10"/>
  <c r="W297" i="10" s="1"/>
  <c r="X296" i="10"/>
  <c r="U296" i="10"/>
  <c r="T296" i="10"/>
  <c r="W296" i="10" s="1"/>
  <c r="X295" i="10"/>
  <c r="U295" i="10"/>
  <c r="T295" i="10"/>
  <c r="W295" i="10" s="1"/>
  <c r="X294" i="10"/>
  <c r="U294" i="10"/>
  <c r="T294" i="10"/>
  <c r="W294" i="10" s="1"/>
  <c r="X293" i="10"/>
  <c r="U293" i="10"/>
  <c r="T293" i="10"/>
  <c r="W293" i="10" s="1"/>
  <c r="X292" i="10"/>
  <c r="U292" i="10"/>
  <c r="T292" i="10"/>
  <c r="W292" i="10" s="1"/>
  <c r="X291" i="10"/>
  <c r="U291" i="10"/>
  <c r="T291" i="10"/>
  <c r="W291" i="10" s="1"/>
  <c r="X290" i="10"/>
  <c r="U290" i="10"/>
  <c r="T290" i="10"/>
  <c r="W290" i="10" s="1"/>
  <c r="X289" i="10"/>
  <c r="U289" i="10"/>
  <c r="T289" i="10"/>
  <c r="W289" i="10" s="1"/>
  <c r="X288" i="10"/>
  <c r="U288" i="10"/>
  <c r="T288" i="10"/>
  <c r="W288" i="10" s="1"/>
  <c r="X287" i="10"/>
  <c r="U287" i="10"/>
  <c r="T287" i="10"/>
  <c r="W287" i="10" s="1"/>
  <c r="X286" i="10"/>
  <c r="U286" i="10"/>
  <c r="T286" i="10"/>
  <c r="W286" i="10" s="1"/>
  <c r="X285" i="10"/>
  <c r="U285" i="10"/>
  <c r="T285" i="10"/>
  <c r="W285" i="10" s="1"/>
  <c r="X284" i="10"/>
  <c r="U284" i="10"/>
  <c r="T284" i="10"/>
  <c r="W284" i="10" s="1"/>
  <c r="X283" i="10"/>
  <c r="U283" i="10"/>
  <c r="T283" i="10"/>
  <c r="W283" i="10" s="1"/>
  <c r="X282" i="10"/>
  <c r="U282" i="10"/>
  <c r="T282" i="10"/>
  <c r="W282" i="10" s="1"/>
  <c r="X281" i="10"/>
  <c r="U281" i="10"/>
  <c r="T281" i="10"/>
  <c r="W281" i="10" s="1"/>
  <c r="X280" i="10"/>
  <c r="U280" i="10"/>
  <c r="T280" i="10"/>
  <c r="W280" i="10" s="1"/>
  <c r="X279" i="10"/>
  <c r="U279" i="10"/>
  <c r="T279" i="10"/>
  <c r="W279" i="10" s="1"/>
  <c r="X278" i="10"/>
  <c r="U278" i="10"/>
  <c r="T278" i="10"/>
  <c r="W278" i="10" s="1"/>
  <c r="X277" i="10"/>
  <c r="U277" i="10"/>
  <c r="T277" i="10"/>
  <c r="W277" i="10" s="1"/>
  <c r="X276" i="10"/>
  <c r="U276" i="10"/>
  <c r="T276" i="10"/>
  <c r="W276" i="10" s="1"/>
  <c r="X275" i="10"/>
  <c r="U275" i="10"/>
  <c r="T275" i="10"/>
  <c r="W275" i="10" s="1"/>
  <c r="X274" i="10"/>
  <c r="U274" i="10"/>
  <c r="T274" i="10"/>
  <c r="W274" i="10" s="1"/>
  <c r="X273" i="10"/>
  <c r="U273" i="10"/>
  <c r="T273" i="10"/>
  <c r="W273" i="10" s="1"/>
  <c r="X272" i="10"/>
  <c r="U272" i="10"/>
  <c r="T272" i="10"/>
  <c r="W272" i="10" s="1"/>
  <c r="X271" i="10"/>
  <c r="U271" i="10"/>
  <c r="T271" i="10"/>
  <c r="W271" i="10" s="1"/>
  <c r="X270" i="10"/>
  <c r="U270" i="10"/>
  <c r="T270" i="10"/>
  <c r="W270" i="10" s="1"/>
  <c r="X269" i="10"/>
  <c r="U269" i="10"/>
  <c r="T269" i="10"/>
  <c r="W269" i="10" s="1"/>
  <c r="X268" i="10"/>
  <c r="U268" i="10"/>
  <c r="T268" i="10"/>
  <c r="W268" i="10" s="1"/>
  <c r="X267" i="10"/>
  <c r="U267" i="10"/>
  <c r="T267" i="10"/>
  <c r="W267" i="10" s="1"/>
  <c r="X266" i="10"/>
  <c r="U266" i="10"/>
  <c r="T266" i="10"/>
  <c r="W266" i="10" s="1"/>
  <c r="X265" i="10"/>
  <c r="U265" i="10"/>
  <c r="T265" i="10"/>
  <c r="W265" i="10" s="1"/>
  <c r="X264" i="10"/>
  <c r="U264" i="10"/>
  <c r="T264" i="10"/>
  <c r="W264" i="10" s="1"/>
  <c r="X263" i="10"/>
  <c r="U263" i="10"/>
  <c r="T263" i="10"/>
  <c r="W263" i="10" s="1"/>
  <c r="X262" i="10"/>
  <c r="U262" i="10"/>
  <c r="T262" i="10"/>
  <c r="W262" i="10" s="1"/>
  <c r="X261" i="10"/>
  <c r="U261" i="10"/>
  <c r="T261" i="10"/>
  <c r="W261" i="10" s="1"/>
  <c r="X260" i="10"/>
  <c r="U260" i="10"/>
  <c r="T260" i="10"/>
  <c r="W260" i="10" s="1"/>
  <c r="X259" i="10"/>
  <c r="U259" i="10"/>
  <c r="T259" i="10"/>
  <c r="W259" i="10" s="1"/>
  <c r="X258" i="10"/>
  <c r="U258" i="10"/>
  <c r="T258" i="10"/>
  <c r="W258" i="10" s="1"/>
  <c r="X257" i="10"/>
  <c r="U257" i="10"/>
  <c r="T257" i="10"/>
  <c r="W257" i="10" s="1"/>
  <c r="X256" i="10"/>
  <c r="U256" i="10"/>
  <c r="T256" i="10"/>
  <c r="W256" i="10" s="1"/>
  <c r="X255" i="10"/>
  <c r="U255" i="10"/>
  <c r="T255" i="10"/>
  <c r="W255" i="10" s="1"/>
  <c r="X254" i="10"/>
  <c r="U254" i="10"/>
  <c r="T254" i="10"/>
  <c r="W254" i="10" s="1"/>
  <c r="X253" i="10"/>
  <c r="U253" i="10"/>
  <c r="T253" i="10"/>
  <c r="W253" i="10" s="1"/>
  <c r="X252" i="10"/>
  <c r="U252" i="10"/>
  <c r="T252" i="10"/>
  <c r="W252" i="10" s="1"/>
  <c r="X251" i="10"/>
  <c r="U251" i="10"/>
  <c r="T251" i="10"/>
  <c r="W251" i="10" s="1"/>
  <c r="X250" i="10"/>
  <c r="U250" i="10"/>
  <c r="T250" i="10"/>
  <c r="W250" i="10" s="1"/>
  <c r="X249" i="10"/>
  <c r="U249" i="10"/>
  <c r="T249" i="10"/>
  <c r="W249" i="10" s="1"/>
  <c r="X248" i="10"/>
  <c r="U248" i="10"/>
  <c r="T248" i="10"/>
  <c r="W248" i="10" s="1"/>
  <c r="X247" i="10"/>
  <c r="U247" i="10"/>
  <c r="T247" i="10"/>
  <c r="W247" i="10" s="1"/>
  <c r="X246" i="10"/>
  <c r="U246" i="10"/>
  <c r="T246" i="10"/>
  <c r="W246" i="10" s="1"/>
  <c r="X245" i="10"/>
  <c r="U245" i="10"/>
  <c r="T245" i="10"/>
  <c r="W245" i="10" s="1"/>
  <c r="X244" i="10"/>
  <c r="U244" i="10"/>
  <c r="T244" i="10"/>
  <c r="W244" i="10" s="1"/>
  <c r="X243" i="10"/>
  <c r="U243" i="10"/>
  <c r="T243" i="10"/>
  <c r="W243" i="10" s="1"/>
  <c r="X242" i="10"/>
  <c r="U242" i="10"/>
  <c r="T242" i="10"/>
  <c r="W242" i="10" s="1"/>
  <c r="X241" i="10"/>
  <c r="U241" i="10"/>
  <c r="T241" i="10"/>
  <c r="W241" i="10" s="1"/>
  <c r="X240" i="10"/>
  <c r="U240" i="10"/>
  <c r="T240" i="10"/>
  <c r="W240" i="10" s="1"/>
  <c r="X239" i="10"/>
  <c r="U239" i="10"/>
  <c r="T239" i="10"/>
  <c r="W239" i="10" s="1"/>
  <c r="X238" i="10"/>
  <c r="U238" i="10"/>
  <c r="T238" i="10"/>
  <c r="W238" i="10" s="1"/>
  <c r="X237" i="10"/>
  <c r="U237" i="10"/>
  <c r="T237" i="10"/>
  <c r="W237" i="10" s="1"/>
  <c r="X236" i="10"/>
  <c r="U236" i="10"/>
  <c r="T236" i="10"/>
  <c r="W236" i="10" s="1"/>
  <c r="X235" i="10"/>
  <c r="U235" i="10"/>
  <c r="T235" i="10"/>
  <c r="W235" i="10" s="1"/>
  <c r="X234" i="10"/>
  <c r="U234" i="10"/>
  <c r="T234" i="10"/>
  <c r="W234" i="10" s="1"/>
  <c r="X233" i="10"/>
  <c r="U233" i="10"/>
  <c r="T233" i="10"/>
  <c r="W233" i="10" s="1"/>
  <c r="X232" i="10"/>
  <c r="U232" i="10"/>
  <c r="T232" i="10"/>
  <c r="W232" i="10" s="1"/>
  <c r="X231" i="10"/>
  <c r="U231" i="10"/>
  <c r="T231" i="10"/>
  <c r="W231" i="10" s="1"/>
  <c r="X230" i="10"/>
  <c r="U230" i="10"/>
  <c r="T230" i="10"/>
  <c r="W230" i="10" s="1"/>
  <c r="X229" i="10"/>
  <c r="U229" i="10"/>
  <c r="T229" i="10"/>
  <c r="W229" i="10" s="1"/>
  <c r="X228" i="10"/>
  <c r="U228" i="10"/>
  <c r="T228" i="10"/>
  <c r="W228" i="10" s="1"/>
  <c r="X227" i="10"/>
  <c r="U227" i="10"/>
  <c r="T227" i="10"/>
  <c r="W227" i="10" s="1"/>
  <c r="X226" i="10"/>
  <c r="U226" i="10"/>
  <c r="T226" i="10"/>
  <c r="W226" i="10" s="1"/>
  <c r="X225" i="10"/>
  <c r="U225" i="10"/>
  <c r="T225" i="10"/>
  <c r="W225" i="10" s="1"/>
  <c r="X224" i="10"/>
  <c r="U224" i="10"/>
  <c r="T224" i="10"/>
  <c r="W224" i="10" s="1"/>
  <c r="X223" i="10"/>
  <c r="U223" i="10"/>
  <c r="T223" i="10"/>
  <c r="W223" i="10" s="1"/>
  <c r="X222" i="10"/>
  <c r="U222" i="10"/>
  <c r="T222" i="10"/>
  <c r="W222" i="10" s="1"/>
  <c r="X221" i="10"/>
  <c r="U221" i="10"/>
  <c r="T221" i="10"/>
  <c r="W221" i="10" s="1"/>
  <c r="X220" i="10"/>
  <c r="U220" i="10"/>
  <c r="T220" i="10"/>
  <c r="W220" i="10" s="1"/>
  <c r="X219" i="10"/>
  <c r="U219" i="10"/>
  <c r="T219" i="10"/>
  <c r="W219" i="10" s="1"/>
  <c r="X218" i="10"/>
  <c r="U218" i="10"/>
  <c r="T218" i="10"/>
  <c r="W218" i="10" s="1"/>
  <c r="X217" i="10"/>
  <c r="U217" i="10"/>
  <c r="T217" i="10"/>
  <c r="W217" i="10" s="1"/>
  <c r="X216" i="10"/>
  <c r="U216" i="10"/>
  <c r="T216" i="10"/>
  <c r="W216" i="10" s="1"/>
  <c r="X215" i="10"/>
  <c r="U215" i="10"/>
  <c r="T215" i="10"/>
  <c r="W215" i="10" s="1"/>
  <c r="X214" i="10"/>
  <c r="U214" i="10"/>
  <c r="T214" i="10"/>
  <c r="W214" i="10" s="1"/>
  <c r="X213" i="10"/>
  <c r="U213" i="10"/>
  <c r="T213" i="10"/>
  <c r="W213" i="10" s="1"/>
  <c r="X212" i="10"/>
  <c r="U212" i="10"/>
  <c r="T212" i="10"/>
  <c r="W212" i="10" s="1"/>
  <c r="X211" i="10"/>
  <c r="U211" i="10"/>
  <c r="T211" i="10"/>
  <c r="W211" i="10" s="1"/>
  <c r="X210" i="10"/>
  <c r="U210" i="10"/>
  <c r="T210" i="10"/>
  <c r="W210" i="10" s="1"/>
  <c r="X209" i="10"/>
  <c r="U209" i="10"/>
  <c r="T209" i="10"/>
  <c r="W209" i="10" s="1"/>
  <c r="X208" i="10"/>
  <c r="U208" i="10"/>
  <c r="T208" i="10"/>
  <c r="W208" i="10" s="1"/>
  <c r="X207" i="10"/>
  <c r="U207" i="10"/>
  <c r="T207" i="10"/>
  <c r="W207" i="10" s="1"/>
  <c r="X206" i="10"/>
  <c r="U206" i="10"/>
  <c r="T206" i="10"/>
  <c r="W206" i="10" s="1"/>
  <c r="X205" i="10"/>
  <c r="U205" i="10"/>
  <c r="T205" i="10"/>
  <c r="W205" i="10" s="1"/>
  <c r="X204" i="10"/>
  <c r="U204" i="10"/>
  <c r="T204" i="10"/>
  <c r="W204" i="10" s="1"/>
  <c r="X203" i="10"/>
  <c r="U203" i="10"/>
  <c r="T203" i="10"/>
  <c r="W203" i="10" s="1"/>
  <c r="X202" i="10"/>
  <c r="U202" i="10"/>
  <c r="T202" i="10"/>
  <c r="W202" i="10" s="1"/>
  <c r="X201" i="10"/>
  <c r="U201" i="10"/>
  <c r="T201" i="10"/>
  <c r="W201" i="10" s="1"/>
  <c r="X200" i="10"/>
  <c r="U200" i="10"/>
  <c r="T200" i="10"/>
  <c r="W200" i="10" s="1"/>
  <c r="X199" i="10"/>
  <c r="U199" i="10"/>
  <c r="T199" i="10"/>
  <c r="W199" i="10" s="1"/>
  <c r="X198" i="10"/>
  <c r="U198" i="10"/>
  <c r="T198" i="10"/>
  <c r="W198" i="10" s="1"/>
  <c r="X197" i="10"/>
  <c r="U197" i="10"/>
  <c r="T197" i="10"/>
  <c r="W197" i="10" s="1"/>
  <c r="X196" i="10"/>
  <c r="U196" i="10"/>
  <c r="T196" i="10"/>
  <c r="W196" i="10" s="1"/>
  <c r="X195" i="10"/>
  <c r="U195" i="10"/>
  <c r="T195" i="10"/>
  <c r="W195" i="10" s="1"/>
  <c r="X194" i="10"/>
  <c r="U194" i="10"/>
  <c r="T194" i="10"/>
  <c r="W194" i="10" s="1"/>
  <c r="X193" i="10"/>
  <c r="U193" i="10"/>
  <c r="T193" i="10"/>
  <c r="W193" i="10" s="1"/>
  <c r="X192" i="10"/>
  <c r="U192" i="10"/>
  <c r="T192" i="10"/>
  <c r="W192" i="10" s="1"/>
  <c r="X191" i="10"/>
  <c r="U191" i="10"/>
  <c r="T191" i="10"/>
  <c r="W191" i="10" s="1"/>
  <c r="X190" i="10"/>
  <c r="U190" i="10"/>
  <c r="T190" i="10"/>
  <c r="W190" i="10" s="1"/>
  <c r="X189" i="10"/>
  <c r="U189" i="10"/>
  <c r="T189" i="10"/>
  <c r="W189" i="10" s="1"/>
  <c r="X188" i="10"/>
  <c r="U188" i="10"/>
  <c r="T188" i="10"/>
  <c r="W188" i="10" s="1"/>
  <c r="X187" i="10"/>
  <c r="U187" i="10"/>
  <c r="T187" i="10"/>
  <c r="W187" i="10" s="1"/>
  <c r="X186" i="10"/>
  <c r="U186" i="10"/>
  <c r="T186" i="10"/>
  <c r="W186" i="10" s="1"/>
  <c r="X185" i="10"/>
  <c r="U185" i="10"/>
  <c r="T185" i="10"/>
  <c r="W185" i="10" s="1"/>
  <c r="X184" i="10"/>
  <c r="U184" i="10"/>
  <c r="T184" i="10"/>
  <c r="W184" i="10" s="1"/>
  <c r="X183" i="10"/>
  <c r="U183" i="10"/>
  <c r="T183" i="10"/>
  <c r="W183" i="10" s="1"/>
  <c r="X182" i="10"/>
  <c r="U182" i="10"/>
  <c r="T182" i="10"/>
  <c r="W182" i="10" s="1"/>
  <c r="X181" i="10"/>
  <c r="U181" i="10"/>
  <c r="T181" i="10"/>
  <c r="W181" i="10" s="1"/>
  <c r="X180" i="10"/>
  <c r="U180" i="10"/>
  <c r="T180" i="10"/>
  <c r="W180" i="10" s="1"/>
  <c r="X179" i="10"/>
  <c r="U179" i="10"/>
  <c r="T179" i="10"/>
  <c r="W179" i="10" s="1"/>
  <c r="X178" i="10"/>
  <c r="U178" i="10"/>
  <c r="T178" i="10"/>
  <c r="W178" i="10" s="1"/>
  <c r="X177" i="10"/>
  <c r="U177" i="10"/>
  <c r="T177" i="10"/>
  <c r="W177" i="10" s="1"/>
  <c r="X176" i="10"/>
  <c r="U176" i="10"/>
  <c r="T176" i="10"/>
  <c r="W176" i="10" s="1"/>
  <c r="X175" i="10"/>
  <c r="U175" i="10"/>
  <c r="T175" i="10"/>
  <c r="W175" i="10" s="1"/>
  <c r="X174" i="10"/>
  <c r="U174" i="10"/>
  <c r="T174" i="10"/>
  <c r="W174" i="10" s="1"/>
  <c r="X173" i="10"/>
  <c r="U173" i="10"/>
  <c r="T173" i="10"/>
  <c r="W173" i="10" s="1"/>
  <c r="X172" i="10"/>
  <c r="U172" i="10"/>
  <c r="T172" i="10"/>
  <c r="W172" i="10" s="1"/>
  <c r="X171" i="10"/>
  <c r="U171" i="10"/>
  <c r="T171" i="10"/>
  <c r="W171" i="10" s="1"/>
  <c r="X170" i="10"/>
  <c r="U170" i="10"/>
  <c r="T170" i="10"/>
  <c r="W170" i="10" s="1"/>
  <c r="X169" i="10"/>
  <c r="U169" i="10"/>
  <c r="T169" i="10"/>
  <c r="W169" i="10" s="1"/>
  <c r="X168" i="10"/>
  <c r="U168" i="10"/>
  <c r="T168" i="10"/>
  <c r="W168" i="10" s="1"/>
  <c r="X167" i="10"/>
  <c r="U167" i="10"/>
  <c r="T167" i="10"/>
  <c r="W167" i="10" s="1"/>
  <c r="X166" i="10"/>
  <c r="U166" i="10"/>
  <c r="T166" i="10"/>
  <c r="W166" i="10" s="1"/>
  <c r="X165" i="10"/>
  <c r="U165" i="10"/>
  <c r="T165" i="10"/>
  <c r="W165" i="10" s="1"/>
  <c r="X164" i="10"/>
  <c r="U164" i="10"/>
  <c r="T164" i="10"/>
  <c r="W164" i="10" s="1"/>
  <c r="X163" i="10"/>
  <c r="U163" i="10"/>
  <c r="T163" i="10"/>
  <c r="W163" i="10" s="1"/>
  <c r="X162" i="10"/>
  <c r="U162" i="10"/>
  <c r="T162" i="10"/>
  <c r="W162" i="10" s="1"/>
  <c r="X161" i="10"/>
  <c r="U161" i="10"/>
  <c r="T161" i="10"/>
  <c r="W161" i="10" s="1"/>
  <c r="X160" i="10"/>
  <c r="U160" i="10"/>
  <c r="T160" i="10"/>
  <c r="W160" i="10" s="1"/>
  <c r="X159" i="10"/>
  <c r="U159" i="10"/>
  <c r="T159" i="10"/>
  <c r="W159" i="10" s="1"/>
  <c r="X158" i="10"/>
  <c r="U158" i="10"/>
  <c r="T158" i="10"/>
  <c r="W158" i="10" s="1"/>
  <c r="X157" i="10"/>
  <c r="U157" i="10"/>
  <c r="T157" i="10"/>
  <c r="W157" i="10" s="1"/>
  <c r="X156" i="10"/>
  <c r="U156" i="10"/>
  <c r="T156" i="10"/>
  <c r="W156" i="10" s="1"/>
  <c r="X155" i="10"/>
  <c r="U155" i="10"/>
  <c r="T155" i="10"/>
  <c r="W155" i="10" s="1"/>
  <c r="X154" i="10"/>
  <c r="U154" i="10"/>
  <c r="T154" i="10"/>
  <c r="W154" i="10" s="1"/>
  <c r="X153" i="10"/>
  <c r="U153" i="10"/>
  <c r="T153" i="10"/>
  <c r="W153" i="10" s="1"/>
  <c r="X152" i="10"/>
  <c r="U152" i="10"/>
  <c r="T152" i="10"/>
  <c r="W152" i="10" s="1"/>
  <c r="X151" i="10"/>
  <c r="U151" i="10"/>
  <c r="T151" i="10"/>
  <c r="W151" i="10" s="1"/>
  <c r="X150" i="10"/>
  <c r="U150" i="10"/>
  <c r="T150" i="10"/>
  <c r="W150" i="10" s="1"/>
  <c r="X149" i="10"/>
  <c r="U149" i="10"/>
  <c r="T149" i="10"/>
  <c r="W149" i="10" s="1"/>
  <c r="X148" i="10"/>
  <c r="U148" i="10"/>
  <c r="T148" i="10"/>
  <c r="W148" i="10" s="1"/>
  <c r="X147" i="10"/>
  <c r="U147" i="10"/>
  <c r="T147" i="10"/>
  <c r="W147" i="10" s="1"/>
  <c r="X146" i="10"/>
  <c r="U146" i="10"/>
  <c r="T146" i="10"/>
  <c r="W146" i="10" s="1"/>
  <c r="X145" i="10"/>
  <c r="U145" i="10"/>
  <c r="T145" i="10"/>
  <c r="W145" i="10" s="1"/>
  <c r="X144" i="10"/>
  <c r="U144" i="10"/>
  <c r="T144" i="10"/>
  <c r="W144" i="10" s="1"/>
  <c r="X143" i="10"/>
  <c r="U143" i="10"/>
  <c r="T143" i="10"/>
  <c r="W143" i="10" s="1"/>
  <c r="X142" i="10"/>
  <c r="U142" i="10"/>
  <c r="T142" i="10"/>
  <c r="W142" i="10" s="1"/>
  <c r="X141" i="10"/>
  <c r="U141" i="10"/>
  <c r="T141" i="10"/>
  <c r="W141" i="10" s="1"/>
  <c r="X140" i="10"/>
  <c r="U140" i="10"/>
  <c r="T140" i="10"/>
  <c r="W140" i="10" s="1"/>
  <c r="X139" i="10"/>
  <c r="U139" i="10"/>
  <c r="T139" i="10"/>
  <c r="W139" i="10" s="1"/>
  <c r="X138" i="10"/>
  <c r="U138" i="10"/>
  <c r="T138" i="10"/>
  <c r="W138" i="10" s="1"/>
  <c r="X137" i="10"/>
  <c r="U137" i="10"/>
  <c r="T137" i="10"/>
  <c r="W137" i="10" s="1"/>
  <c r="X136" i="10"/>
  <c r="U136" i="10"/>
  <c r="T136" i="10"/>
  <c r="W136" i="10" s="1"/>
  <c r="X135" i="10"/>
  <c r="U135" i="10"/>
  <c r="T135" i="10"/>
  <c r="W135" i="10" s="1"/>
  <c r="X134" i="10"/>
  <c r="U134" i="10"/>
  <c r="T134" i="10"/>
  <c r="W134" i="10" s="1"/>
  <c r="X133" i="10"/>
  <c r="U133" i="10"/>
  <c r="T133" i="10"/>
  <c r="W133" i="10" s="1"/>
  <c r="X132" i="10"/>
  <c r="U132" i="10"/>
  <c r="T132" i="10"/>
  <c r="W132" i="10" s="1"/>
  <c r="X131" i="10"/>
  <c r="U131" i="10"/>
  <c r="T131" i="10"/>
  <c r="W131" i="10" s="1"/>
  <c r="X130" i="10"/>
  <c r="U130" i="10"/>
  <c r="T130" i="10"/>
  <c r="W130" i="10" s="1"/>
  <c r="X129" i="10"/>
  <c r="U129" i="10"/>
  <c r="T129" i="10"/>
  <c r="W129" i="10" s="1"/>
  <c r="X128" i="10"/>
  <c r="U128" i="10"/>
  <c r="T128" i="10"/>
  <c r="W128" i="10" s="1"/>
  <c r="X127" i="10"/>
  <c r="U127" i="10"/>
  <c r="T127" i="10"/>
  <c r="W127" i="10" s="1"/>
  <c r="X126" i="10"/>
  <c r="U126" i="10"/>
  <c r="T126" i="10"/>
  <c r="W126" i="10" s="1"/>
  <c r="X125" i="10"/>
  <c r="U125" i="10"/>
  <c r="T125" i="10"/>
  <c r="W125" i="10" s="1"/>
  <c r="X124" i="10"/>
  <c r="U124" i="10"/>
  <c r="T124" i="10"/>
  <c r="W124" i="10" s="1"/>
  <c r="X123" i="10"/>
  <c r="U123" i="10"/>
  <c r="T123" i="10"/>
  <c r="W123" i="10" s="1"/>
  <c r="X122" i="10"/>
  <c r="U122" i="10"/>
  <c r="T122" i="10"/>
  <c r="W122" i="10" s="1"/>
  <c r="X121" i="10"/>
  <c r="U121" i="10"/>
  <c r="T121" i="10"/>
  <c r="W121" i="10" s="1"/>
  <c r="X120" i="10"/>
  <c r="U120" i="10"/>
  <c r="T120" i="10"/>
  <c r="W120" i="10" s="1"/>
  <c r="X119" i="10"/>
  <c r="U119" i="10"/>
  <c r="T119" i="10"/>
  <c r="W119" i="10" s="1"/>
  <c r="X118" i="10"/>
  <c r="U118" i="10"/>
  <c r="T118" i="10"/>
  <c r="W118" i="10" s="1"/>
  <c r="X117" i="10"/>
  <c r="U117" i="10"/>
  <c r="T117" i="10"/>
  <c r="W117" i="10" s="1"/>
  <c r="X116" i="10"/>
  <c r="U116" i="10"/>
  <c r="T116" i="10"/>
  <c r="W116" i="10" s="1"/>
  <c r="X115" i="10"/>
  <c r="U115" i="10"/>
  <c r="T115" i="10"/>
  <c r="W115" i="10" s="1"/>
  <c r="X114" i="10"/>
  <c r="U114" i="10"/>
  <c r="T114" i="10"/>
  <c r="W114" i="10" s="1"/>
  <c r="X113" i="10"/>
  <c r="U113" i="10"/>
  <c r="T113" i="10"/>
  <c r="W113" i="10" s="1"/>
  <c r="X112" i="10"/>
  <c r="U112" i="10"/>
  <c r="T112" i="10"/>
  <c r="W112" i="10" s="1"/>
  <c r="X111" i="10"/>
  <c r="U111" i="10"/>
  <c r="T111" i="10"/>
  <c r="W111" i="10" s="1"/>
  <c r="X110" i="10"/>
  <c r="U110" i="10"/>
  <c r="T110" i="10"/>
  <c r="W110" i="10" s="1"/>
  <c r="X109" i="10"/>
  <c r="U109" i="10"/>
  <c r="T109" i="10"/>
  <c r="W109" i="10" s="1"/>
  <c r="X108" i="10"/>
  <c r="U108" i="10"/>
  <c r="T108" i="10"/>
  <c r="W108" i="10" s="1"/>
  <c r="X107" i="10"/>
  <c r="U107" i="10"/>
  <c r="T107" i="10"/>
  <c r="W107" i="10" s="1"/>
  <c r="X106" i="10"/>
  <c r="U106" i="10"/>
  <c r="T106" i="10"/>
  <c r="W106" i="10" s="1"/>
  <c r="X105" i="10"/>
  <c r="U105" i="10"/>
  <c r="T105" i="10"/>
  <c r="W105" i="10" s="1"/>
  <c r="X104" i="10"/>
  <c r="U104" i="10"/>
  <c r="T104" i="10"/>
  <c r="W104" i="10" s="1"/>
  <c r="X103" i="10"/>
  <c r="U103" i="10"/>
  <c r="T103" i="10"/>
  <c r="W103" i="10" s="1"/>
  <c r="X102" i="10"/>
  <c r="U102" i="10"/>
  <c r="T102" i="10"/>
  <c r="W102" i="10" s="1"/>
  <c r="X101" i="10"/>
  <c r="U101" i="10"/>
  <c r="T101" i="10"/>
  <c r="W101" i="10" s="1"/>
  <c r="X100" i="10"/>
  <c r="U100" i="10"/>
  <c r="T100" i="10"/>
  <c r="W100" i="10" s="1"/>
  <c r="X99" i="10"/>
  <c r="U99" i="10"/>
  <c r="T99" i="10"/>
  <c r="W99" i="10" s="1"/>
  <c r="X98" i="10"/>
  <c r="U98" i="10"/>
  <c r="T98" i="10"/>
  <c r="W98" i="10" s="1"/>
  <c r="X97" i="10"/>
  <c r="U97" i="10"/>
  <c r="T97" i="10"/>
  <c r="W97" i="10" s="1"/>
  <c r="X96" i="10"/>
  <c r="U96" i="10"/>
  <c r="T96" i="10"/>
  <c r="W96" i="10" s="1"/>
  <c r="X95" i="10"/>
  <c r="U95" i="10"/>
  <c r="T95" i="10"/>
  <c r="W95" i="10" s="1"/>
  <c r="X94" i="10"/>
  <c r="U94" i="10"/>
  <c r="T94" i="10"/>
  <c r="W94" i="10" s="1"/>
  <c r="X93" i="10"/>
  <c r="U93" i="10"/>
  <c r="T93" i="10"/>
  <c r="W93" i="10" s="1"/>
  <c r="X92" i="10"/>
  <c r="U92" i="10"/>
  <c r="T92" i="10"/>
  <c r="W92" i="10" s="1"/>
  <c r="X91" i="10"/>
  <c r="U91" i="10"/>
  <c r="T91" i="10"/>
  <c r="W91" i="10" s="1"/>
  <c r="X90" i="10"/>
  <c r="U90" i="10"/>
  <c r="T90" i="10"/>
  <c r="W90" i="10" s="1"/>
  <c r="X89" i="10"/>
  <c r="U89" i="10"/>
  <c r="T89" i="10"/>
  <c r="W89" i="10" s="1"/>
  <c r="X88" i="10"/>
  <c r="U88" i="10"/>
  <c r="T88" i="10"/>
  <c r="W88" i="10" s="1"/>
  <c r="X87" i="10"/>
  <c r="U87" i="10"/>
  <c r="T87" i="10"/>
  <c r="W87" i="10" s="1"/>
  <c r="X86" i="10"/>
  <c r="U86" i="10"/>
  <c r="T86" i="10"/>
  <c r="W86" i="10" s="1"/>
  <c r="X85" i="10"/>
  <c r="U85" i="10"/>
  <c r="T85" i="10"/>
  <c r="W85" i="10" s="1"/>
  <c r="X84" i="10"/>
  <c r="U84" i="10"/>
  <c r="T84" i="10"/>
  <c r="W84" i="10" s="1"/>
  <c r="X83" i="10"/>
  <c r="U83" i="10"/>
  <c r="T83" i="10"/>
  <c r="W83" i="10" s="1"/>
  <c r="U82" i="10"/>
  <c r="X82" i="10" s="1"/>
  <c r="T82" i="10"/>
  <c r="W82" i="10" s="1"/>
  <c r="U81" i="10"/>
  <c r="X81" i="10" s="1"/>
  <c r="T81" i="10"/>
  <c r="W81" i="10" s="1"/>
  <c r="U80" i="10"/>
  <c r="X80" i="10" s="1"/>
  <c r="T80" i="10"/>
  <c r="W80" i="10" s="1"/>
  <c r="U79" i="10"/>
  <c r="X79" i="10" s="1"/>
  <c r="T79" i="10"/>
  <c r="W79" i="10" s="1"/>
  <c r="U78" i="10"/>
  <c r="X78" i="10" s="1"/>
  <c r="T78" i="10"/>
  <c r="W78" i="10" s="1"/>
  <c r="U77" i="10"/>
  <c r="X77" i="10" s="1"/>
  <c r="T77" i="10"/>
  <c r="W77" i="10" s="1"/>
  <c r="U76" i="10"/>
  <c r="X76" i="10" s="1"/>
  <c r="T76" i="10"/>
  <c r="W76" i="10" s="1"/>
  <c r="U75" i="10"/>
  <c r="X75" i="10" s="1"/>
  <c r="T75" i="10"/>
  <c r="W75" i="10" s="1"/>
  <c r="U74" i="10"/>
  <c r="X74" i="10" s="1"/>
  <c r="T74" i="10"/>
  <c r="W74" i="10" s="1"/>
  <c r="U73" i="10"/>
  <c r="X73" i="10" s="1"/>
  <c r="T73" i="10"/>
  <c r="W73" i="10" s="1"/>
  <c r="U72" i="10"/>
  <c r="X72" i="10" s="1"/>
  <c r="T72" i="10"/>
  <c r="W72" i="10" s="1"/>
  <c r="U71" i="10"/>
  <c r="X71" i="10" s="1"/>
  <c r="T71" i="10"/>
  <c r="W71" i="10" s="1"/>
  <c r="U70" i="10"/>
  <c r="X70" i="10" s="1"/>
  <c r="T70" i="10"/>
  <c r="W70" i="10" s="1"/>
  <c r="U69" i="10"/>
  <c r="X69" i="10" s="1"/>
  <c r="T69" i="10"/>
  <c r="W69" i="10" s="1"/>
  <c r="U68" i="10"/>
  <c r="X68" i="10" s="1"/>
  <c r="T68" i="10"/>
  <c r="W68" i="10" s="1"/>
  <c r="U67" i="10"/>
  <c r="X67" i="10" s="1"/>
  <c r="T67" i="10"/>
  <c r="W67" i="10" s="1"/>
  <c r="U66" i="10"/>
  <c r="X66" i="10" s="1"/>
  <c r="T66" i="10"/>
  <c r="W66" i="10" s="1"/>
  <c r="U65" i="10"/>
  <c r="X65" i="10" s="1"/>
  <c r="T65" i="10"/>
  <c r="W65" i="10" s="1"/>
  <c r="U64" i="10"/>
  <c r="X64" i="10" s="1"/>
  <c r="T64" i="10"/>
  <c r="W64" i="10" s="1"/>
  <c r="U63" i="10"/>
  <c r="X63" i="10" s="1"/>
  <c r="T63" i="10"/>
  <c r="W63" i="10" s="1"/>
  <c r="U62" i="10"/>
  <c r="X62" i="10" s="1"/>
  <c r="T62" i="10"/>
  <c r="W62" i="10" s="1"/>
  <c r="U61" i="10"/>
  <c r="X61" i="10" s="1"/>
  <c r="T61" i="10"/>
  <c r="W61" i="10" s="1"/>
  <c r="U60" i="10"/>
  <c r="X60" i="10" s="1"/>
  <c r="T60" i="10"/>
  <c r="W60" i="10" s="1"/>
  <c r="U59" i="10"/>
  <c r="X59" i="10" s="1"/>
  <c r="T59" i="10"/>
  <c r="W59" i="10" s="1"/>
  <c r="U58" i="10"/>
  <c r="X58" i="10" s="1"/>
  <c r="T58" i="10"/>
  <c r="W58" i="10" s="1"/>
  <c r="U57" i="10"/>
  <c r="X57" i="10" s="1"/>
  <c r="T57" i="10"/>
  <c r="W57" i="10" s="1"/>
  <c r="U56" i="10"/>
  <c r="X56" i="10" s="1"/>
  <c r="T56" i="10"/>
  <c r="W56" i="10" s="1"/>
  <c r="U55" i="10"/>
  <c r="X55" i="10" s="1"/>
  <c r="T55" i="10"/>
  <c r="W55" i="10" s="1"/>
  <c r="U54" i="10"/>
  <c r="X54" i="10" s="1"/>
  <c r="T54" i="10"/>
  <c r="W54" i="10" s="1"/>
  <c r="U53" i="10"/>
  <c r="X53" i="10" s="1"/>
  <c r="T53" i="10"/>
  <c r="W53" i="10" s="1"/>
  <c r="U52" i="10"/>
  <c r="X52" i="10" s="1"/>
  <c r="T52" i="10"/>
  <c r="W52" i="10" s="1"/>
  <c r="U51" i="10"/>
  <c r="X51" i="10" s="1"/>
  <c r="T51" i="10"/>
  <c r="W51" i="10" s="1"/>
  <c r="U50" i="10"/>
  <c r="X50" i="10" s="1"/>
  <c r="T50" i="10"/>
  <c r="W50" i="10" s="1"/>
  <c r="U49" i="10"/>
  <c r="X49" i="10" s="1"/>
  <c r="T49" i="10"/>
  <c r="W49" i="10" s="1"/>
  <c r="U48" i="10"/>
  <c r="X48" i="10" s="1"/>
  <c r="T48" i="10"/>
  <c r="W48" i="10" s="1"/>
  <c r="U47" i="10"/>
  <c r="X47" i="10" s="1"/>
  <c r="T47" i="10"/>
  <c r="W47" i="10" s="1"/>
  <c r="U46" i="10"/>
  <c r="X46" i="10" s="1"/>
  <c r="T46" i="10"/>
  <c r="W46" i="10" s="1"/>
  <c r="U45" i="10"/>
  <c r="X45" i="10" s="1"/>
  <c r="T45" i="10"/>
  <c r="W45" i="10" s="1"/>
  <c r="U44" i="10"/>
  <c r="X44" i="10" s="1"/>
  <c r="T44" i="10"/>
  <c r="W44" i="10" s="1"/>
  <c r="U43" i="10"/>
  <c r="X43" i="10" s="1"/>
  <c r="T43" i="10"/>
  <c r="W43" i="10" s="1"/>
  <c r="U42" i="10"/>
  <c r="X42" i="10" s="1"/>
  <c r="T42" i="10"/>
  <c r="W42" i="10" s="1"/>
  <c r="U41" i="10"/>
  <c r="X41" i="10" s="1"/>
  <c r="T41" i="10"/>
  <c r="W41" i="10" s="1"/>
  <c r="U40" i="10"/>
  <c r="X40" i="10" s="1"/>
  <c r="T40" i="10"/>
  <c r="W40" i="10" s="1"/>
  <c r="U39" i="10"/>
  <c r="X39" i="10" s="1"/>
  <c r="T39" i="10"/>
  <c r="W39" i="10" s="1"/>
  <c r="U38" i="10"/>
  <c r="X38" i="10" s="1"/>
  <c r="T38" i="10"/>
  <c r="W38" i="10" s="1"/>
  <c r="U37" i="10"/>
  <c r="X37" i="10" s="1"/>
  <c r="T37" i="10"/>
  <c r="W37" i="10" s="1"/>
  <c r="U36" i="10"/>
  <c r="X36" i="10" s="1"/>
  <c r="T36" i="10"/>
  <c r="W36" i="10" s="1"/>
  <c r="U35" i="10"/>
  <c r="X35" i="10" s="1"/>
  <c r="T35" i="10"/>
  <c r="W35" i="10" s="1"/>
  <c r="U34" i="10"/>
  <c r="X34" i="10" s="1"/>
  <c r="T34" i="10"/>
  <c r="W34" i="10" s="1"/>
  <c r="U33" i="10"/>
  <c r="X33" i="10" s="1"/>
  <c r="T33" i="10"/>
  <c r="W33" i="10" s="1"/>
  <c r="U32" i="10"/>
  <c r="X32" i="10" s="1"/>
  <c r="T32" i="10"/>
  <c r="W32" i="10" s="1"/>
  <c r="U31" i="10"/>
  <c r="X31" i="10" s="1"/>
  <c r="T31" i="10"/>
  <c r="W31" i="10" s="1"/>
  <c r="U30" i="10"/>
  <c r="X30" i="10" s="1"/>
  <c r="T30" i="10"/>
  <c r="W30" i="10" s="1"/>
  <c r="U29" i="10"/>
  <c r="X29" i="10" s="1"/>
  <c r="T29" i="10"/>
  <c r="W29" i="10" s="1"/>
  <c r="U28" i="10"/>
  <c r="X28" i="10" s="1"/>
  <c r="T28" i="10"/>
  <c r="W28" i="10" s="1"/>
  <c r="U27" i="10"/>
  <c r="X27" i="10" s="1"/>
  <c r="T27" i="10"/>
  <c r="W27" i="10" s="1"/>
  <c r="U26" i="10"/>
  <c r="X26" i="10" s="1"/>
  <c r="T26" i="10"/>
  <c r="W26" i="10" s="1"/>
  <c r="U25" i="10"/>
  <c r="X25" i="10" s="1"/>
  <c r="T25" i="10"/>
  <c r="W25" i="10" s="1"/>
  <c r="U24" i="10"/>
  <c r="X24" i="10" s="1"/>
  <c r="T24" i="10"/>
  <c r="W24" i="10" s="1"/>
  <c r="U23" i="10"/>
  <c r="X23" i="10" s="1"/>
  <c r="T23" i="10"/>
  <c r="W23" i="10" s="1"/>
  <c r="U22" i="10"/>
  <c r="X22" i="10" s="1"/>
  <c r="T22" i="10"/>
  <c r="W22" i="10" s="1"/>
  <c r="U21" i="10"/>
  <c r="X21" i="10" s="1"/>
  <c r="T21" i="10"/>
  <c r="W21" i="10" s="1"/>
  <c r="U20" i="10"/>
  <c r="X20" i="10" s="1"/>
  <c r="T20" i="10"/>
  <c r="W20" i="10" s="1"/>
  <c r="U19" i="10"/>
  <c r="X19" i="10" s="1"/>
  <c r="T19" i="10"/>
  <c r="W19" i="10" s="1"/>
  <c r="U18" i="10"/>
  <c r="X18" i="10" s="1"/>
  <c r="T18" i="10"/>
  <c r="W18" i="10" s="1"/>
  <c r="U17" i="10"/>
  <c r="X17" i="10" s="1"/>
  <c r="T17" i="10"/>
  <c r="W17" i="10" s="1"/>
  <c r="U16" i="10"/>
  <c r="X16" i="10" s="1"/>
  <c r="T16" i="10"/>
  <c r="W16" i="10" s="1"/>
  <c r="U15" i="10"/>
  <c r="X15" i="10" s="1"/>
  <c r="T15" i="10"/>
  <c r="W15" i="10" s="1"/>
  <c r="U14" i="10"/>
  <c r="X14" i="10" s="1"/>
  <c r="T14" i="10"/>
  <c r="W14" i="10" s="1"/>
  <c r="U13" i="10"/>
  <c r="X13" i="10" s="1"/>
  <c r="T13" i="10"/>
  <c r="W13" i="10" s="1"/>
  <c r="U12" i="10"/>
  <c r="X12" i="10" s="1"/>
  <c r="T12" i="10"/>
  <c r="W12" i="10" s="1"/>
  <c r="U11" i="10"/>
  <c r="X11" i="10" s="1"/>
  <c r="T11" i="10"/>
  <c r="W11" i="10" s="1"/>
  <c r="U10" i="10"/>
  <c r="X10" i="10" s="1"/>
  <c r="T10" i="10"/>
  <c r="W10" i="10" s="1"/>
  <c r="X417" i="9"/>
  <c r="U417" i="9"/>
  <c r="T417" i="9"/>
  <c r="W417" i="9" s="1"/>
  <c r="U416" i="9"/>
  <c r="X416" i="9" s="1"/>
  <c r="T416" i="9"/>
  <c r="W416" i="9" s="1"/>
  <c r="X415" i="9"/>
  <c r="U415" i="9"/>
  <c r="T415" i="9"/>
  <c r="W415" i="9" s="1"/>
  <c r="U414" i="9"/>
  <c r="X414" i="9" s="1"/>
  <c r="T414" i="9"/>
  <c r="W414" i="9" s="1"/>
  <c r="X413" i="9"/>
  <c r="U413" i="9"/>
  <c r="T413" i="9"/>
  <c r="W413" i="9" s="1"/>
  <c r="U412" i="9"/>
  <c r="X412" i="9" s="1"/>
  <c r="T412" i="9"/>
  <c r="W412" i="9" s="1"/>
  <c r="X411" i="9"/>
  <c r="U411" i="9"/>
  <c r="T411" i="9"/>
  <c r="W411" i="9" s="1"/>
  <c r="U410" i="9"/>
  <c r="X410" i="9" s="1"/>
  <c r="T410" i="9"/>
  <c r="W410" i="9" s="1"/>
  <c r="X409" i="9"/>
  <c r="U409" i="9"/>
  <c r="T409" i="9"/>
  <c r="W409" i="9" s="1"/>
  <c r="U408" i="9"/>
  <c r="X408" i="9" s="1"/>
  <c r="T408" i="9"/>
  <c r="W408" i="9" s="1"/>
  <c r="X407" i="9"/>
  <c r="U407" i="9"/>
  <c r="T407" i="9"/>
  <c r="W407" i="9" s="1"/>
  <c r="U406" i="9"/>
  <c r="X406" i="9" s="1"/>
  <c r="T406" i="9"/>
  <c r="W406" i="9" s="1"/>
  <c r="X405" i="9"/>
  <c r="U405" i="9"/>
  <c r="T405" i="9"/>
  <c r="W405" i="9" s="1"/>
  <c r="U404" i="9"/>
  <c r="X404" i="9" s="1"/>
  <c r="T404" i="9"/>
  <c r="W404" i="9" s="1"/>
  <c r="X403" i="9"/>
  <c r="U403" i="9"/>
  <c r="T403" i="9"/>
  <c r="W403" i="9" s="1"/>
  <c r="U402" i="9"/>
  <c r="X402" i="9" s="1"/>
  <c r="T402" i="9"/>
  <c r="W402" i="9" s="1"/>
  <c r="X401" i="9"/>
  <c r="U401" i="9"/>
  <c r="T401" i="9"/>
  <c r="W401" i="9" s="1"/>
  <c r="U400" i="9"/>
  <c r="X400" i="9" s="1"/>
  <c r="T400" i="9"/>
  <c r="W400" i="9" s="1"/>
  <c r="X399" i="9"/>
  <c r="U399" i="9"/>
  <c r="T399" i="9"/>
  <c r="W399" i="9" s="1"/>
  <c r="U398" i="9"/>
  <c r="X398" i="9" s="1"/>
  <c r="T398" i="9"/>
  <c r="W398" i="9" s="1"/>
  <c r="X397" i="9"/>
  <c r="U397" i="9"/>
  <c r="T397" i="9"/>
  <c r="W397" i="9" s="1"/>
  <c r="U396" i="9"/>
  <c r="X396" i="9" s="1"/>
  <c r="T396" i="9"/>
  <c r="W396" i="9" s="1"/>
  <c r="X395" i="9"/>
  <c r="U395" i="9"/>
  <c r="T395" i="9"/>
  <c r="W395" i="9" s="1"/>
  <c r="U394" i="9"/>
  <c r="X394" i="9" s="1"/>
  <c r="T394" i="9"/>
  <c r="W394" i="9" s="1"/>
  <c r="X393" i="9"/>
  <c r="U393" i="9"/>
  <c r="T393" i="9"/>
  <c r="W393" i="9" s="1"/>
  <c r="U392" i="9"/>
  <c r="X392" i="9" s="1"/>
  <c r="T392" i="9"/>
  <c r="W392" i="9" s="1"/>
  <c r="X391" i="9"/>
  <c r="U391" i="9"/>
  <c r="T391" i="9"/>
  <c r="W391" i="9" s="1"/>
  <c r="U390" i="9"/>
  <c r="X390" i="9" s="1"/>
  <c r="T390" i="9"/>
  <c r="W390" i="9" s="1"/>
  <c r="X389" i="9"/>
  <c r="U389" i="9"/>
  <c r="T389" i="9"/>
  <c r="W389" i="9" s="1"/>
  <c r="U388" i="9"/>
  <c r="X388" i="9" s="1"/>
  <c r="T388" i="9"/>
  <c r="W388" i="9" s="1"/>
  <c r="X387" i="9"/>
  <c r="U387" i="9"/>
  <c r="T387" i="9"/>
  <c r="W387" i="9" s="1"/>
  <c r="U386" i="9"/>
  <c r="X386" i="9" s="1"/>
  <c r="T386" i="9"/>
  <c r="W386" i="9" s="1"/>
  <c r="X385" i="9"/>
  <c r="U385" i="9"/>
  <c r="T385" i="9"/>
  <c r="W385" i="9" s="1"/>
  <c r="U384" i="9"/>
  <c r="X384" i="9" s="1"/>
  <c r="T384" i="9"/>
  <c r="W384" i="9" s="1"/>
  <c r="X383" i="9"/>
  <c r="U383" i="9"/>
  <c r="T383" i="9"/>
  <c r="W383" i="9" s="1"/>
  <c r="U382" i="9"/>
  <c r="X382" i="9" s="1"/>
  <c r="T382" i="9"/>
  <c r="W382" i="9" s="1"/>
  <c r="X381" i="9"/>
  <c r="U381" i="9"/>
  <c r="T381" i="9"/>
  <c r="W381" i="9" s="1"/>
  <c r="U380" i="9"/>
  <c r="X380" i="9" s="1"/>
  <c r="T380" i="9"/>
  <c r="W380" i="9" s="1"/>
  <c r="X379" i="9"/>
  <c r="U379" i="9"/>
  <c r="T379" i="9"/>
  <c r="W379" i="9" s="1"/>
  <c r="U378" i="9"/>
  <c r="X378" i="9" s="1"/>
  <c r="T378" i="9"/>
  <c r="W378" i="9" s="1"/>
  <c r="X377" i="9"/>
  <c r="U377" i="9"/>
  <c r="T377" i="9"/>
  <c r="W377" i="9" s="1"/>
  <c r="U376" i="9"/>
  <c r="X376" i="9" s="1"/>
  <c r="T376" i="9"/>
  <c r="W376" i="9" s="1"/>
  <c r="X375" i="9"/>
  <c r="U375" i="9"/>
  <c r="T375" i="9"/>
  <c r="W375" i="9" s="1"/>
  <c r="U374" i="9"/>
  <c r="X374" i="9" s="1"/>
  <c r="T374" i="9"/>
  <c r="W374" i="9" s="1"/>
  <c r="X373" i="9"/>
  <c r="U373" i="9"/>
  <c r="T373" i="9"/>
  <c r="W373" i="9" s="1"/>
  <c r="U372" i="9"/>
  <c r="X372" i="9" s="1"/>
  <c r="T372" i="9"/>
  <c r="W372" i="9" s="1"/>
  <c r="X371" i="9"/>
  <c r="U371" i="9"/>
  <c r="T371" i="9"/>
  <c r="W371" i="9" s="1"/>
  <c r="U370" i="9"/>
  <c r="X370" i="9" s="1"/>
  <c r="T370" i="9"/>
  <c r="W370" i="9" s="1"/>
  <c r="X369" i="9"/>
  <c r="U369" i="9"/>
  <c r="T369" i="9"/>
  <c r="W369" i="9" s="1"/>
  <c r="U368" i="9"/>
  <c r="X368" i="9" s="1"/>
  <c r="T368" i="9"/>
  <c r="W368" i="9" s="1"/>
  <c r="X367" i="9"/>
  <c r="U367" i="9"/>
  <c r="T367" i="9"/>
  <c r="W367" i="9" s="1"/>
  <c r="U366" i="9"/>
  <c r="X366" i="9" s="1"/>
  <c r="T366" i="9"/>
  <c r="W366" i="9" s="1"/>
  <c r="X365" i="9"/>
  <c r="U365" i="9"/>
  <c r="T365" i="9"/>
  <c r="W365" i="9" s="1"/>
  <c r="U364" i="9"/>
  <c r="X364" i="9" s="1"/>
  <c r="T364" i="9"/>
  <c r="W364" i="9" s="1"/>
  <c r="X363" i="9"/>
  <c r="U363" i="9"/>
  <c r="T363" i="9"/>
  <c r="W363" i="9" s="1"/>
  <c r="U362" i="9"/>
  <c r="X362" i="9" s="1"/>
  <c r="T362" i="9"/>
  <c r="W362" i="9" s="1"/>
  <c r="X361" i="9"/>
  <c r="U361" i="9"/>
  <c r="T361" i="9"/>
  <c r="W361" i="9" s="1"/>
  <c r="U360" i="9"/>
  <c r="X360" i="9" s="1"/>
  <c r="T360" i="9"/>
  <c r="W360" i="9" s="1"/>
  <c r="X359" i="9"/>
  <c r="U359" i="9"/>
  <c r="T359" i="9"/>
  <c r="W359" i="9" s="1"/>
  <c r="U358" i="9"/>
  <c r="X358" i="9" s="1"/>
  <c r="T358" i="9"/>
  <c r="W358" i="9" s="1"/>
  <c r="X357" i="9"/>
  <c r="U357" i="9"/>
  <c r="T357" i="9"/>
  <c r="W357" i="9" s="1"/>
  <c r="U356" i="9"/>
  <c r="X356" i="9" s="1"/>
  <c r="T356" i="9"/>
  <c r="W356" i="9" s="1"/>
  <c r="X355" i="9"/>
  <c r="U355" i="9"/>
  <c r="T355" i="9"/>
  <c r="W355" i="9" s="1"/>
  <c r="U354" i="9"/>
  <c r="X354" i="9" s="1"/>
  <c r="T354" i="9"/>
  <c r="W354" i="9" s="1"/>
  <c r="X353" i="9"/>
  <c r="U353" i="9"/>
  <c r="T353" i="9"/>
  <c r="W353" i="9" s="1"/>
  <c r="U352" i="9"/>
  <c r="X352" i="9" s="1"/>
  <c r="T352" i="9"/>
  <c r="W352" i="9" s="1"/>
  <c r="X351" i="9"/>
  <c r="U351" i="9"/>
  <c r="T351" i="9"/>
  <c r="W351" i="9" s="1"/>
  <c r="U350" i="9"/>
  <c r="X350" i="9" s="1"/>
  <c r="T350" i="9"/>
  <c r="W350" i="9" s="1"/>
  <c r="X349" i="9"/>
  <c r="U349" i="9"/>
  <c r="T349" i="9"/>
  <c r="W349" i="9" s="1"/>
  <c r="U348" i="9"/>
  <c r="X348" i="9" s="1"/>
  <c r="T348" i="9"/>
  <c r="W348" i="9" s="1"/>
  <c r="X347" i="9"/>
  <c r="U347" i="9"/>
  <c r="T347" i="9"/>
  <c r="W347" i="9" s="1"/>
  <c r="U346" i="9"/>
  <c r="X346" i="9" s="1"/>
  <c r="T346" i="9"/>
  <c r="W346" i="9" s="1"/>
  <c r="X345" i="9"/>
  <c r="U345" i="9"/>
  <c r="T345" i="9"/>
  <c r="W345" i="9" s="1"/>
  <c r="U344" i="9"/>
  <c r="X344" i="9" s="1"/>
  <c r="T344" i="9"/>
  <c r="W344" i="9" s="1"/>
  <c r="X343" i="9"/>
  <c r="U343" i="9"/>
  <c r="T343" i="9"/>
  <c r="W343" i="9" s="1"/>
  <c r="U342" i="9"/>
  <c r="X342" i="9" s="1"/>
  <c r="T342" i="9"/>
  <c r="W342" i="9" s="1"/>
  <c r="X341" i="9"/>
  <c r="U341" i="9"/>
  <c r="T341" i="9"/>
  <c r="W341" i="9" s="1"/>
  <c r="U340" i="9"/>
  <c r="X340" i="9" s="1"/>
  <c r="T340" i="9"/>
  <c r="W340" i="9" s="1"/>
  <c r="X339" i="9"/>
  <c r="U339" i="9"/>
  <c r="T339" i="9"/>
  <c r="W339" i="9" s="1"/>
  <c r="U338" i="9"/>
  <c r="X338" i="9" s="1"/>
  <c r="T338" i="9"/>
  <c r="W338" i="9" s="1"/>
  <c r="X337" i="9"/>
  <c r="U337" i="9"/>
  <c r="T337" i="9"/>
  <c r="W337" i="9" s="1"/>
  <c r="U336" i="9"/>
  <c r="X336" i="9" s="1"/>
  <c r="T336" i="9"/>
  <c r="W336" i="9" s="1"/>
  <c r="X335" i="9"/>
  <c r="U335" i="9"/>
  <c r="T335" i="9"/>
  <c r="W335" i="9" s="1"/>
  <c r="U334" i="9"/>
  <c r="X334" i="9" s="1"/>
  <c r="T334" i="9"/>
  <c r="W334" i="9" s="1"/>
  <c r="X333" i="9"/>
  <c r="U333" i="9"/>
  <c r="T333" i="9"/>
  <c r="W333" i="9" s="1"/>
  <c r="U332" i="9"/>
  <c r="X332" i="9" s="1"/>
  <c r="T332" i="9"/>
  <c r="W332" i="9" s="1"/>
  <c r="U331" i="9"/>
  <c r="X331" i="9" s="1"/>
  <c r="T331" i="9"/>
  <c r="W331" i="9" s="1"/>
  <c r="U330" i="9"/>
  <c r="X330" i="9" s="1"/>
  <c r="T330" i="9"/>
  <c r="W330" i="9" s="1"/>
  <c r="U329" i="9"/>
  <c r="X329" i="9" s="1"/>
  <c r="T329" i="9"/>
  <c r="W329" i="9" s="1"/>
  <c r="U328" i="9"/>
  <c r="X328" i="9" s="1"/>
  <c r="T328" i="9"/>
  <c r="W328" i="9" s="1"/>
  <c r="W327" i="9"/>
  <c r="U327" i="9"/>
  <c r="X327" i="9" s="1"/>
  <c r="T327" i="9"/>
  <c r="U326" i="9"/>
  <c r="X326" i="9" s="1"/>
  <c r="T326" i="9"/>
  <c r="W326" i="9" s="1"/>
  <c r="U325" i="9"/>
  <c r="X325" i="9" s="1"/>
  <c r="T325" i="9"/>
  <c r="W325" i="9" s="1"/>
  <c r="U324" i="9"/>
  <c r="X324" i="9" s="1"/>
  <c r="T324" i="9"/>
  <c r="W324" i="9" s="1"/>
  <c r="U323" i="9"/>
  <c r="X323" i="9" s="1"/>
  <c r="T323" i="9"/>
  <c r="W323" i="9" s="1"/>
  <c r="U322" i="9"/>
  <c r="X322" i="9" s="1"/>
  <c r="T322" i="9"/>
  <c r="W322" i="9" s="1"/>
  <c r="U321" i="9"/>
  <c r="X321" i="9" s="1"/>
  <c r="T321" i="9"/>
  <c r="W321" i="9" s="1"/>
  <c r="U320" i="9"/>
  <c r="X320" i="9" s="1"/>
  <c r="T320" i="9"/>
  <c r="W320" i="9" s="1"/>
  <c r="U319" i="9"/>
  <c r="X319" i="9" s="1"/>
  <c r="T319" i="9"/>
  <c r="W319" i="9" s="1"/>
  <c r="U318" i="9"/>
  <c r="X318" i="9" s="1"/>
  <c r="T318" i="9"/>
  <c r="W318" i="9" s="1"/>
  <c r="U317" i="9"/>
  <c r="X317" i="9" s="1"/>
  <c r="T317" i="9"/>
  <c r="W317" i="9" s="1"/>
  <c r="U316" i="9"/>
  <c r="X316" i="9" s="1"/>
  <c r="T316" i="9"/>
  <c r="W316" i="9" s="1"/>
  <c r="U315" i="9"/>
  <c r="X315" i="9" s="1"/>
  <c r="T315" i="9"/>
  <c r="W315" i="9" s="1"/>
  <c r="U314" i="9"/>
  <c r="X314" i="9" s="1"/>
  <c r="T314" i="9"/>
  <c r="W314" i="9" s="1"/>
  <c r="U313" i="9"/>
  <c r="X313" i="9" s="1"/>
  <c r="T313" i="9"/>
  <c r="W313" i="9" s="1"/>
  <c r="U312" i="9"/>
  <c r="X312" i="9" s="1"/>
  <c r="T312" i="9"/>
  <c r="W312" i="9" s="1"/>
  <c r="W311" i="9"/>
  <c r="U311" i="9"/>
  <c r="X311" i="9" s="1"/>
  <c r="T311" i="9"/>
  <c r="U310" i="9"/>
  <c r="X310" i="9" s="1"/>
  <c r="T310" i="9"/>
  <c r="W310" i="9" s="1"/>
  <c r="U309" i="9"/>
  <c r="X309" i="9" s="1"/>
  <c r="T309" i="9"/>
  <c r="W309" i="9" s="1"/>
  <c r="U308" i="9"/>
  <c r="X308" i="9" s="1"/>
  <c r="T308" i="9"/>
  <c r="W308" i="9" s="1"/>
  <c r="U307" i="9"/>
  <c r="X307" i="9" s="1"/>
  <c r="T307" i="9"/>
  <c r="W307" i="9" s="1"/>
  <c r="U306" i="9"/>
  <c r="X306" i="9" s="1"/>
  <c r="T306" i="9"/>
  <c r="W306" i="9" s="1"/>
  <c r="U305" i="9"/>
  <c r="X305" i="9" s="1"/>
  <c r="T305" i="9"/>
  <c r="W305" i="9" s="1"/>
  <c r="U304" i="9"/>
  <c r="X304" i="9" s="1"/>
  <c r="T304" i="9"/>
  <c r="W304" i="9" s="1"/>
  <c r="U303" i="9"/>
  <c r="X303" i="9" s="1"/>
  <c r="T303" i="9"/>
  <c r="W303" i="9" s="1"/>
  <c r="U302" i="9"/>
  <c r="X302" i="9" s="1"/>
  <c r="T302" i="9"/>
  <c r="W302" i="9" s="1"/>
  <c r="U301" i="9"/>
  <c r="X301" i="9" s="1"/>
  <c r="T301" i="9"/>
  <c r="W301" i="9" s="1"/>
  <c r="U300" i="9"/>
  <c r="X300" i="9" s="1"/>
  <c r="T300" i="9"/>
  <c r="W300" i="9" s="1"/>
  <c r="U299" i="9"/>
  <c r="X299" i="9" s="1"/>
  <c r="T299" i="9"/>
  <c r="W299" i="9" s="1"/>
  <c r="U298" i="9"/>
  <c r="X298" i="9" s="1"/>
  <c r="T298" i="9"/>
  <c r="W298" i="9" s="1"/>
  <c r="U297" i="9"/>
  <c r="X297" i="9" s="1"/>
  <c r="T297" i="9"/>
  <c r="W297" i="9" s="1"/>
  <c r="U296" i="9"/>
  <c r="X296" i="9" s="1"/>
  <c r="T296" i="9"/>
  <c r="W296" i="9" s="1"/>
  <c r="W295" i="9"/>
  <c r="U295" i="9"/>
  <c r="X295" i="9" s="1"/>
  <c r="T295" i="9"/>
  <c r="U294" i="9"/>
  <c r="X294" i="9" s="1"/>
  <c r="T294" i="9"/>
  <c r="W294" i="9" s="1"/>
  <c r="U293" i="9"/>
  <c r="X293" i="9" s="1"/>
  <c r="T293" i="9"/>
  <c r="W293" i="9" s="1"/>
  <c r="U292" i="9"/>
  <c r="X292" i="9" s="1"/>
  <c r="T292" i="9"/>
  <c r="W292" i="9" s="1"/>
  <c r="U291" i="9"/>
  <c r="X291" i="9" s="1"/>
  <c r="T291" i="9"/>
  <c r="W291" i="9" s="1"/>
  <c r="U290" i="9"/>
  <c r="X290" i="9" s="1"/>
  <c r="T290" i="9"/>
  <c r="W290" i="9" s="1"/>
  <c r="U289" i="9"/>
  <c r="X289" i="9" s="1"/>
  <c r="T289" i="9"/>
  <c r="W289" i="9" s="1"/>
  <c r="U288" i="9"/>
  <c r="X288" i="9" s="1"/>
  <c r="T288" i="9"/>
  <c r="W288" i="9" s="1"/>
  <c r="U287" i="9"/>
  <c r="X287" i="9" s="1"/>
  <c r="T287" i="9"/>
  <c r="W287" i="9" s="1"/>
  <c r="U286" i="9"/>
  <c r="X286" i="9" s="1"/>
  <c r="T286" i="9"/>
  <c r="W286" i="9" s="1"/>
  <c r="U285" i="9"/>
  <c r="X285" i="9" s="1"/>
  <c r="T285" i="9"/>
  <c r="W285" i="9" s="1"/>
  <c r="U284" i="9"/>
  <c r="X284" i="9" s="1"/>
  <c r="T284" i="9"/>
  <c r="W284" i="9" s="1"/>
  <c r="U283" i="9"/>
  <c r="X283" i="9" s="1"/>
  <c r="T283" i="9"/>
  <c r="W283" i="9" s="1"/>
  <c r="U282" i="9"/>
  <c r="X282" i="9" s="1"/>
  <c r="T282" i="9"/>
  <c r="W282" i="9" s="1"/>
  <c r="U281" i="9"/>
  <c r="X281" i="9" s="1"/>
  <c r="T281" i="9"/>
  <c r="W281" i="9" s="1"/>
  <c r="U280" i="9"/>
  <c r="X280" i="9" s="1"/>
  <c r="T280" i="9"/>
  <c r="W280" i="9" s="1"/>
  <c r="W279" i="9"/>
  <c r="U279" i="9"/>
  <c r="X279" i="9" s="1"/>
  <c r="T279" i="9"/>
  <c r="W278" i="9"/>
  <c r="U278" i="9"/>
  <c r="X278" i="9" s="1"/>
  <c r="T278" i="9"/>
  <c r="U277" i="9"/>
  <c r="X277" i="9" s="1"/>
  <c r="T277" i="9"/>
  <c r="W277" i="9" s="1"/>
  <c r="U276" i="9"/>
  <c r="X276" i="9" s="1"/>
  <c r="T276" i="9"/>
  <c r="W276" i="9" s="1"/>
  <c r="U275" i="9"/>
  <c r="X275" i="9" s="1"/>
  <c r="T275" i="9"/>
  <c r="W275" i="9" s="1"/>
  <c r="U274" i="9"/>
  <c r="X274" i="9" s="1"/>
  <c r="T274" i="9"/>
  <c r="W274" i="9" s="1"/>
  <c r="U273" i="9"/>
  <c r="X273" i="9" s="1"/>
  <c r="T273" i="9"/>
  <c r="W273" i="9" s="1"/>
  <c r="U272" i="9"/>
  <c r="X272" i="9" s="1"/>
  <c r="T272" i="9"/>
  <c r="W272" i="9" s="1"/>
  <c r="U271" i="9"/>
  <c r="X271" i="9" s="1"/>
  <c r="T271" i="9"/>
  <c r="W271" i="9" s="1"/>
  <c r="W270" i="9"/>
  <c r="U270" i="9"/>
  <c r="X270" i="9" s="1"/>
  <c r="T270" i="9"/>
  <c r="U269" i="9"/>
  <c r="X269" i="9" s="1"/>
  <c r="T269" i="9"/>
  <c r="W269" i="9" s="1"/>
  <c r="U268" i="9"/>
  <c r="X268" i="9" s="1"/>
  <c r="T268" i="9"/>
  <c r="W268" i="9" s="1"/>
  <c r="W267" i="9"/>
  <c r="U267" i="9"/>
  <c r="X267" i="9" s="1"/>
  <c r="T267" i="9"/>
  <c r="U266" i="9"/>
  <c r="X266" i="9" s="1"/>
  <c r="T266" i="9"/>
  <c r="W266" i="9" s="1"/>
  <c r="U265" i="9"/>
  <c r="X265" i="9" s="1"/>
  <c r="T265" i="9"/>
  <c r="W265" i="9" s="1"/>
  <c r="U264" i="9"/>
  <c r="X264" i="9" s="1"/>
  <c r="T264" i="9"/>
  <c r="W264" i="9" s="1"/>
  <c r="U263" i="9"/>
  <c r="X263" i="9" s="1"/>
  <c r="T263" i="9"/>
  <c r="W263" i="9" s="1"/>
  <c r="W262" i="9"/>
  <c r="U262" i="9"/>
  <c r="X262" i="9" s="1"/>
  <c r="T262" i="9"/>
  <c r="U261" i="9"/>
  <c r="X261" i="9" s="1"/>
  <c r="T261" i="9"/>
  <c r="W261" i="9" s="1"/>
  <c r="U260" i="9"/>
  <c r="X260" i="9" s="1"/>
  <c r="T260" i="9"/>
  <c r="W260" i="9" s="1"/>
  <c r="W259" i="9"/>
  <c r="U259" i="9"/>
  <c r="X259" i="9" s="1"/>
  <c r="T259" i="9"/>
  <c r="U258" i="9"/>
  <c r="X258" i="9" s="1"/>
  <c r="T258" i="9"/>
  <c r="W258" i="9" s="1"/>
  <c r="U257" i="9"/>
  <c r="X257" i="9" s="1"/>
  <c r="T257" i="9"/>
  <c r="W257" i="9" s="1"/>
  <c r="U256" i="9"/>
  <c r="X256" i="9" s="1"/>
  <c r="T256" i="9"/>
  <c r="W256" i="9" s="1"/>
  <c r="W255" i="9"/>
  <c r="U255" i="9"/>
  <c r="X255" i="9" s="1"/>
  <c r="T255" i="9"/>
  <c r="U254" i="9"/>
  <c r="X254" i="9" s="1"/>
  <c r="T254" i="9"/>
  <c r="W254" i="9" s="1"/>
  <c r="U253" i="9"/>
  <c r="X253" i="9" s="1"/>
  <c r="T253" i="9"/>
  <c r="W253" i="9" s="1"/>
  <c r="U252" i="9"/>
  <c r="X252" i="9" s="1"/>
  <c r="T252" i="9"/>
  <c r="W252" i="9" s="1"/>
  <c r="U251" i="9"/>
  <c r="X251" i="9" s="1"/>
  <c r="T251" i="9"/>
  <c r="W251" i="9" s="1"/>
  <c r="U250" i="9"/>
  <c r="X250" i="9" s="1"/>
  <c r="T250" i="9"/>
  <c r="W250" i="9" s="1"/>
  <c r="U249" i="9"/>
  <c r="X249" i="9" s="1"/>
  <c r="T249" i="9"/>
  <c r="W249" i="9" s="1"/>
  <c r="U248" i="9"/>
  <c r="X248" i="9" s="1"/>
  <c r="T248" i="9"/>
  <c r="W248" i="9" s="1"/>
  <c r="U247" i="9"/>
  <c r="X247" i="9" s="1"/>
  <c r="T247" i="9"/>
  <c r="W247" i="9" s="1"/>
  <c r="U246" i="9"/>
  <c r="X246" i="9" s="1"/>
  <c r="T246" i="9"/>
  <c r="W246" i="9" s="1"/>
  <c r="W245" i="9"/>
  <c r="U245" i="9"/>
  <c r="X245" i="9" s="1"/>
  <c r="T245" i="9"/>
  <c r="W244" i="9"/>
  <c r="U244" i="9"/>
  <c r="X244" i="9" s="1"/>
  <c r="T244" i="9"/>
  <c r="U243" i="9"/>
  <c r="X243" i="9" s="1"/>
  <c r="T243" i="9"/>
  <c r="W243" i="9" s="1"/>
  <c r="U242" i="9"/>
  <c r="X242" i="9" s="1"/>
  <c r="T242" i="9"/>
  <c r="W242" i="9" s="1"/>
  <c r="W241" i="9"/>
  <c r="U241" i="9"/>
  <c r="X241" i="9" s="1"/>
  <c r="T241" i="9"/>
  <c r="W240" i="9"/>
  <c r="U240" i="9"/>
  <c r="X240" i="9" s="1"/>
  <c r="T240" i="9"/>
  <c r="U239" i="9"/>
  <c r="X239" i="9" s="1"/>
  <c r="T239" i="9"/>
  <c r="W239" i="9" s="1"/>
  <c r="U238" i="9"/>
  <c r="X238" i="9" s="1"/>
  <c r="T238" i="9"/>
  <c r="W238" i="9" s="1"/>
  <c r="W237" i="9"/>
  <c r="U237" i="9"/>
  <c r="X237" i="9" s="1"/>
  <c r="T237" i="9"/>
  <c r="W236" i="9"/>
  <c r="U236" i="9"/>
  <c r="X236" i="9" s="1"/>
  <c r="T236" i="9"/>
  <c r="U235" i="9"/>
  <c r="X235" i="9" s="1"/>
  <c r="T235" i="9"/>
  <c r="W235" i="9" s="1"/>
  <c r="X234" i="9"/>
  <c r="U234" i="9"/>
  <c r="T234" i="9"/>
  <c r="W234" i="9" s="1"/>
  <c r="X233" i="9"/>
  <c r="U233" i="9"/>
  <c r="T233" i="9"/>
  <c r="W233" i="9" s="1"/>
  <c r="X232" i="9"/>
  <c r="U232" i="9"/>
  <c r="T232" i="9"/>
  <c r="W232" i="9" s="1"/>
  <c r="X231" i="9"/>
  <c r="U231" i="9"/>
  <c r="T231" i="9"/>
  <c r="W231" i="9" s="1"/>
  <c r="X230" i="9"/>
  <c r="U230" i="9"/>
  <c r="T230" i="9"/>
  <c r="W230" i="9" s="1"/>
  <c r="X229" i="9"/>
  <c r="U229" i="9"/>
  <c r="T229" i="9"/>
  <c r="W229" i="9" s="1"/>
  <c r="X228" i="9"/>
  <c r="U228" i="9"/>
  <c r="T228" i="9"/>
  <c r="W228" i="9" s="1"/>
  <c r="X227" i="9"/>
  <c r="U227" i="9"/>
  <c r="T227" i="9"/>
  <c r="W227" i="9" s="1"/>
  <c r="X226" i="9"/>
  <c r="U226" i="9"/>
  <c r="T226" i="9"/>
  <c r="W226" i="9" s="1"/>
  <c r="X225" i="9"/>
  <c r="U225" i="9"/>
  <c r="T225" i="9"/>
  <c r="W225" i="9" s="1"/>
  <c r="X224" i="9"/>
  <c r="U224" i="9"/>
  <c r="T224" i="9"/>
  <c r="W224" i="9" s="1"/>
  <c r="X223" i="9"/>
  <c r="U223" i="9"/>
  <c r="T223" i="9"/>
  <c r="W223" i="9" s="1"/>
  <c r="X222" i="9"/>
  <c r="U222" i="9"/>
  <c r="T222" i="9"/>
  <c r="W222" i="9" s="1"/>
  <c r="X221" i="9"/>
  <c r="U221" i="9"/>
  <c r="T221" i="9"/>
  <c r="W221" i="9" s="1"/>
  <c r="X220" i="9"/>
  <c r="U220" i="9"/>
  <c r="T220" i="9"/>
  <c r="W220" i="9" s="1"/>
  <c r="X219" i="9"/>
  <c r="U219" i="9"/>
  <c r="T219" i="9"/>
  <c r="W219" i="9" s="1"/>
  <c r="X218" i="9"/>
  <c r="U218" i="9"/>
  <c r="T218" i="9"/>
  <c r="W218" i="9" s="1"/>
  <c r="X217" i="9"/>
  <c r="U217" i="9"/>
  <c r="T217" i="9"/>
  <c r="W217" i="9" s="1"/>
  <c r="X216" i="9"/>
  <c r="U216" i="9"/>
  <c r="T216" i="9"/>
  <c r="W216" i="9" s="1"/>
  <c r="X215" i="9"/>
  <c r="U215" i="9"/>
  <c r="T215" i="9"/>
  <c r="W215" i="9" s="1"/>
  <c r="X214" i="9"/>
  <c r="U214" i="9"/>
  <c r="T214" i="9"/>
  <c r="W214" i="9" s="1"/>
  <c r="X213" i="9"/>
  <c r="U213" i="9"/>
  <c r="T213" i="9"/>
  <c r="W213" i="9" s="1"/>
  <c r="X212" i="9"/>
  <c r="U212" i="9"/>
  <c r="T212" i="9"/>
  <c r="W212" i="9" s="1"/>
  <c r="X211" i="9"/>
  <c r="U211" i="9"/>
  <c r="T211" i="9"/>
  <c r="W211" i="9" s="1"/>
  <c r="X210" i="9"/>
  <c r="U210" i="9"/>
  <c r="T210" i="9"/>
  <c r="W210" i="9" s="1"/>
  <c r="X209" i="9"/>
  <c r="U209" i="9"/>
  <c r="T209" i="9"/>
  <c r="W209" i="9" s="1"/>
  <c r="X208" i="9"/>
  <c r="U208" i="9"/>
  <c r="T208" i="9"/>
  <c r="W208" i="9" s="1"/>
  <c r="X207" i="9"/>
  <c r="U207" i="9"/>
  <c r="T207" i="9"/>
  <c r="W207" i="9" s="1"/>
  <c r="X206" i="9"/>
  <c r="U206" i="9"/>
  <c r="T206" i="9"/>
  <c r="W206" i="9" s="1"/>
  <c r="X205" i="9"/>
  <c r="U205" i="9"/>
  <c r="T205" i="9"/>
  <c r="W205" i="9" s="1"/>
  <c r="X204" i="9"/>
  <c r="U204" i="9"/>
  <c r="T204" i="9"/>
  <c r="W204" i="9" s="1"/>
  <c r="X203" i="9"/>
  <c r="U203" i="9"/>
  <c r="T203" i="9"/>
  <c r="W203" i="9" s="1"/>
  <c r="X202" i="9"/>
  <c r="U202" i="9"/>
  <c r="T202" i="9"/>
  <c r="W202" i="9" s="1"/>
  <c r="X201" i="9"/>
  <c r="U201" i="9"/>
  <c r="T201" i="9"/>
  <c r="W201" i="9" s="1"/>
  <c r="X200" i="9"/>
  <c r="U200" i="9"/>
  <c r="T200" i="9"/>
  <c r="W200" i="9" s="1"/>
  <c r="X199" i="9"/>
  <c r="U199" i="9"/>
  <c r="T199" i="9"/>
  <c r="W199" i="9" s="1"/>
  <c r="X198" i="9"/>
  <c r="U198" i="9"/>
  <c r="T198" i="9"/>
  <c r="W198" i="9" s="1"/>
  <c r="X197" i="9"/>
  <c r="U197" i="9"/>
  <c r="T197" i="9"/>
  <c r="W197" i="9" s="1"/>
  <c r="X196" i="9"/>
  <c r="U196" i="9"/>
  <c r="T196" i="9"/>
  <c r="W196" i="9" s="1"/>
  <c r="X195" i="9"/>
  <c r="U195" i="9"/>
  <c r="T195" i="9"/>
  <c r="W195" i="9" s="1"/>
  <c r="X194" i="9"/>
  <c r="U194" i="9"/>
  <c r="T194" i="9"/>
  <c r="W194" i="9" s="1"/>
  <c r="X193" i="9"/>
  <c r="U193" i="9"/>
  <c r="T193" i="9"/>
  <c r="W193" i="9" s="1"/>
  <c r="X192" i="9"/>
  <c r="U192" i="9"/>
  <c r="T192" i="9"/>
  <c r="W192" i="9" s="1"/>
  <c r="X191" i="9"/>
  <c r="U191" i="9"/>
  <c r="T191" i="9"/>
  <c r="W191" i="9" s="1"/>
  <c r="X190" i="9"/>
  <c r="U190" i="9"/>
  <c r="T190" i="9"/>
  <c r="W190" i="9" s="1"/>
  <c r="X189" i="9"/>
  <c r="U189" i="9"/>
  <c r="T189" i="9"/>
  <c r="W189" i="9" s="1"/>
  <c r="U188" i="9"/>
  <c r="X188" i="9" s="1"/>
  <c r="T188" i="9"/>
  <c r="W188" i="9" s="1"/>
  <c r="W187" i="9"/>
  <c r="U187" i="9"/>
  <c r="X187" i="9" s="1"/>
  <c r="T187" i="9"/>
  <c r="W186" i="9"/>
  <c r="U186" i="9"/>
  <c r="X186" i="9" s="1"/>
  <c r="T186" i="9"/>
  <c r="U185" i="9"/>
  <c r="X185" i="9" s="1"/>
  <c r="T185" i="9"/>
  <c r="W185" i="9" s="1"/>
  <c r="U184" i="9"/>
  <c r="X184" i="9" s="1"/>
  <c r="T184" i="9"/>
  <c r="W184" i="9" s="1"/>
  <c r="W183" i="9"/>
  <c r="U183" i="9"/>
  <c r="X183" i="9" s="1"/>
  <c r="T183" i="9"/>
  <c r="W182" i="9"/>
  <c r="U182" i="9"/>
  <c r="X182" i="9" s="1"/>
  <c r="T182" i="9"/>
  <c r="U181" i="9"/>
  <c r="X181" i="9" s="1"/>
  <c r="T181" i="9"/>
  <c r="W181" i="9" s="1"/>
  <c r="U180" i="9"/>
  <c r="X180" i="9" s="1"/>
  <c r="T180" i="9"/>
  <c r="W180" i="9" s="1"/>
  <c r="W179" i="9"/>
  <c r="U179" i="9"/>
  <c r="X179" i="9" s="1"/>
  <c r="T179" i="9"/>
  <c r="W178" i="9"/>
  <c r="U178" i="9"/>
  <c r="X178" i="9" s="1"/>
  <c r="T178" i="9"/>
  <c r="U177" i="9"/>
  <c r="X177" i="9" s="1"/>
  <c r="T177" i="9"/>
  <c r="W177" i="9" s="1"/>
  <c r="U176" i="9"/>
  <c r="X176" i="9" s="1"/>
  <c r="T176" i="9"/>
  <c r="W176" i="9" s="1"/>
  <c r="W175" i="9"/>
  <c r="U175" i="9"/>
  <c r="X175" i="9" s="1"/>
  <c r="T175" i="9"/>
  <c r="W174" i="9"/>
  <c r="U174" i="9"/>
  <c r="X174" i="9" s="1"/>
  <c r="T174" i="9"/>
  <c r="U173" i="9"/>
  <c r="X173" i="9" s="1"/>
  <c r="T173" i="9"/>
  <c r="W173" i="9" s="1"/>
  <c r="U172" i="9"/>
  <c r="X172" i="9" s="1"/>
  <c r="T172" i="9"/>
  <c r="W172" i="9" s="1"/>
  <c r="W171" i="9"/>
  <c r="U171" i="9"/>
  <c r="X171" i="9" s="1"/>
  <c r="T171" i="9"/>
  <c r="W170" i="9"/>
  <c r="U170" i="9"/>
  <c r="X170" i="9" s="1"/>
  <c r="T170" i="9"/>
  <c r="U169" i="9"/>
  <c r="X169" i="9" s="1"/>
  <c r="T169" i="9"/>
  <c r="W169" i="9" s="1"/>
  <c r="U168" i="9"/>
  <c r="X168" i="9" s="1"/>
  <c r="T168" i="9"/>
  <c r="W168" i="9" s="1"/>
  <c r="W167" i="9"/>
  <c r="U167" i="9"/>
  <c r="X167" i="9" s="1"/>
  <c r="T167" i="9"/>
  <c r="W166" i="9"/>
  <c r="U166" i="9"/>
  <c r="X166" i="9" s="1"/>
  <c r="T166" i="9"/>
  <c r="U165" i="9"/>
  <c r="X165" i="9" s="1"/>
  <c r="T165" i="9"/>
  <c r="W165" i="9" s="1"/>
  <c r="U164" i="9"/>
  <c r="X164" i="9" s="1"/>
  <c r="T164" i="9"/>
  <c r="W164" i="9" s="1"/>
  <c r="W163" i="9"/>
  <c r="U163" i="9"/>
  <c r="X163" i="9" s="1"/>
  <c r="T163" i="9"/>
  <c r="W162" i="9"/>
  <c r="U162" i="9"/>
  <c r="X162" i="9" s="1"/>
  <c r="T162" i="9"/>
  <c r="X161" i="9"/>
  <c r="W161" i="9"/>
  <c r="U161" i="9"/>
  <c r="T161" i="9"/>
  <c r="X160" i="9"/>
  <c r="W160" i="9"/>
  <c r="U160" i="9"/>
  <c r="T160" i="9"/>
  <c r="X159" i="9"/>
  <c r="W159" i="9"/>
  <c r="U159" i="9"/>
  <c r="T159" i="9"/>
  <c r="X158" i="9"/>
  <c r="W158" i="9"/>
  <c r="U158" i="9"/>
  <c r="T158" i="9"/>
  <c r="X157" i="9"/>
  <c r="W157" i="9"/>
  <c r="U157" i="9"/>
  <c r="T157" i="9"/>
  <c r="X156" i="9"/>
  <c r="W156" i="9"/>
  <c r="U156" i="9"/>
  <c r="T156" i="9"/>
  <c r="X155" i="9"/>
  <c r="W155" i="9"/>
  <c r="U155" i="9"/>
  <c r="T155" i="9"/>
  <c r="X154" i="9"/>
  <c r="W154" i="9"/>
  <c r="U154" i="9"/>
  <c r="T154" i="9"/>
  <c r="X153" i="9"/>
  <c r="W153" i="9"/>
  <c r="U153" i="9"/>
  <c r="T153" i="9"/>
  <c r="X152" i="9"/>
  <c r="W152" i="9"/>
  <c r="U152" i="9"/>
  <c r="T152" i="9"/>
  <c r="X151" i="9"/>
  <c r="W151" i="9"/>
  <c r="U151" i="9"/>
  <c r="T151" i="9"/>
  <c r="X150" i="9"/>
  <c r="W150" i="9"/>
  <c r="U150" i="9"/>
  <c r="T150" i="9"/>
  <c r="X149" i="9"/>
  <c r="W149" i="9"/>
  <c r="U149" i="9"/>
  <c r="T149" i="9"/>
  <c r="X148" i="9"/>
  <c r="W148" i="9"/>
  <c r="U148" i="9"/>
  <c r="T148" i="9"/>
  <c r="X147" i="9"/>
  <c r="W147" i="9"/>
  <c r="U147" i="9"/>
  <c r="T147" i="9"/>
  <c r="X146" i="9"/>
  <c r="W146" i="9"/>
  <c r="U146" i="9"/>
  <c r="T146" i="9"/>
  <c r="X145" i="9"/>
  <c r="W145" i="9"/>
  <c r="U145" i="9"/>
  <c r="T145" i="9"/>
  <c r="U144" i="9"/>
  <c r="X144" i="9" s="1"/>
  <c r="T144" i="9"/>
  <c r="W144" i="9" s="1"/>
  <c r="U143" i="9"/>
  <c r="X143" i="9" s="1"/>
  <c r="T143" i="9"/>
  <c r="W143" i="9" s="1"/>
  <c r="X142" i="9"/>
  <c r="U142" i="9"/>
  <c r="T142" i="9"/>
  <c r="W142" i="9" s="1"/>
  <c r="X141" i="9"/>
  <c r="U141" i="9"/>
  <c r="T141" i="9"/>
  <c r="W141" i="9" s="1"/>
  <c r="X140" i="9"/>
  <c r="U140" i="9"/>
  <c r="T140" i="9"/>
  <c r="W140" i="9" s="1"/>
  <c r="W139" i="9"/>
  <c r="U139" i="9"/>
  <c r="X139" i="9" s="1"/>
  <c r="T139" i="9"/>
  <c r="W138" i="9"/>
  <c r="U138" i="9"/>
  <c r="X138" i="9" s="1"/>
  <c r="T138" i="9"/>
  <c r="U137" i="9"/>
  <c r="X137" i="9" s="1"/>
  <c r="T137" i="9"/>
  <c r="W137" i="9" s="1"/>
  <c r="U136" i="9"/>
  <c r="X136" i="9" s="1"/>
  <c r="T136" i="9"/>
  <c r="W136" i="9" s="1"/>
  <c r="W135" i="9"/>
  <c r="U135" i="9"/>
  <c r="X135" i="9" s="1"/>
  <c r="T135" i="9"/>
  <c r="W134" i="9"/>
  <c r="U134" i="9"/>
  <c r="X134" i="9" s="1"/>
  <c r="T134" i="9"/>
  <c r="U133" i="9"/>
  <c r="X133" i="9" s="1"/>
  <c r="T133" i="9"/>
  <c r="W133" i="9" s="1"/>
  <c r="U132" i="9"/>
  <c r="X132" i="9" s="1"/>
  <c r="T132" i="9"/>
  <c r="W132" i="9" s="1"/>
  <c r="W131" i="9"/>
  <c r="U131" i="9"/>
  <c r="X131" i="9" s="1"/>
  <c r="T131" i="9"/>
  <c r="W130" i="9"/>
  <c r="U130" i="9"/>
  <c r="X130" i="9" s="1"/>
  <c r="T130" i="9"/>
  <c r="U129" i="9"/>
  <c r="X129" i="9" s="1"/>
  <c r="T129" i="9"/>
  <c r="W129" i="9" s="1"/>
  <c r="U128" i="9"/>
  <c r="X128" i="9" s="1"/>
  <c r="T128" i="9"/>
  <c r="W128" i="9" s="1"/>
  <c r="W127" i="9"/>
  <c r="U127" i="9"/>
  <c r="X127" i="9" s="1"/>
  <c r="T127" i="9"/>
  <c r="W126" i="9"/>
  <c r="U126" i="9"/>
  <c r="X126" i="9" s="1"/>
  <c r="T126" i="9"/>
  <c r="U125" i="9"/>
  <c r="X125" i="9" s="1"/>
  <c r="T125" i="9"/>
  <c r="W125" i="9" s="1"/>
  <c r="U124" i="9"/>
  <c r="X124" i="9" s="1"/>
  <c r="T124" i="9"/>
  <c r="W124" i="9" s="1"/>
  <c r="U123" i="9"/>
  <c r="X123" i="9" s="1"/>
  <c r="T123" i="9"/>
  <c r="W123" i="9" s="1"/>
  <c r="U122" i="9"/>
  <c r="X122" i="9" s="1"/>
  <c r="T122" i="9"/>
  <c r="W122" i="9" s="1"/>
  <c r="U121" i="9"/>
  <c r="X121" i="9" s="1"/>
  <c r="T121" i="9"/>
  <c r="W121" i="9" s="1"/>
  <c r="U120" i="9"/>
  <c r="X120" i="9" s="1"/>
  <c r="T120" i="9"/>
  <c r="W120" i="9" s="1"/>
  <c r="U119" i="9"/>
  <c r="X119" i="9" s="1"/>
  <c r="T119" i="9"/>
  <c r="W119" i="9" s="1"/>
  <c r="U118" i="9"/>
  <c r="X118" i="9" s="1"/>
  <c r="T118" i="9"/>
  <c r="W118" i="9" s="1"/>
  <c r="U117" i="9"/>
  <c r="X117" i="9" s="1"/>
  <c r="T117" i="9"/>
  <c r="W117" i="9" s="1"/>
  <c r="U116" i="9"/>
  <c r="X116" i="9" s="1"/>
  <c r="T116" i="9"/>
  <c r="W116" i="9" s="1"/>
  <c r="U115" i="9"/>
  <c r="X115" i="9" s="1"/>
  <c r="T115" i="9"/>
  <c r="W115" i="9" s="1"/>
  <c r="U114" i="9"/>
  <c r="X114" i="9" s="1"/>
  <c r="T114" i="9"/>
  <c r="W114" i="9" s="1"/>
  <c r="U113" i="9"/>
  <c r="X113" i="9" s="1"/>
  <c r="T113" i="9"/>
  <c r="W113" i="9" s="1"/>
  <c r="U112" i="9"/>
  <c r="X112" i="9" s="1"/>
  <c r="T112" i="9"/>
  <c r="W112" i="9" s="1"/>
  <c r="U111" i="9"/>
  <c r="X111" i="9" s="1"/>
  <c r="T111" i="9"/>
  <c r="W111" i="9" s="1"/>
  <c r="U110" i="9"/>
  <c r="X110" i="9" s="1"/>
  <c r="T110" i="9"/>
  <c r="W110" i="9" s="1"/>
  <c r="U109" i="9"/>
  <c r="X109" i="9" s="1"/>
  <c r="T109" i="9"/>
  <c r="W109" i="9" s="1"/>
  <c r="U108" i="9"/>
  <c r="X108" i="9" s="1"/>
  <c r="T108" i="9"/>
  <c r="W108" i="9" s="1"/>
  <c r="U107" i="9"/>
  <c r="X107" i="9" s="1"/>
  <c r="T107" i="9"/>
  <c r="W107" i="9" s="1"/>
  <c r="U106" i="9"/>
  <c r="X106" i="9" s="1"/>
  <c r="T106" i="9"/>
  <c r="W106" i="9" s="1"/>
  <c r="U105" i="9"/>
  <c r="X105" i="9" s="1"/>
  <c r="T105" i="9"/>
  <c r="W105" i="9" s="1"/>
  <c r="U104" i="9"/>
  <c r="X104" i="9" s="1"/>
  <c r="T104" i="9"/>
  <c r="W104" i="9" s="1"/>
  <c r="U103" i="9"/>
  <c r="X103" i="9" s="1"/>
  <c r="T103" i="9"/>
  <c r="W103" i="9" s="1"/>
  <c r="U102" i="9"/>
  <c r="X102" i="9" s="1"/>
  <c r="T102" i="9"/>
  <c r="W102" i="9" s="1"/>
  <c r="U101" i="9"/>
  <c r="X101" i="9" s="1"/>
  <c r="T101" i="9"/>
  <c r="W101" i="9" s="1"/>
  <c r="U100" i="9"/>
  <c r="X100" i="9" s="1"/>
  <c r="T100" i="9"/>
  <c r="W100" i="9" s="1"/>
  <c r="U99" i="9"/>
  <c r="X99" i="9" s="1"/>
  <c r="T99" i="9"/>
  <c r="W99" i="9" s="1"/>
  <c r="U98" i="9"/>
  <c r="X98" i="9" s="1"/>
  <c r="T98" i="9"/>
  <c r="W98" i="9" s="1"/>
  <c r="U97" i="9"/>
  <c r="X97" i="9" s="1"/>
  <c r="T97" i="9"/>
  <c r="W97" i="9" s="1"/>
  <c r="U96" i="9"/>
  <c r="X96" i="9" s="1"/>
  <c r="T96" i="9"/>
  <c r="W96" i="9" s="1"/>
  <c r="U95" i="9"/>
  <c r="X95" i="9" s="1"/>
  <c r="T95" i="9"/>
  <c r="W95" i="9" s="1"/>
  <c r="U94" i="9"/>
  <c r="X94" i="9" s="1"/>
  <c r="T94" i="9"/>
  <c r="W94" i="9" s="1"/>
  <c r="U93" i="9"/>
  <c r="X93" i="9" s="1"/>
  <c r="T93" i="9"/>
  <c r="W93" i="9" s="1"/>
  <c r="U92" i="9"/>
  <c r="X92" i="9" s="1"/>
  <c r="T92" i="9"/>
  <c r="W92" i="9" s="1"/>
  <c r="U91" i="9"/>
  <c r="X91" i="9" s="1"/>
  <c r="T91" i="9"/>
  <c r="W91" i="9" s="1"/>
  <c r="U90" i="9"/>
  <c r="X90" i="9" s="1"/>
  <c r="T90" i="9"/>
  <c r="W90" i="9" s="1"/>
  <c r="U89" i="9"/>
  <c r="X89" i="9" s="1"/>
  <c r="T89" i="9"/>
  <c r="W89" i="9" s="1"/>
  <c r="U88" i="9"/>
  <c r="X88" i="9" s="1"/>
  <c r="T88" i="9"/>
  <c r="W88" i="9" s="1"/>
  <c r="U87" i="9"/>
  <c r="X87" i="9" s="1"/>
  <c r="T87" i="9"/>
  <c r="W87" i="9" s="1"/>
  <c r="U86" i="9"/>
  <c r="X86" i="9" s="1"/>
  <c r="T86" i="9"/>
  <c r="W86" i="9" s="1"/>
  <c r="U85" i="9"/>
  <c r="X85" i="9" s="1"/>
  <c r="T85" i="9"/>
  <c r="W85" i="9" s="1"/>
  <c r="U84" i="9"/>
  <c r="X84" i="9" s="1"/>
  <c r="T84" i="9"/>
  <c r="W84" i="9" s="1"/>
  <c r="U83" i="9"/>
  <c r="X83" i="9" s="1"/>
  <c r="T83" i="9"/>
  <c r="W83" i="9" s="1"/>
  <c r="U82" i="9"/>
  <c r="X82" i="9" s="1"/>
  <c r="T82" i="9"/>
  <c r="W82" i="9" s="1"/>
  <c r="U81" i="9"/>
  <c r="X81" i="9" s="1"/>
  <c r="T81" i="9"/>
  <c r="W81" i="9" s="1"/>
  <c r="U80" i="9"/>
  <c r="X80" i="9" s="1"/>
  <c r="T80" i="9"/>
  <c r="W80" i="9" s="1"/>
  <c r="U79" i="9"/>
  <c r="X79" i="9" s="1"/>
  <c r="T79" i="9"/>
  <c r="W79" i="9" s="1"/>
  <c r="U78" i="9"/>
  <c r="X78" i="9" s="1"/>
  <c r="T78" i="9"/>
  <c r="W78" i="9" s="1"/>
  <c r="U77" i="9"/>
  <c r="X77" i="9" s="1"/>
  <c r="T77" i="9"/>
  <c r="W77" i="9" s="1"/>
  <c r="U76" i="9"/>
  <c r="X76" i="9" s="1"/>
  <c r="T76" i="9"/>
  <c r="W76" i="9" s="1"/>
  <c r="U75" i="9"/>
  <c r="X75" i="9" s="1"/>
  <c r="T75" i="9"/>
  <c r="W75" i="9" s="1"/>
  <c r="U74" i="9"/>
  <c r="X74" i="9" s="1"/>
  <c r="T74" i="9"/>
  <c r="W74" i="9" s="1"/>
  <c r="U73" i="9"/>
  <c r="X73" i="9" s="1"/>
  <c r="T73" i="9"/>
  <c r="W73" i="9" s="1"/>
  <c r="U72" i="9"/>
  <c r="X72" i="9" s="1"/>
  <c r="T72" i="9"/>
  <c r="W72" i="9" s="1"/>
  <c r="U71" i="9"/>
  <c r="X71" i="9" s="1"/>
  <c r="T71" i="9"/>
  <c r="W71" i="9" s="1"/>
  <c r="U70" i="9"/>
  <c r="X70" i="9" s="1"/>
  <c r="T70" i="9"/>
  <c r="W70" i="9" s="1"/>
  <c r="U69" i="9"/>
  <c r="X69" i="9" s="1"/>
  <c r="T69" i="9"/>
  <c r="W69" i="9" s="1"/>
  <c r="U68" i="9"/>
  <c r="X68" i="9" s="1"/>
  <c r="T68" i="9"/>
  <c r="W68" i="9" s="1"/>
  <c r="U67" i="9"/>
  <c r="X67" i="9" s="1"/>
  <c r="T67" i="9"/>
  <c r="W67" i="9" s="1"/>
  <c r="U66" i="9"/>
  <c r="X66" i="9" s="1"/>
  <c r="T66" i="9"/>
  <c r="W66" i="9" s="1"/>
  <c r="U65" i="9"/>
  <c r="X65" i="9" s="1"/>
  <c r="T65" i="9"/>
  <c r="W65" i="9" s="1"/>
  <c r="U64" i="9"/>
  <c r="X64" i="9" s="1"/>
  <c r="T64" i="9"/>
  <c r="W64" i="9" s="1"/>
  <c r="U63" i="9"/>
  <c r="X63" i="9" s="1"/>
  <c r="T63" i="9"/>
  <c r="W63" i="9" s="1"/>
  <c r="X62" i="9"/>
  <c r="U62" i="9"/>
  <c r="T62" i="9"/>
  <c r="W62" i="9" s="1"/>
  <c r="U61" i="9"/>
  <c r="X61" i="9" s="1"/>
  <c r="T61" i="9"/>
  <c r="W61" i="9" s="1"/>
  <c r="U60" i="9"/>
  <c r="X60" i="9" s="1"/>
  <c r="T60" i="9"/>
  <c r="W60" i="9" s="1"/>
  <c r="U59" i="9"/>
  <c r="X59" i="9" s="1"/>
  <c r="T59" i="9"/>
  <c r="W59" i="9" s="1"/>
  <c r="U58" i="9"/>
  <c r="X58" i="9" s="1"/>
  <c r="T58" i="9"/>
  <c r="W58" i="9" s="1"/>
  <c r="U57" i="9"/>
  <c r="X57" i="9" s="1"/>
  <c r="T57" i="9"/>
  <c r="W57" i="9" s="1"/>
  <c r="U56" i="9"/>
  <c r="X56" i="9" s="1"/>
  <c r="T56" i="9"/>
  <c r="W56" i="9" s="1"/>
  <c r="U55" i="9"/>
  <c r="X55" i="9" s="1"/>
  <c r="T55" i="9"/>
  <c r="W55" i="9" s="1"/>
  <c r="U54" i="9"/>
  <c r="X54" i="9" s="1"/>
  <c r="T54" i="9"/>
  <c r="W54" i="9" s="1"/>
  <c r="U53" i="9"/>
  <c r="X53" i="9" s="1"/>
  <c r="T53" i="9"/>
  <c r="W53" i="9" s="1"/>
  <c r="U52" i="9"/>
  <c r="X52" i="9" s="1"/>
  <c r="T52" i="9"/>
  <c r="W52" i="9" s="1"/>
  <c r="U51" i="9"/>
  <c r="X51" i="9" s="1"/>
  <c r="T51" i="9"/>
  <c r="W51" i="9" s="1"/>
  <c r="U50" i="9"/>
  <c r="X50" i="9" s="1"/>
  <c r="T50" i="9"/>
  <c r="W50" i="9" s="1"/>
  <c r="U49" i="9"/>
  <c r="X49" i="9" s="1"/>
  <c r="T49" i="9"/>
  <c r="W49" i="9" s="1"/>
  <c r="U48" i="9"/>
  <c r="X48" i="9" s="1"/>
  <c r="T48" i="9"/>
  <c r="W48" i="9" s="1"/>
  <c r="U47" i="9"/>
  <c r="X47" i="9" s="1"/>
  <c r="T47" i="9"/>
  <c r="W47" i="9" s="1"/>
  <c r="U46" i="9"/>
  <c r="X46" i="9" s="1"/>
  <c r="T46" i="9"/>
  <c r="W46" i="9" s="1"/>
  <c r="U45" i="9"/>
  <c r="X45" i="9" s="1"/>
  <c r="T45" i="9"/>
  <c r="W45" i="9" s="1"/>
  <c r="U44" i="9"/>
  <c r="X44" i="9" s="1"/>
  <c r="T44" i="9"/>
  <c r="W44" i="9" s="1"/>
  <c r="U43" i="9"/>
  <c r="X43" i="9" s="1"/>
  <c r="T43" i="9"/>
  <c r="W43" i="9" s="1"/>
  <c r="U42" i="9"/>
  <c r="X42" i="9" s="1"/>
  <c r="T42" i="9"/>
  <c r="W42" i="9" s="1"/>
  <c r="U41" i="9"/>
  <c r="X41" i="9" s="1"/>
  <c r="T41" i="9"/>
  <c r="W41" i="9" s="1"/>
  <c r="U40" i="9"/>
  <c r="X40" i="9" s="1"/>
  <c r="T40" i="9"/>
  <c r="W40" i="9" s="1"/>
  <c r="U39" i="9"/>
  <c r="X39" i="9" s="1"/>
  <c r="T39" i="9"/>
  <c r="W39" i="9" s="1"/>
  <c r="U38" i="9"/>
  <c r="X38" i="9" s="1"/>
  <c r="T38" i="9"/>
  <c r="W38" i="9" s="1"/>
  <c r="U37" i="9"/>
  <c r="X37" i="9" s="1"/>
  <c r="T37" i="9"/>
  <c r="W37" i="9" s="1"/>
  <c r="U36" i="9"/>
  <c r="X36" i="9" s="1"/>
  <c r="T36" i="9"/>
  <c r="W36" i="9" s="1"/>
  <c r="U35" i="9"/>
  <c r="X35" i="9" s="1"/>
  <c r="T35" i="9"/>
  <c r="W35" i="9" s="1"/>
  <c r="U34" i="9"/>
  <c r="X34" i="9" s="1"/>
  <c r="T34" i="9"/>
  <c r="W34" i="9" s="1"/>
  <c r="U33" i="9"/>
  <c r="X33" i="9" s="1"/>
  <c r="T33" i="9"/>
  <c r="W33" i="9" s="1"/>
  <c r="U32" i="9"/>
  <c r="X32" i="9" s="1"/>
  <c r="T32" i="9"/>
  <c r="W32" i="9" s="1"/>
  <c r="U31" i="9"/>
  <c r="X31" i="9" s="1"/>
  <c r="T31" i="9"/>
  <c r="W31" i="9" s="1"/>
  <c r="U30" i="9"/>
  <c r="X30" i="9" s="1"/>
  <c r="T30" i="9"/>
  <c r="W30" i="9" s="1"/>
  <c r="U29" i="9"/>
  <c r="X29" i="9" s="1"/>
  <c r="T29" i="9"/>
  <c r="W29" i="9" s="1"/>
  <c r="U28" i="9"/>
  <c r="X28" i="9" s="1"/>
  <c r="T28" i="9"/>
  <c r="W28" i="9" s="1"/>
  <c r="U27" i="9"/>
  <c r="X27" i="9" s="1"/>
  <c r="T27" i="9"/>
  <c r="W27" i="9" s="1"/>
  <c r="U26" i="9"/>
  <c r="X26" i="9" s="1"/>
  <c r="T26" i="9"/>
  <c r="W26" i="9" s="1"/>
  <c r="U25" i="9"/>
  <c r="X25" i="9" s="1"/>
  <c r="T25" i="9"/>
  <c r="W25" i="9" s="1"/>
  <c r="U24" i="9"/>
  <c r="X24" i="9" s="1"/>
  <c r="T24" i="9"/>
  <c r="W24" i="9" s="1"/>
  <c r="U23" i="9"/>
  <c r="X23" i="9" s="1"/>
  <c r="T23" i="9"/>
  <c r="W23" i="9" s="1"/>
  <c r="U22" i="9"/>
  <c r="X22" i="9" s="1"/>
  <c r="T22" i="9"/>
  <c r="W22" i="9" s="1"/>
  <c r="U21" i="9"/>
  <c r="X21" i="9" s="1"/>
  <c r="T21" i="9"/>
  <c r="W21" i="9" s="1"/>
  <c r="U20" i="9"/>
  <c r="X20" i="9" s="1"/>
  <c r="T20" i="9"/>
  <c r="W20" i="9" s="1"/>
  <c r="U19" i="9"/>
  <c r="X19" i="9" s="1"/>
  <c r="T19" i="9"/>
  <c r="W19" i="9" s="1"/>
  <c r="U18" i="9"/>
  <c r="X18" i="9" s="1"/>
  <c r="T18" i="9"/>
  <c r="W18" i="9" s="1"/>
  <c r="U17" i="9"/>
  <c r="X17" i="9" s="1"/>
  <c r="T17" i="9"/>
  <c r="W17" i="9" s="1"/>
  <c r="U16" i="9"/>
  <c r="X16" i="9" s="1"/>
  <c r="T16" i="9"/>
  <c r="W16" i="9" s="1"/>
  <c r="U15" i="9"/>
  <c r="X15" i="9" s="1"/>
  <c r="T15" i="9"/>
  <c r="W15" i="9" s="1"/>
  <c r="U14" i="9"/>
  <c r="X14" i="9" s="1"/>
  <c r="T14" i="9"/>
  <c r="W14" i="9" s="1"/>
  <c r="U13" i="9"/>
  <c r="X13" i="9" s="1"/>
  <c r="T13" i="9"/>
  <c r="W13" i="9" s="1"/>
  <c r="U12" i="9"/>
  <c r="X12" i="9" s="1"/>
  <c r="T12" i="9"/>
  <c r="W12" i="9" s="1"/>
  <c r="U11" i="9"/>
  <c r="X11" i="9" s="1"/>
  <c r="T11" i="9"/>
  <c r="W11" i="9" s="1"/>
  <c r="U10" i="9"/>
  <c r="X10" i="9" s="1"/>
  <c r="T10" i="9"/>
  <c r="W10" i="9" s="1"/>
  <c r="U417" i="7"/>
  <c r="X417" i="7" s="1"/>
  <c r="T417" i="7"/>
  <c r="W417" i="7" s="1"/>
  <c r="U416" i="7"/>
  <c r="X416" i="7" s="1"/>
  <c r="T416" i="7"/>
  <c r="W416" i="7" s="1"/>
  <c r="U415" i="7"/>
  <c r="X415" i="7" s="1"/>
  <c r="T415" i="7"/>
  <c r="W415" i="7" s="1"/>
  <c r="U414" i="7"/>
  <c r="X414" i="7" s="1"/>
  <c r="T414" i="7"/>
  <c r="W414" i="7" s="1"/>
  <c r="U413" i="7"/>
  <c r="X413" i="7" s="1"/>
  <c r="T413" i="7"/>
  <c r="W413" i="7" s="1"/>
  <c r="U412" i="7"/>
  <c r="X412" i="7" s="1"/>
  <c r="T412" i="7"/>
  <c r="W412" i="7" s="1"/>
  <c r="U411" i="7"/>
  <c r="X411" i="7" s="1"/>
  <c r="T411" i="7"/>
  <c r="W411" i="7" s="1"/>
  <c r="U410" i="7"/>
  <c r="X410" i="7" s="1"/>
  <c r="T410" i="7"/>
  <c r="W410" i="7" s="1"/>
  <c r="U409" i="7"/>
  <c r="X409" i="7" s="1"/>
  <c r="T409" i="7"/>
  <c r="W409" i="7" s="1"/>
  <c r="U408" i="7"/>
  <c r="X408" i="7" s="1"/>
  <c r="T408" i="7"/>
  <c r="W408" i="7" s="1"/>
  <c r="U407" i="7"/>
  <c r="X407" i="7" s="1"/>
  <c r="T407" i="7"/>
  <c r="W407" i="7" s="1"/>
  <c r="U406" i="7"/>
  <c r="X406" i="7" s="1"/>
  <c r="T406" i="7"/>
  <c r="W406" i="7" s="1"/>
  <c r="U405" i="7"/>
  <c r="X405" i="7" s="1"/>
  <c r="T405" i="7"/>
  <c r="W405" i="7" s="1"/>
  <c r="U404" i="7"/>
  <c r="X404" i="7" s="1"/>
  <c r="T404" i="7"/>
  <c r="W404" i="7" s="1"/>
  <c r="U403" i="7"/>
  <c r="X403" i="7" s="1"/>
  <c r="T403" i="7"/>
  <c r="W403" i="7" s="1"/>
  <c r="U402" i="7"/>
  <c r="X402" i="7" s="1"/>
  <c r="T402" i="7"/>
  <c r="W402" i="7" s="1"/>
  <c r="U401" i="7"/>
  <c r="X401" i="7" s="1"/>
  <c r="T401" i="7"/>
  <c r="W401" i="7" s="1"/>
  <c r="U400" i="7"/>
  <c r="X400" i="7" s="1"/>
  <c r="T400" i="7"/>
  <c r="W400" i="7" s="1"/>
  <c r="U399" i="7"/>
  <c r="X399" i="7" s="1"/>
  <c r="T399" i="7"/>
  <c r="W399" i="7" s="1"/>
  <c r="U398" i="7"/>
  <c r="X398" i="7" s="1"/>
  <c r="T398" i="7"/>
  <c r="W398" i="7" s="1"/>
  <c r="U397" i="7"/>
  <c r="X397" i="7" s="1"/>
  <c r="T397" i="7"/>
  <c r="W397" i="7" s="1"/>
  <c r="U396" i="7"/>
  <c r="X396" i="7" s="1"/>
  <c r="T396" i="7"/>
  <c r="W396" i="7" s="1"/>
  <c r="U395" i="7"/>
  <c r="X395" i="7" s="1"/>
  <c r="T395" i="7"/>
  <c r="W395" i="7" s="1"/>
  <c r="U394" i="7"/>
  <c r="X394" i="7" s="1"/>
  <c r="T394" i="7"/>
  <c r="W394" i="7" s="1"/>
  <c r="U393" i="7"/>
  <c r="X393" i="7" s="1"/>
  <c r="T393" i="7"/>
  <c r="W393" i="7" s="1"/>
  <c r="U392" i="7"/>
  <c r="X392" i="7" s="1"/>
  <c r="T392" i="7"/>
  <c r="W392" i="7" s="1"/>
  <c r="U391" i="7"/>
  <c r="X391" i="7" s="1"/>
  <c r="T391" i="7"/>
  <c r="W391" i="7" s="1"/>
  <c r="U390" i="7"/>
  <c r="X390" i="7" s="1"/>
  <c r="T390" i="7"/>
  <c r="W390" i="7" s="1"/>
  <c r="U389" i="7"/>
  <c r="X389" i="7" s="1"/>
  <c r="T389" i="7"/>
  <c r="W389" i="7" s="1"/>
  <c r="U388" i="7"/>
  <c r="X388" i="7" s="1"/>
  <c r="T388" i="7"/>
  <c r="W388" i="7" s="1"/>
  <c r="U387" i="7"/>
  <c r="X387" i="7" s="1"/>
  <c r="T387" i="7"/>
  <c r="W387" i="7" s="1"/>
  <c r="U386" i="7"/>
  <c r="X386" i="7" s="1"/>
  <c r="T386" i="7"/>
  <c r="W386" i="7" s="1"/>
  <c r="U385" i="7"/>
  <c r="X385" i="7" s="1"/>
  <c r="T385" i="7"/>
  <c r="W385" i="7" s="1"/>
  <c r="U384" i="7"/>
  <c r="X384" i="7" s="1"/>
  <c r="T384" i="7"/>
  <c r="W384" i="7" s="1"/>
  <c r="U383" i="7"/>
  <c r="X383" i="7" s="1"/>
  <c r="T383" i="7"/>
  <c r="W383" i="7" s="1"/>
  <c r="U382" i="7"/>
  <c r="X382" i="7" s="1"/>
  <c r="T382" i="7"/>
  <c r="W382" i="7" s="1"/>
  <c r="U381" i="7"/>
  <c r="X381" i="7" s="1"/>
  <c r="T381" i="7"/>
  <c r="W381" i="7" s="1"/>
  <c r="U380" i="7"/>
  <c r="X380" i="7" s="1"/>
  <c r="T380" i="7"/>
  <c r="W380" i="7" s="1"/>
  <c r="U379" i="7"/>
  <c r="X379" i="7" s="1"/>
  <c r="T379" i="7"/>
  <c r="W379" i="7" s="1"/>
  <c r="U378" i="7"/>
  <c r="X378" i="7" s="1"/>
  <c r="T378" i="7"/>
  <c r="W378" i="7" s="1"/>
  <c r="U377" i="7"/>
  <c r="X377" i="7" s="1"/>
  <c r="T377" i="7"/>
  <c r="W377" i="7" s="1"/>
  <c r="U376" i="7"/>
  <c r="X376" i="7" s="1"/>
  <c r="T376" i="7"/>
  <c r="W376" i="7" s="1"/>
  <c r="U375" i="7"/>
  <c r="X375" i="7" s="1"/>
  <c r="T375" i="7"/>
  <c r="W375" i="7" s="1"/>
  <c r="U374" i="7"/>
  <c r="X374" i="7" s="1"/>
  <c r="T374" i="7"/>
  <c r="W374" i="7" s="1"/>
  <c r="U373" i="7"/>
  <c r="X373" i="7" s="1"/>
  <c r="T373" i="7"/>
  <c r="W373" i="7" s="1"/>
  <c r="U372" i="7"/>
  <c r="X372" i="7" s="1"/>
  <c r="T372" i="7"/>
  <c r="W372" i="7" s="1"/>
  <c r="U371" i="7"/>
  <c r="X371" i="7" s="1"/>
  <c r="T371" i="7"/>
  <c r="W371" i="7" s="1"/>
  <c r="U370" i="7"/>
  <c r="X370" i="7" s="1"/>
  <c r="T370" i="7"/>
  <c r="W370" i="7" s="1"/>
  <c r="U369" i="7"/>
  <c r="X369" i="7" s="1"/>
  <c r="T369" i="7"/>
  <c r="W369" i="7" s="1"/>
  <c r="U368" i="7"/>
  <c r="X368" i="7" s="1"/>
  <c r="T368" i="7"/>
  <c r="W368" i="7" s="1"/>
  <c r="U367" i="7"/>
  <c r="X367" i="7" s="1"/>
  <c r="T367" i="7"/>
  <c r="W367" i="7" s="1"/>
  <c r="U366" i="7"/>
  <c r="X366" i="7" s="1"/>
  <c r="T366" i="7"/>
  <c r="W366" i="7" s="1"/>
  <c r="U365" i="7"/>
  <c r="X365" i="7" s="1"/>
  <c r="T365" i="7"/>
  <c r="W365" i="7" s="1"/>
  <c r="U364" i="7"/>
  <c r="X364" i="7" s="1"/>
  <c r="T364" i="7"/>
  <c r="W364" i="7" s="1"/>
  <c r="U363" i="7"/>
  <c r="X363" i="7" s="1"/>
  <c r="T363" i="7"/>
  <c r="W363" i="7" s="1"/>
  <c r="U362" i="7"/>
  <c r="X362" i="7" s="1"/>
  <c r="T362" i="7"/>
  <c r="W362" i="7" s="1"/>
  <c r="U361" i="7"/>
  <c r="X361" i="7" s="1"/>
  <c r="T361" i="7"/>
  <c r="W361" i="7" s="1"/>
  <c r="U360" i="7"/>
  <c r="X360" i="7" s="1"/>
  <c r="T360" i="7"/>
  <c r="W360" i="7" s="1"/>
  <c r="U359" i="7"/>
  <c r="X359" i="7" s="1"/>
  <c r="T359" i="7"/>
  <c r="W359" i="7" s="1"/>
  <c r="U358" i="7"/>
  <c r="X358" i="7" s="1"/>
  <c r="T358" i="7"/>
  <c r="W358" i="7" s="1"/>
  <c r="U357" i="7"/>
  <c r="X357" i="7" s="1"/>
  <c r="T357" i="7"/>
  <c r="W357" i="7" s="1"/>
  <c r="U356" i="7"/>
  <c r="X356" i="7" s="1"/>
  <c r="T356" i="7"/>
  <c r="W356" i="7" s="1"/>
  <c r="U355" i="7"/>
  <c r="X355" i="7" s="1"/>
  <c r="T355" i="7"/>
  <c r="W355" i="7" s="1"/>
  <c r="U354" i="7"/>
  <c r="X354" i="7" s="1"/>
  <c r="T354" i="7"/>
  <c r="W354" i="7" s="1"/>
  <c r="U353" i="7"/>
  <c r="X353" i="7" s="1"/>
  <c r="T353" i="7"/>
  <c r="W353" i="7" s="1"/>
  <c r="U352" i="7"/>
  <c r="X352" i="7" s="1"/>
  <c r="T352" i="7"/>
  <c r="W352" i="7" s="1"/>
  <c r="U351" i="7"/>
  <c r="X351" i="7" s="1"/>
  <c r="T351" i="7"/>
  <c r="W351" i="7" s="1"/>
  <c r="U350" i="7"/>
  <c r="X350" i="7" s="1"/>
  <c r="T350" i="7"/>
  <c r="W350" i="7" s="1"/>
  <c r="U349" i="7"/>
  <c r="X349" i="7" s="1"/>
  <c r="T349" i="7"/>
  <c r="W349" i="7" s="1"/>
  <c r="U348" i="7"/>
  <c r="X348" i="7" s="1"/>
  <c r="T348" i="7"/>
  <c r="W348" i="7" s="1"/>
  <c r="U347" i="7"/>
  <c r="X347" i="7" s="1"/>
  <c r="T347" i="7"/>
  <c r="W347" i="7" s="1"/>
  <c r="U346" i="7"/>
  <c r="X346" i="7" s="1"/>
  <c r="T346" i="7"/>
  <c r="W346" i="7" s="1"/>
  <c r="U345" i="7"/>
  <c r="X345" i="7" s="1"/>
  <c r="T345" i="7"/>
  <c r="W345" i="7" s="1"/>
  <c r="U344" i="7"/>
  <c r="X344" i="7" s="1"/>
  <c r="T344" i="7"/>
  <c r="W344" i="7" s="1"/>
  <c r="U343" i="7"/>
  <c r="X343" i="7" s="1"/>
  <c r="T343" i="7"/>
  <c r="W343" i="7" s="1"/>
  <c r="U342" i="7"/>
  <c r="X342" i="7" s="1"/>
  <c r="T342" i="7"/>
  <c r="W342" i="7" s="1"/>
  <c r="U341" i="7"/>
  <c r="X341" i="7" s="1"/>
  <c r="T341" i="7"/>
  <c r="W341" i="7" s="1"/>
  <c r="U340" i="7"/>
  <c r="X340" i="7" s="1"/>
  <c r="T340" i="7"/>
  <c r="W340" i="7" s="1"/>
  <c r="U339" i="7"/>
  <c r="X339" i="7" s="1"/>
  <c r="T339" i="7"/>
  <c r="W339" i="7" s="1"/>
  <c r="U338" i="7"/>
  <c r="X338" i="7" s="1"/>
  <c r="T338" i="7"/>
  <c r="W338" i="7" s="1"/>
  <c r="U337" i="7"/>
  <c r="X337" i="7" s="1"/>
  <c r="T337" i="7"/>
  <c r="W337" i="7" s="1"/>
  <c r="U336" i="7"/>
  <c r="X336" i="7" s="1"/>
  <c r="T336" i="7"/>
  <c r="W336" i="7" s="1"/>
  <c r="U335" i="7"/>
  <c r="X335" i="7" s="1"/>
  <c r="T335" i="7"/>
  <c r="W335" i="7" s="1"/>
  <c r="U334" i="7"/>
  <c r="X334" i="7" s="1"/>
  <c r="T334" i="7"/>
  <c r="W334" i="7" s="1"/>
  <c r="U333" i="7"/>
  <c r="X333" i="7" s="1"/>
  <c r="T333" i="7"/>
  <c r="W333" i="7" s="1"/>
  <c r="U332" i="7"/>
  <c r="X332" i="7" s="1"/>
  <c r="T332" i="7"/>
  <c r="W332" i="7" s="1"/>
  <c r="U331" i="7"/>
  <c r="X331" i="7" s="1"/>
  <c r="T331" i="7"/>
  <c r="W331" i="7" s="1"/>
  <c r="U330" i="7"/>
  <c r="X330" i="7" s="1"/>
  <c r="T330" i="7"/>
  <c r="W330" i="7" s="1"/>
  <c r="W329" i="7"/>
  <c r="U329" i="7"/>
  <c r="X329" i="7" s="1"/>
  <c r="T329" i="7"/>
  <c r="U328" i="7"/>
  <c r="X328" i="7" s="1"/>
  <c r="T328" i="7"/>
  <c r="W328" i="7" s="1"/>
  <c r="U327" i="7"/>
  <c r="X327" i="7" s="1"/>
  <c r="T327" i="7"/>
  <c r="W327" i="7" s="1"/>
  <c r="U326" i="7"/>
  <c r="X326" i="7" s="1"/>
  <c r="T326" i="7"/>
  <c r="W326" i="7" s="1"/>
  <c r="W325" i="7"/>
  <c r="U325" i="7"/>
  <c r="X325" i="7" s="1"/>
  <c r="T325" i="7"/>
  <c r="U324" i="7"/>
  <c r="X324" i="7" s="1"/>
  <c r="T324" i="7"/>
  <c r="W324" i="7" s="1"/>
  <c r="U323" i="7"/>
  <c r="X323" i="7" s="1"/>
  <c r="T323" i="7"/>
  <c r="W323" i="7" s="1"/>
  <c r="U322" i="7"/>
  <c r="X322" i="7" s="1"/>
  <c r="T322" i="7"/>
  <c r="W322" i="7" s="1"/>
  <c r="W321" i="7"/>
  <c r="U321" i="7"/>
  <c r="X321" i="7" s="1"/>
  <c r="T321" i="7"/>
  <c r="U320" i="7"/>
  <c r="X320" i="7" s="1"/>
  <c r="T320" i="7"/>
  <c r="W320" i="7" s="1"/>
  <c r="U319" i="7"/>
  <c r="X319" i="7" s="1"/>
  <c r="T319" i="7"/>
  <c r="W319" i="7" s="1"/>
  <c r="U318" i="7"/>
  <c r="X318" i="7" s="1"/>
  <c r="T318" i="7"/>
  <c r="W318" i="7" s="1"/>
  <c r="W317" i="7"/>
  <c r="U317" i="7"/>
  <c r="X317" i="7" s="1"/>
  <c r="T317" i="7"/>
  <c r="U316" i="7"/>
  <c r="X316" i="7" s="1"/>
  <c r="T316" i="7"/>
  <c r="W316" i="7" s="1"/>
  <c r="U315" i="7"/>
  <c r="X315" i="7" s="1"/>
  <c r="T315" i="7"/>
  <c r="W315" i="7" s="1"/>
  <c r="U314" i="7"/>
  <c r="X314" i="7" s="1"/>
  <c r="T314" i="7"/>
  <c r="W314" i="7" s="1"/>
  <c r="W313" i="7"/>
  <c r="U313" i="7"/>
  <c r="X313" i="7" s="1"/>
  <c r="T313" i="7"/>
  <c r="U312" i="7"/>
  <c r="X312" i="7" s="1"/>
  <c r="T312" i="7"/>
  <c r="W312" i="7" s="1"/>
  <c r="U311" i="7"/>
  <c r="X311" i="7" s="1"/>
  <c r="T311" i="7"/>
  <c r="W311" i="7" s="1"/>
  <c r="U310" i="7"/>
  <c r="X310" i="7" s="1"/>
  <c r="T310" i="7"/>
  <c r="W310" i="7" s="1"/>
  <c r="W309" i="7"/>
  <c r="U309" i="7"/>
  <c r="X309" i="7" s="1"/>
  <c r="T309" i="7"/>
  <c r="U308" i="7"/>
  <c r="X308" i="7" s="1"/>
  <c r="T308" i="7"/>
  <c r="W308" i="7" s="1"/>
  <c r="U307" i="7"/>
  <c r="X307" i="7" s="1"/>
  <c r="T307" i="7"/>
  <c r="W307" i="7" s="1"/>
  <c r="U306" i="7"/>
  <c r="X306" i="7" s="1"/>
  <c r="T306" i="7"/>
  <c r="W306" i="7" s="1"/>
  <c r="W305" i="7"/>
  <c r="U305" i="7"/>
  <c r="X305" i="7" s="1"/>
  <c r="T305" i="7"/>
  <c r="U304" i="7"/>
  <c r="X304" i="7" s="1"/>
  <c r="T304" i="7"/>
  <c r="W304" i="7" s="1"/>
  <c r="U303" i="7"/>
  <c r="X303" i="7" s="1"/>
  <c r="T303" i="7"/>
  <c r="W303" i="7" s="1"/>
  <c r="U302" i="7"/>
  <c r="X302" i="7" s="1"/>
  <c r="T302" i="7"/>
  <c r="W302" i="7" s="1"/>
  <c r="W301" i="7"/>
  <c r="U301" i="7"/>
  <c r="X301" i="7" s="1"/>
  <c r="T301" i="7"/>
  <c r="U300" i="7"/>
  <c r="X300" i="7" s="1"/>
  <c r="T300" i="7"/>
  <c r="W300" i="7" s="1"/>
  <c r="U299" i="7"/>
  <c r="X299" i="7" s="1"/>
  <c r="T299" i="7"/>
  <c r="W299" i="7" s="1"/>
  <c r="U298" i="7"/>
  <c r="X298" i="7" s="1"/>
  <c r="T298" i="7"/>
  <c r="W298" i="7" s="1"/>
  <c r="W297" i="7"/>
  <c r="U297" i="7"/>
  <c r="X297" i="7" s="1"/>
  <c r="T297" i="7"/>
  <c r="U296" i="7"/>
  <c r="X296" i="7" s="1"/>
  <c r="T296" i="7"/>
  <c r="W296" i="7" s="1"/>
  <c r="U295" i="7"/>
  <c r="X295" i="7" s="1"/>
  <c r="T295" i="7"/>
  <c r="W295" i="7" s="1"/>
  <c r="W294" i="7"/>
  <c r="U294" i="7"/>
  <c r="X294" i="7" s="1"/>
  <c r="T294" i="7"/>
  <c r="W293" i="7"/>
  <c r="U293" i="7"/>
  <c r="X293" i="7" s="1"/>
  <c r="T293" i="7"/>
  <c r="U292" i="7"/>
  <c r="X292" i="7" s="1"/>
  <c r="T292" i="7"/>
  <c r="W292" i="7" s="1"/>
  <c r="U291" i="7"/>
  <c r="X291" i="7" s="1"/>
  <c r="T291" i="7"/>
  <c r="W291" i="7" s="1"/>
  <c r="W290" i="7"/>
  <c r="U290" i="7"/>
  <c r="X290" i="7" s="1"/>
  <c r="T290" i="7"/>
  <c r="W289" i="7"/>
  <c r="U289" i="7"/>
  <c r="X289" i="7" s="1"/>
  <c r="T289" i="7"/>
  <c r="U288" i="7"/>
  <c r="X288" i="7" s="1"/>
  <c r="T288" i="7"/>
  <c r="W288" i="7" s="1"/>
  <c r="U287" i="7"/>
  <c r="X287" i="7" s="1"/>
  <c r="T287" i="7"/>
  <c r="W287" i="7" s="1"/>
  <c r="W286" i="7"/>
  <c r="U286" i="7"/>
  <c r="X286" i="7" s="1"/>
  <c r="T286" i="7"/>
  <c r="W285" i="7"/>
  <c r="U285" i="7"/>
  <c r="X285" i="7" s="1"/>
  <c r="T285" i="7"/>
  <c r="U284" i="7"/>
  <c r="X284" i="7" s="1"/>
  <c r="T284" i="7"/>
  <c r="W284" i="7" s="1"/>
  <c r="U283" i="7"/>
  <c r="X283" i="7" s="1"/>
  <c r="T283" i="7"/>
  <c r="W283" i="7" s="1"/>
  <c r="W282" i="7"/>
  <c r="U282" i="7"/>
  <c r="X282" i="7" s="1"/>
  <c r="T282" i="7"/>
  <c r="W281" i="7"/>
  <c r="U281" i="7"/>
  <c r="X281" i="7" s="1"/>
  <c r="T281" i="7"/>
  <c r="U280" i="7"/>
  <c r="X280" i="7" s="1"/>
  <c r="T280" i="7"/>
  <c r="W280" i="7" s="1"/>
  <c r="U279" i="7"/>
  <c r="X279" i="7" s="1"/>
  <c r="T279" i="7"/>
  <c r="W279" i="7" s="1"/>
  <c r="W278" i="7"/>
  <c r="U278" i="7"/>
  <c r="X278" i="7" s="1"/>
  <c r="T278" i="7"/>
  <c r="W277" i="7"/>
  <c r="U277" i="7"/>
  <c r="X277" i="7" s="1"/>
  <c r="T277" i="7"/>
  <c r="U276" i="7"/>
  <c r="X276" i="7" s="1"/>
  <c r="T276" i="7"/>
  <c r="W276" i="7" s="1"/>
  <c r="U275" i="7"/>
  <c r="X275" i="7" s="1"/>
  <c r="T275" i="7"/>
  <c r="W275" i="7" s="1"/>
  <c r="W274" i="7"/>
  <c r="U274" i="7"/>
  <c r="X274" i="7" s="1"/>
  <c r="T274" i="7"/>
  <c r="W273" i="7"/>
  <c r="U273" i="7"/>
  <c r="X273" i="7" s="1"/>
  <c r="T273" i="7"/>
  <c r="U272" i="7"/>
  <c r="X272" i="7" s="1"/>
  <c r="T272" i="7"/>
  <c r="W272" i="7" s="1"/>
  <c r="U271" i="7"/>
  <c r="X271" i="7" s="1"/>
  <c r="T271" i="7"/>
  <c r="W271" i="7" s="1"/>
  <c r="U270" i="7"/>
  <c r="X270" i="7" s="1"/>
  <c r="T270" i="7"/>
  <c r="W270" i="7" s="1"/>
  <c r="W269" i="7"/>
  <c r="U269" i="7"/>
  <c r="X269" i="7" s="1"/>
  <c r="T269" i="7"/>
  <c r="U268" i="7"/>
  <c r="X268" i="7" s="1"/>
  <c r="T268" i="7"/>
  <c r="W268" i="7" s="1"/>
  <c r="U267" i="7"/>
  <c r="X267" i="7" s="1"/>
  <c r="T267" i="7"/>
  <c r="W267" i="7" s="1"/>
  <c r="U266" i="7"/>
  <c r="X266" i="7" s="1"/>
  <c r="T266" i="7"/>
  <c r="W266" i="7" s="1"/>
  <c r="W265" i="7"/>
  <c r="U265" i="7"/>
  <c r="X265" i="7" s="1"/>
  <c r="T265" i="7"/>
  <c r="U264" i="7"/>
  <c r="X264" i="7" s="1"/>
  <c r="T264" i="7"/>
  <c r="W264" i="7" s="1"/>
  <c r="U263" i="7"/>
  <c r="X263" i="7" s="1"/>
  <c r="T263" i="7"/>
  <c r="W263" i="7" s="1"/>
  <c r="U262" i="7"/>
  <c r="X262" i="7" s="1"/>
  <c r="T262" i="7"/>
  <c r="W262" i="7" s="1"/>
  <c r="W261" i="7"/>
  <c r="U261" i="7"/>
  <c r="X261" i="7" s="1"/>
  <c r="T261" i="7"/>
  <c r="U260" i="7"/>
  <c r="X260" i="7" s="1"/>
  <c r="T260" i="7"/>
  <c r="W260" i="7" s="1"/>
  <c r="U259" i="7"/>
  <c r="X259" i="7" s="1"/>
  <c r="T259" i="7"/>
  <c r="W259" i="7" s="1"/>
  <c r="W258" i="7"/>
  <c r="U258" i="7"/>
  <c r="X258" i="7" s="1"/>
  <c r="T258" i="7"/>
  <c r="W257" i="7"/>
  <c r="U257" i="7"/>
  <c r="X257" i="7" s="1"/>
  <c r="T257" i="7"/>
  <c r="U256" i="7"/>
  <c r="X256" i="7" s="1"/>
  <c r="T256" i="7"/>
  <c r="W256" i="7" s="1"/>
  <c r="U255" i="7"/>
  <c r="X255" i="7" s="1"/>
  <c r="T255" i="7"/>
  <c r="W255" i="7" s="1"/>
  <c r="U254" i="7"/>
  <c r="X254" i="7" s="1"/>
  <c r="T254" i="7"/>
  <c r="W254" i="7" s="1"/>
  <c r="U253" i="7"/>
  <c r="X253" i="7" s="1"/>
  <c r="T253" i="7"/>
  <c r="W253" i="7" s="1"/>
  <c r="W252" i="7"/>
  <c r="U252" i="7"/>
  <c r="X252" i="7" s="1"/>
  <c r="T252" i="7"/>
  <c r="U251" i="7"/>
  <c r="X251" i="7" s="1"/>
  <c r="T251" i="7"/>
  <c r="W251" i="7" s="1"/>
  <c r="U250" i="7"/>
  <c r="X250" i="7" s="1"/>
  <c r="T250" i="7"/>
  <c r="W250" i="7" s="1"/>
  <c r="W249" i="7"/>
  <c r="U249" i="7"/>
  <c r="X249" i="7" s="1"/>
  <c r="T249" i="7"/>
  <c r="U248" i="7"/>
  <c r="X248" i="7" s="1"/>
  <c r="T248" i="7"/>
  <c r="W248" i="7" s="1"/>
  <c r="U247" i="7"/>
  <c r="X247" i="7" s="1"/>
  <c r="T247" i="7"/>
  <c r="W247" i="7" s="1"/>
  <c r="W246" i="7"/>
  <c r="U246" i="7"/>
  <c r="X246" i="7" s="1"/>
  <c r="T246" i="7"/>
  <c r="W245" i="7"/>
  <c r="U245" i="7"/>
  <c r="X245" i="7" s="1"/>
  <c r="T245" i="7"/>
  <c r="U244" i="7"/>
  <c r="X244" i="7" s="1"/>
  <c r="T244" i="7"/>
  <c r="W244" i="7" s="1"/>
  <c r="U243" i="7"/>
  <c r="X243" i="7" s="1"/>
  <c r="T243" i="7"/>
  <c r="W243" i="7" s="1"/>
  <c r="W242" i="7"/>
  <c r="U242" i="7"/>
  <c r="X242" i="7" s="1"/>
  <c r="T242" i="7"/>
  <c r="W241" i="7"/>
  <c r="U241" i="7"/>
  <c r="X241" i="7" s="1"/>
  <c r="T241" i="7"/>
  <c r="U240" i="7"/>
  <c r="X240" i="7" s="1"/>
  <c r="T240" i="7"/>
  <c r="W240" i="7" s="1"/>
  <c r="U239" i="7"/>
  <c r="X239" i="7" s="1"/>
  <c r="T239" i="7"/>
  <c r="W239" i="7" s="1"/>
  <c r="W238" i="7"/>
  <c r="U238" i="7"/>
  <c r="X238" i="7" s="1"/>
  <c r="T238" i="7"/>
  <c r="W237" i="7"/>
  <c r="U237" i="7"/>
  <c r="X237" i="7" s="1"/>
  <c r="T237" i="7"/>
  <c r="U236" i="7"/>
  <c r="X236" i="7" s="1"/>
  <c r="T236" i="7"/>
  <c r="W236" i="7" s="1"/>
  <c r="U235" i="7"/>
  <c r="X235" i="7" s="1"/>
  <c r="T235" i="7"/>
  <c r="W235" i="7" s="1"/>
  <c r="W234" i="7"/>
  <c r="U234" i="7"/>
  <c r="X234" i="7" s="1"/>
  <c r="T234" i="7"/>
  <c r="W233" i="7"/>
  <c r="U233" i="7"/>
  <c r="X233" i="7" s="1"/>
  <c r="T233" i="7"/>
  <c r="U232" i="7"/>
  <c r="X232" i="7" s="1"/>
  <c r="T232" i="7"/>
  <c r="W232" i="7" s="1"/>
  <c r="U231" i="7"/>
  <c r="X231" i="7" s="1"/>
  <c r="T231" i="7"/>
  <c r="W231" i="7" s="1"/>
  <c r="W230" i="7"/>
  <c r="U230" i="7"/>
  <c r="X230" i="7" s="1"/>
  <c r="T230" i="7"/>
  <c r="W229" i="7"/>
  <c r="U229" i="7"/>
  <c r="X229" i="7" s="1"/>
  <c r="T229" i="7"/>
  <c r="U228" i="7"/>
  <c r="X228" i="7" s="1"/>
  <c r="T228" i="7"/>
  <c r="W228" i="7" s="1"/>
  <c r="U227" i="7"/>
  <c r="X227" i="7" s="1"/>
  <c r="T227" i="7"/>
  <c r="W227" i="7" s="1"/>
  <c r="U226" i="7"/>
  <c r="X226" i="7" s="1"/>
  <c r="T226" i="7"/>
  <c r="W226" i="7" s="1"/>
  <c r="W225" i="7"/>
  <c r="U225" i="7"/>
  <c r="X225" i="7" s="1"/>
  <c r="T225" i="7"/>
  <c r="U224" i="7"/>
  <c r="X224" i="7" s="1"/>
  <c r="T224" i="7"/>
  <c r="W224" i="7" s="1"/>
  <c r="U223" i="7"/>
  <c r="X223" i="7" s="1"/>
  <c r="T223" i="7"/>
  <c r="W223" i="7" s="1"/>
  <c r="U222" i="7"/>
  <c r="X222" i="7" s="1"/>
  <c r="T222" i="7"/>
  <c r="W222" i="7" s="1"/>
  <c r="W221" i="7"/>
  <c r="U221" i="7"/>
  <c r="X221" i="7" s="1"/>
  <c r="T221" i="7"/>
  <c r="U220" i="7"/>
  <c r="X220" i="7" s="1"/>
  <c r="T220" i="7"/>
  <c r="W220" i="7" s="1"/>
  <c r="U219" i="7"/>
  <c r="X219" i="7" s="1"/>
  <c r="T219" i="7"/>
  <c r="W219" i="7" s="1"/>
  <c r="U218" i="7"/>
  <c r="X218" i="7" s="1"/>
  <c r="T218" i="7"/>
  <c r="W218" i="7" s="1"/>
  <c r="W217" i="7"/>
  <c r="U217" i="7"/>
  <c r="X217" i="7" s="1"/>
  <c r="T217" i="7"/>
  <c r="U216" i="7"/>
  <c r="X216" i="7" s="1"/>
  <c r="T216" i="7"/>
  <c r="W216" i="7" s="1"/>
  <c r="U215" i="7"/>
  <c r="X215" i="7" s="1"/>
  <c r="T215" i="7"/>
  <c r="W215" i="7" s="1"/>
  <c r="W214" i="7"/>
  <c r="U214" i="7"/>
  <c r="X214" i="7" s="1"/>
  <c r="T214" i="7"/>
  <c r="W213" i="7"/>
  <c r="U213" i="7"/>
  <c r="X213" i="7" s="1"/>
  <c r="T213" i="7"/>
  <c r="U212" i="7"/>
  <c r="X212" i="7" s="1"/>
  <c r="T212" i="7"/>
  <c r="W212" i="7" s="1"/>
  <c r="U211" i="7"/>
  <c r="X211" i="7" s="1"/>
  <c r="T211" i="7"/>
  <c r="W211" i="7" s="1"/>
  <c r="W210" i="7"/>
  <c r="U210" i="7"/>
  <c r="X210" i="7" s="1"/>
  <c r="T210" i="7"/>
  <c r="W209" i="7"/>
  <c r="U209" i="7"/>
  <c r="X209" i="7" s="1"/>
  <c r="T209" i="7"/>
  <c r="U208" i="7"/>
  <c r="X208" i="7" s="1"/>
  <c r="T208" i="7"/>
  <c r="W208" i="7" s="1"/>
  <c r="U207" i="7"/>
  <c r="X207" i="7" s="1"/>
  <c r="T207" i="7"/>
  <c r="W207" i="7" s="1"/>
  <c r="W206" i="7"/>
  <c r="U206" i="7"/>
  <c r="X206" i="7" s="1"/>
  <c r="T206" i="7"/>
  <c r="W205" i="7"/>
  <c r="U205" i="7"/>
  <c r="X205" i="7" s="1"/>
  <c r="T205" i="7"/>
  <c r="U204" i="7"/>
  <c r="X204" i="7" s="1"/>
  <c r="T204" i="7"/>
  <c r="W204" i="7" s="1"/>
  <c r="U203" i="7"/>
  <c r="X203" i="7" s="1"/>
  <c r="T203" i="7"/>
  <c r="W203" i="7" s="1"/>
  <c r="W202" i="7"/>
  <c r="U202" i="7"/>
  <c r="X202" i="7" s="1"/>
  <c r="T202" i="7"/>
  <c r="W201" i="7"/>
  <c r="U201" i="7"/>
  <c r="X201" i="7" s="1"/>
  <c r="T201" i="7"/>
  <c r="U200" i="7"/>
  <c r="X200" i="7" s="1"/>
  <c r="T200" i="7"/>
  <c r="W200" i="7" s="1"/>
  <c r="U199" i="7"/>
  <c r="X199" i="7" s="1"/>
  <c r="T199" i="7"/>
  <c r="W199" i="7" s="1"/>
  <c r="U198" i="7"/>
  <c r="X198" i="7" s="1"/>
  <c r="T198" i="7"/>
  <c r="W198" i="7" s="1"/>
  <c r="W197" i="7"/>
  <c r="U197" i="7"/>
  <c r="X197" i="7" s="1"/>
  <c r="T197" i="7"/>
  <c r="U196" i="7"/>
  <c r="X196" i="7" s="1"/>
  <c r="T196" i="7"/>
  <c r="W196" i="7" s="1"/>
  <c r="U195" i="7"/>
  <c r="X195" i="7" s="1"/>
  <c r="T195" i="7"/>
  <c r="W195" i="7" s="1"/>
  <c r="U194" i="7"/>
  <c r="X194" i="7" s="1"/>
  <c r="T194" i="7"/>
  <c r="W194" i="7" s="1"/>
  <c r="W193" i="7"/>
  <c r="U193" i="7"/>
  <c r="X193" i="7" s="1"/>
  <c r="T193" i="7"/>
  <c r="U192" i="7"/>
  <c r="X192" i="7" s="1"/>
  <c r="T192" i="7"/>
  <c r="W192" i="7" s="1"/>
  <c r="U191" i="7"/>
  <c r="X191" i="7" s="1"/>
  <c r="T191" i="7"/>
  <c r="W191" i="7" s="1"/>
  <c r="W190" i="7"/>
  <c r="U190" i="7"/>
  <c r="X190" i="7" s="1"/>
  <c r="T190" i="7"/>
  <c r="W189" i="7"/>
  <c r="U189" i="7"/>
  <c r="X189" i="7" s="1"/>
  <c r="T189" i="7"/>
  <c r="U188" i="7"/>
  <c r="X188" i="7" s="1"/>
  <c r="T188" i="7"/>
  <c r="W188" i="7" s="1"/>
  <c r="U187" i="7"/>
  <c r="X187" i="7" s="1"/>
  <c r="T187" i="7"/>
  <c r="W187" i="7" s="1"/>
  <c r="W186" i="7"/>
  <c r="U186" i="7"/>
  <c r="X186" i="7" s="1"/>
  <c r="T186" i="7"/>
  <c r="W185" i="7"/>
  <c r="U185" i="7"/>
  <c r="X185" i="7" s="1"/>
  <c r="T185" i="7"/>
  <c r="U184" i="7"/>
  <c r="X184" i="7" s="1"/>
  <c r="T184" i="7"/>
  <c r="W184" i="7" s="1"/>
  <c r="U183" i="7"/>
  <c r="X183" i="7" s="1"/>
  <c r="T183" i="7"/>
  <c r="W183" i="7" s="1"/>
  <c r="W182" i="7"/>
  <c r="U182" i="7"/>
  <c r="X182" i="7" s="1"/>
  <c r="T182" i="7"/>
  <c r="W181" i="7"/>
  <c r="U181" i="7"/>
  <c r="X181" i="7" s="1"/>
  <c r="T181" i="7"/>
  <c r="U180" i="7"/>
  <c r="X180" i="7" s="1"/>
  <c r="T180" i="7"/>
  <c r="W180" i="7" s="1"/>
  <c r="U179" i="7"/>
  <c r="X179" i="7" s="1"/>
  <c r="T179" i="7"/>
  <c r="W179" i="7" s="1"/>
  <c r="W178" i="7"/>
  <c r="U178" i="7"/>
  <c r="X178" i="7" s="1"/>
  <c r="T178" i="7"/>
  <c r="W177" i="7"/>
  <c r="U177" i="7"/>
  <c r="X177" i="7" s="1"/>
  <c r="T177" i="7"/>
  <c r="U176" i="7"/>
  <c r="X176" i="7" s="1"/>
  <c r="T176" i="7"/>
  <c r="W176" i="7" s="1"/>
  <c r="U175" i="7"/>
  <c r="X175" i="7" s="1"/>
  <c r="T175" i="7"/>
  <c r="W175" i="7" s="1"/>
  <c r="W174" i="7"/>
  <c r="U174" i="7"/>
  <c r="X174" i="7" s="1"/>
  <c r="T174" i="7"/>
  <c r="W173" i="7"/>
  <c r="U173" i="7"/>
  <c r="X173" i="7" s="1"/>
  <c r="T173" i="7"/>
  <c r="U172" i="7"/>
  <c r="X172" i="7" s="1"/>
  <c r="T172" i="7"/>
  <c r="W172" i="7" s="1"/>
  <c r="U171" i="7"/>
  <c r="X171" i="7" s="1"/>
  <c r="T171" i="7"/>
  <c r="W171" i="7" s="1"/>
  <c r="W170" i="7"/>
  <c r="U170" i="7"/>
  <c r="X170" i="7" s="1"/>
  <c r="T170" i="7"/>
  <c r="W169" i="7"/>
  <c r="U169" i="7"/>
  <c r="X169" i="7" s="1"/>
  <c r="T169" i="7"/>
  <c r="U168" i="7"/>
  <c r="X168" i="7" s="1"/>
  <c r="T168" i="7"/>
  <c r="W168" i="7" s="1"/>
  <c r="U167" i="7"/>
  <c r="X167" i="7" s="1"/>
  <c r="T167" i="7"/>
  <c r="W167" i="7" s="1"/>
  <c r="W166" i="7"/>
  <c r="U166" i="7"/>
  <c r="X166" i="7" s="1"/>
  <c r="T166" i="7"/>
  <c r="W165" i="7"/>
  <c r="U165" i="7"/>
  <c r="X165" i="7" s="1"/>
  <c r="T165" i="7"/>
  <c r="U164" i="7"/>
  <c r="X164" i="7" s="1"/>
  <c r="T164" i="7"/>
  <c r="W164" i="7" s="1"/>
  <c r="U163" i="7"/>
  <c r="X163" i="7" s="1"/>
  <c r="T163" i="7"/>
  <c r="W163" i="7" s="1"/>
  <c r="W162" i="7"/>
  <c r="U162" i="7"/>
  <c r="X162" i="7" s="1"/>
  <c r="T162" i="7"/>
  <c r="W161" i="7"/>
  <c r="U161" i="7"/>
  <c r="X161" i="7" s="1"/>
  <c r="T161" i="7"/>
  <c r="U160" i="7"/>
  <c r="X160" i="7" s="1"/>
  <c r="T160" i="7"/>
  <c r="W160" i="7" s="1"/>
  <c r="U159" i="7"/>
  <c r="X159" i="7" s="1"/>
  <c r="T159" i="7"/>
  <c r="W159" i="7" s="1"/>
  <c r="W158" i="7"/>
  <c r="U158" i="7"/>
  <c r="X158" i="7" s="1"/>
  <c r="T158" i="7"/>
  <c r="W157" i="7"/>
  <c r="U157" i="7"/>
  <c r="X157" i="7" s="1"/>
  <c r="T157" i="7"/>
  <c r="U156" i="7"/>
  <c r="X156" i="7" s="1"/>
  <c r="T156" i="7"/>
  <c r="W156" i="7" s="1"/>
  <c r="U155" i="7"/>
  <c r="X155" i="7" s="1"/>
  <c r="T155" i="7"/>
  <c r="W155" i="7" s="1"/>
  <c r="W154" i="7"/>
  <c r="U154" i="7"/>
  <c r="X154" i="7" s="1"/>
  <c r="T154" i="7"/>
  <c r="W153" i="7"/>
  <c r="U153" i="7"/>
  <c r="X153" i="7" s="1"/>
  <c r="T153" i="7"/>
  <c r="U152" i="7"/>
  <c r="X152" i="7" s="1"/>
  <c r="T152" i="7"/>
  <c r="W152" i="7" s="1"/>
  <c r="U151" i="7"/>
  <c r="X151" i="7" s="1"/>
  <c r="T151" i="7"/>
  <c r="W151" i="7" s="1"/>
  <c r="W150" i="7"/>
  <c r="U150" i="7"/>
  <c r="X150" i="7" s="1"/>
  <c r="T150" i="7"/>
  <c r="W149" i="7"/>
  <c r="U149" i="7"/>
  <c r="X149" i="7" s="1"/>
  <c r="T149" i="7"/>
  <c r="U148" i="7"/>
  <c r="X148" i="7" s="1"/>
  <c r="T148" i="7"/>
  <c r="W148" i="7" s="1"/>
  <c r="U147" i="7"/>
  <c r="X147" i="7" s="1"/>
  <c r="T147" i="7"/>
  <c r="W147" i="7" s="1"/>
  <c r="W146" i="7"/>
  <c r="U146" i="7"/>
  <c r="X146" i="7" s="1"/>
  <c r="T146" i="7"/>
  <c r="W145" i="7"/>
  <c r="U145" i="7"/>
  <c r="X145" i="7" s="1"/>
  <c r="T145" i="7"/>
  <c r="U144" i="7"/>
  <c r="X144" i="7" s="1"/>
  <c r="T144" i="7"/>
  <c r="W144" i="7" s="1"/>
  <c r="U143" i="7"/>
  <c r="X143" i="7" s="1"/>
  <c r="T143" i="7"/>
  <c r="W143" i="7" s="1"/>
  <c r="W142" i="7"/>
  <c r="U142" i="7"/>
  <c r="X142" i="7" s="1"/>
  <c r="T142" i="7"/>
  <c r="W141" i="7"/>
  <c r="U141" i="7"/>
  <c r="X141" i="7" s="1"/>
  <c r="T141" i="7"/>
  <c r="U140" i="7"/>
  <c r="X140" i="7" s="1"/>
  <c r="T140" i="7"/>
  <c r="W140" i="7" s="1"/>
  <c r="U139" i="7"/>
  <c r="X139" i="7" s="1"/>
  <c r="T139" i="7"/>
  <c r="W139" i="7" s="1"/>
  <c r="W138" i="7"/>
  <c r="U138" i="7"/>
  <c r="X138" i="7" s="1"/>
  <c r="T138" i="7"/>
  <c r="W137" i="7"/>
  <c r="U137" i="7"/>
  <c r="X137" i="7" s="1"/>
  <c r="T137" i="7"/>
  <c r="U136" i="7"/>
  <c r="X136" i="7" s="1"/>
  <c r="T136" i="7"/>
  <c r="W136" i="7" s="1"/>
  <c r="U135" i="7"/>
  <c r="X135" i="7" s="1"/>
  <c r="T135" i="7"/>
  <c r="W135" i="7" s="1"/>
  <c r="W134" i="7"/>
  <c r="U134" i="7"/>
  <c r="X134" i="7" s="1"/>
  <c r="T134" i="7"/>
  <c r="W133" i="7"/>
  <c r="U133" i="7"/>
  <c r="X133" i="7" s="1"/>
  <c r="T133" i="7"/>
  <c r="U132" i="7"/>
  <c r="X132" i="7" s="1"/>
  <c r="T132" i="7"/>
  <c r="W132" i="7" s="1"/>
  <c r="U131" i="7"/>
  <c r="X131" i="7" s="1"/>
  <c r="T131" i="7"/>
  <c r="W131" i="7" s="1"/>
  <c r="W130" i="7"/>
  <c r="U130" i="7"/>
  <c r="X130" i="7" s="1"/>
  <c r="T130" i="7"/>
  <c r="W129" i="7"/>
  <c r="U129" i="7"/>
  <c r="X129" i="7" s="1"/>
  <c r="T129" i="7"/>
  <c r="U128" i="7"/>
  <c r="X128" i="7" s="1"/>
  <c r="T128" i="7"/>
  <c r="W128" i="7" s="1"/>
  <c r="U127" i="7"/>
  <c r="X127" i="7" s="1"/>
  <c r="T127" i="7"/>
  <c r="W127" i="7" s="1"/>
  <c r="W126" i="7"/>
  <c r="U126" i="7"/>
  <c r="X126" i="7" s="1"/>
  <c r="T126" i="7"/>
  <c r="W125" i="7"/>
  <c r="U125" i="7"/>
  <c r="X125" i="7" s="1"/>
  <c r="T125" i="7"/>
  <c r="U124" i="7"/>
  <c r="X124" i="7" s="1"/>
  <c r="T124" i="7"/>
  <c r="W124" i="7" s="1"/>
  <c r="U123" i="7"/>
  <c r="X123" i="7" s="1"/>
  <c r="T123" i="7"/>
  <c r="W123" i="7" s="1"/>
  <c r="W122" i="7"/>
  <c r="U122" i="7"/>
  <c r="X122" i="7" s="1"/>
  <c r="T122" i="7"/>
  <c r="W121" i="7"/>
  <c r="U121" i="7"/>
  <c r="X121" i="7" s="1"/>
  <c r="T121" i="7"/>
  <c r="U120" i="7"/>
  <c r="X120" i="7" s="1"/>
  <c r="T120" i="7"/>
  <c r="W120" i="7" s="1"/>
  <c r="U119" i="7"/>
  <c r="X119" i="7" s="1"/>
  <c r="T119" i="7"/>
  <c r="W119" i="7" s="1"/>
  <c r="W118" i="7"/>
  <c r="U118" i="7"/>
  <c r="X118" i="7" s="1"/>
  <c r="T118" i="7"/>
  <c r="W117" i="7"/>
  <c r="U117" i="7"/>
  <c r="X117" i="7" s="1"/>
  <c r="T117" i="7"/>
  <c r="U116" i="7"/>
  <c r="X116" i="7" s="1"/>
  <c r="T116" i="7"/>
  <c r="W116" i="7" s="1"/>
  <c r="U115" i="7"/>
  <c r="X115" i="7" s="1"/>
  <c r="T115" i="7"/>
  <c r="W115" i="7" s="1"/>
  <c r="W114" i="7"/>
  <c r="U114" i="7"/>
  <c r="X114" i="7" s="1"/>
  <c r="T114" i="7"/>
  <c r="W113" i="7"/>
  <c r="U113" i="7"/>
  <c r="X113" i="7" s="1"/>
  <c r="T113" i="7"/>
  <c r="U112" i="7"/>
  <c r="X112" i="7" s="1"/>
  <c r="T112" i="7"/>
  <c r="W112" i="7" s="1"/>
  <c r="U111" i="7"/>
  <c r="X111" i="7" s="1"/>
  <c r="T111" i="7"/>
  <c r="W111" i="7" s="1"/>
  <c r="W110" i="7"/>
  <c r="U110" i="7"/>
  <c r="X110" i="7" s="1"/>
  <c r="T110" i="7"/>
  <c r="W109" i="7"/>
  <c r="U109" i="7"/>
  <c r="X109" i="7" s="1"/>
  <c r="T109" i="7"/>
  <c r="U108" i="7"/>
  <c r="X108" i="7" s="1"/>
  <c r="T108" i="7"/>
  <c r="W108" i="7" s="1"/>
  <c r="U107" i="7"/>
  <c r="X107" i="7" s="1"/>
  <c r="T107" i="7"/>
  <c r="W107" i="7" s="1"/>
  <c r="W106" i="7"/>
  <c r="U106" i="7"/>
  <c r="X106" i="7" s="1"/>
  <c r="T106" i="7"/>
  <c r="W105" i="7"/>
  <c r="U105" i="7"/>
  <c r="X105" i="7" s="1"/>
  <c r="T105" i="7"/>
  <c r="U104" i="7"/>
  <c r="X104" i="7" s="1"/>
  <c r="T104" i="7"/>
  <c r="W104" i="7" s="1"/>
  <c r="U103" i="7"/>
  <c r="X103" i="7" s="1"/>
  <c r="T103" i="7"/>
  <c r="W103" i="7" s="1"/>
  <c r="W102" i="7"/>
  <c r="U102" i="7"/>
  <c r="X102" i="7" s="1"/>
  <c r="T102" i="7"/>
  <c r="W101" i="7"/>
  <c r="U101" i="7"/>
  <c r="X101" i="7" s="1"/>
  <c r="T101" i="7"/>
  <c r="U100" i="7"/>
  <c r="X100" i="7" s="1"/>
  <c r="T100" i="7"/>
  <c r="W100" i="7" s="1"/>
  <c r="U99" i="7"/>
  <c r="X99" i="7" s="1"/>
  <c r="T99" i="7"/>
  <c r="W99" i="7" s="1"/>
  <c r="W98" i="7"/>
  <c r="U98" i="7"/>
  <c r="X98" i="7" s="1"/>
  <c r="T98" i="7"/>
  <c r="W97" i="7"/>
  <c r="U97" i="7"/>
  <c r="X97" i="7" s="1"/>
  <c r="T97" i="7"/>
  <c r="U96" i="7"/>
  <c r="X96" i="7" s="1"/>
  <c r="T96" i="7"/>
  <c r="W96" i="7" s="1"/>
  <c r="U95" i="7"/>
  <c r="X95" i="7" s="1"/>
  <c r="T95" i="7"/>
  <c r="W95" i="7" s="1"/>
  <c r="W94" i="7"/>
  <c r="U94" i="7"/>
  <c r="X94" i="7" s="1"/>
  <c r="T94" i="7"/>
  <c r="W93" i="7"/>
  <c r="U93" i="7"/>
  <c r="X93" i="7" s="1"/>
  <c r="T93" i="7"/>
  <c r="U92" i="7"/>
  <c r="X92" i="7" s="1"/>
  <c r="T92" i="7"/>
  <c r="W92" i="7" s="1"/>
  <c r="U91" i="7"/>
  <c r="X91" i="7" s="1"/>
  <c r="T91" i="7"/>
  <c r="W91" i="7" s="1"/>
  <c r="W90" i="7"/>
  <c r="U90" i="7"/>
  <c r="X90" i="7" s="1"/>
  <c r="T90" i="7"/>
  <c r="W89" i="7"/>
  <c r="U89" i="7"/>
  <c r="X89" i="7" s="1"/>
  <c r="T89" i="7"/>
  <c r="U88" i="7"/>
  <c r="X88" i="7" s="1"/>
  <c r="T88" i="7"/>
  <c r="W88" i="7" s="1"/>
  <c r="U87" i="7"/>
  <c r="X87" i="7" s="1"/>
  <c r="T87" i="7"/>
  <c r="W87" i="7" s="1"/>
  <c r="W86" i="7"/>
  <c r="U86" i="7"/>
  <c r="X86" i="7" s="1"/>
  <c r="T86" i="7"/>
  <c r="W85" i="7"/>
  <c r="U85" i="7"/>
  <c r="X85" i="7" s="1"/>
  <c r="T85" i="7"/>
  <c r="U84" i="7"/>
  <c r="X84" i="7" s="1"/>
  <c r="T84" i="7"/>
  <c r="W84" i="7" s="1"/>
  <c r="U83" i="7"/>
  <c r="X83" i="7" s="1"/>
  <c r="T83" i="7"/>
  <c r="W83" i="7" s="1"/>
  <c r="W82" i="7"/>
  <c r="U82" i="7"/>
  <c r="X82" i="7" s="1"/>
  <c r="T82" i="7"/>
  <c r="W81" i="7"/>
  <c r="U81" i="7"/>
  <c r="X81" i="7" s="1"/>
  <c r="T81" i="7"/>
  <c r="U80" i="7"/>
  <c r="X80" i="7" s="1"/>
  <c r="T80" i="7"/>
  <c r="W80" i="7" s="1"/>
  <c r="U79" i="7"/>
  <c r="X79" i="7" s="1"/>
  <c r="T79" i="7"/>
  <c r="W79" i="7" s="1"/>
  <c r="U78" i="7"/>
  <c r="X78" i="7" s="1"/>
  <c r="T78" i="7"/>
  <c r="W78" i="7" s="1"/>
  <c r="U77" i="7"/>
  <c r="X77" i="7" s="1"/>
  <c r="T77" i="7"/>
  <c r="W77" i="7" s="1"/>
  <c r="U76" i="7"/>
  <c r="X76" i="7" s="1"/>
  <c r="T76" i="7"/>
  <c r="W76" i="7" s="1"/>
  <c r="U75" i="7"/>
  <c r="X75" i="7" s="1"/>
  <c r="T75" i="7"/>
  <c r="W75" i="7" s="1"/>
  <c r="U74" i="7"/>
  <c r="X74" i="7" s="1"/>
  <c r="T74" i="7"/>
  <c r="W74" i="7" s="1"/>
  <c r="U73" i="7"/>
  <c r="X73" i="7" s="1"/>
  <c r="T73" i="7"/>
  <c r="W73" i="7" s="1"/>
  <c r="U72" i="7"/>
  <c r="X72" i="7" s="1"/>
  <c r="T72" i="7"/>
  <c r="W72" i="7" s="1"/>
  <c r="U71" i="7"/>
  <c r="X71" i="7" s="1"/>
  <c r="T71" i="7"/>
  <c r="W71" i="7" s="1"/>
  <c r="U70" i="7"/>
  <c r="X70" i="7" s="1"/>
  <c r="T70" i="7"/>
  <c r="W70" i="7" s="1"/>
  <c r="U69" i="7"/>
  <c r="X69" i="7" s="1"/>
  <c r="T69" i="7"/>
  <c r="W69" i="7" s="1"/>
  <c r="U68" i="7"/>
  <c r="X68" i="7" s="1"/>
  <c r="T68" i="7"/>
  <c r="W68" i="7" s="1"/>
  <c r="U67" i="7"/>
  <c r="X67" i="7" s="1"/>
  <c r="T67" i="7"/>
  <c r="W67" i="7" s="1"/>
  <c r="U66" i="7"/>
  <c r="X66" i="7" s="1"/>
  <c r="T66" i="7"/>
  <c r="W66" i="7" s="1"/>
  <c r="U65" i="7"/>
  <c r="X65" i="7" s="1"/>
  <c r="T65" i="7"/>
  <c r="W65" i="7" s="1"/>
  <c r="U64" i="7"/>
  <c r="X64" i="7" s="1"/>
  <c r="T64" i="7"/>
  <c r="W64" i="7" s="1"/>
  <c r="U63" i="7"/>
  <c r="X63" i="7" s="1"/>
  <c r="T63" i="7"/>
  <c r="W63" i="7" s="1"/>
  <c r="U62" i="7"/>
  <c r="X62" i="7" s="1"/>
  <c r="T62" i="7"/>
  <c r="W62" i="7" s="1"/>
  <c r="U61" i="7"/>
  <c r="X61" i="7" s="1"/>
  <c r="T61" i="7"/>
  <c r="W61" i="7" s="1"/>
  <c r="U60" i="7"/>
  <c r="X60" i="7" s="1"/>
  <c r="T60" i="7"/>
  <c r="W60" i="7" s="1"/>
  <c r="U59" i="7"/>
  <c r="X59" i="7" s="1"/>
  <c r="T59" i="7"/>
  <c r="W59" i="7" s="1"/>
  <c r="U58" i="7"/>
  <c r="X58" i="7" s="1"/>
  <c r="T58" i="7"/>
  <c r="W58" i="7" s="1"/>
  <c r="X57" i="7"/>
  <c r="U57" i="7"/>
  <c r="T57" i="7"/>
  <c r="W57" i="7" s="1"/>
  <c r="X56" i="7"/>
  <c r="U56" i="7"/>
  <c r="T56" i="7"/>
  <c r="W56" i="7" s="1"/>
  <c r="X55" i="7"/>
  <c r="U55" i="7"/>
  <c r="T55" i="7"/>
  <c r="W55" i="7" s="1"/>
  <c r="X54" i="7"/>
  <c r="U54" i="7"/>
  <c r="T54" i="7"/>
  <c r="W54" i="7" s="1"/>
  <c r="X53" i="7"/>
  <c r="U53" i="7"/>
  <c r="T53" i="7"/>
  <c r="W53" i="7" s="1"/>
  <c r="X52" i="7"/>
  <c r="U52" i="7"/>
  <c r="T52" i="7"/>
  <c r="W52" i="7" s="1"/>
  <c r="X51" i="7"/>
  <c r="U51" i="7"/>
  <c r="T51" i="7"/>
  <c r="W51" i="7" s="1"/>
  <c r="X50" i="7"/>
  <c r="U50" i="7"/>
  <c r="T50" i="7"/>
  <c r="W50" i="7" s="1"/>
  <c r="X49" i="7"/>
  <c r="U49" i="7"/>
  <c r="T49" i="7"/>
  <c r="W49" i="7" s="1"/>
  <c r="X48" i="7"/>
  <c r="U48" i="7"/>
  <c r="T48" i="7"/>
  <c r="W48" i="7" s="1"/>
  <c r="X47" i="7"/>
  <c r="U47" i="7"/>
  <c r="T47" i="7"/>
  <c r="W47" i="7" s="1"/>
  <c r="X46" i="7"/>
  <c r="U46" i="7"/>
  <c r="T46" i="7"/>
  <c r="W46" i="7" s="1"/>
  <c r="X45" i="7"/>
  <c r="U45" i="7"/>
  <c r="T45" i="7"/>
  <c r="W45" i="7" s="1"/>
  <c r="X44" i="7"/>
  <c r="U44" i="7"/>
  <c r="T44" i="7"/>
  <c r="W44" i="7" s="1"/>
  <c r="X43" i="7"/>
  <c r="U43" i="7"/>
  <c r="T43" i="7"/>
  <c r="W43" i="7" s="1"/>
  <c r="X42" i="7"/>
  <c r="U42" i="7"/>
  <c r="T42" i="7"/>
  <c r="W42" i="7" s="1"/>
  <c r="X41" i="7"/>
  <c r="U41" i="7"/>
  <c r="T41" i="7"/>
  <c r="W41" i="7" s="1"/>
  <c r="X40" i="7"/>
  <c r="U40" i="7"/>
  <c r="T40" i="7"/>
  <c r="W40" i="7" s="1"/>
  <c r="X39" i="7"/>
  <c r="U39" i="7"/>
  <c r="T39" i="7"/>
  <c r="W39" i="7" s="1"/>
  <c r="X38" i="7"/>
  <c r="U38" i="7"/>
  <c r="T38" i="7"/>
  <c r="W38" i="7" s="1"/>
  <c r="X37" i="7"/>
  <c r="U37" i="7"/>
  <c r="T37" i="7"/>
  <c r="W37" i="7" s="1"/>
  <c r="X36" i="7"/>
  <c r="U36" i="7"/>
  <c r="T36" i="7"/>
  <c r="W36" i="7" s="1"/>
  <c r="X35" i="7"/>
  <c r="U35" i="7"/>
  <c r="T35" i="7"/>
  <c r="W35" i="7" s="1"/>
  <c r="X34" i="7"/>
  <c r="U34" i="7"/>
  <c r="T34" i="7"/>
  <c r="W34" i="7" s="1"/>
  <c r="X33" i="7"/>
  <c r="U33" i="7"/>
  <c r="T33" i="7"/>
  <c r="W33" i="7" s="1"/>
  <c r="X32" i="7"/>
  <c r="U32" i="7"/>
  <c r="T32" i="7"/>
  <c r="W32" i="7" s="1"/>
  <c r="X31" i="7"/>
  <c r="U31" i="7"/>
  <c r="T31" i="7"/>
  <c r="W31" i="7" s="1"/>
  <c r="X30" i="7"/>
  <c r="U30" i="7"/>
  <c r="T30" i="7"/>
  <c r="W30" i="7" s="1"/>
  <c r="X29" i="7"/>
  <c r="U29" i="7"/>
  <c r="T29" i="7"/>
  <c r="W29" i="7" s="1"/>
  <c r="X28" i="7"/>
  <c r="U28" i="7"/>
  <c r="T28" i="7"/>
  <c r="W28" i="7" s="1"/>
  <c r="X27" i="7"/>
  <c r="U27" i="7"/>
  <c r="T27" i="7"/>
  <c r="W27" i="7" s="1"/>
  <c r="X26" i="7"/>
  <c r="U26" i="7"/>
  <c r="T26" i="7"/>
  <c r="W26" i="7" s="1"/>
  <c r="X25" i="7"/>
  <c r="U25" i="7"/>
  <c r="T25" i="7"/>
  <c r="W25" i="7" s="1"/>
  <c r="X24" i="7"/>
  <c r="U24" i="7"/>
  <c r="T24" i="7"/>
  <c r="W24" i="7" s="1"/>
  <c r="X23" i="7"/>
  <c r="U23" i="7"/>
  <c r="T23" i="7"/>
  <c r="W23" i="7" s="1"/>
  <c r="X22" i="7"/>
  <c r="U22" i="7"/>
  <c r="T22" i="7"/>
  <c r="W22" i="7" s="1"/>
  <c r="X21" i="7"/>
  <c r="U21" i="7"/>
  <c r="T21" i="7"/>
  <c r="W21" i="7" s="1"/>
  <c r="X20" i="7"/>
  <c r="U20" i="7"/>
  <c r="T20" i="7"/>
  <c r="W20" i="7" s="1"/>
  <c r="X19" i="7"/>
  <c r="U19" i="7"/>
  <c r="T19" i="7"/>
  <c r="W19" i="7" s="1"/>
  <c r="X18" i="7"/>
  <c r="U18" i="7"/>
  <c r="T18" i="7"/>
  <c r="W18" i="7" s="1"/>
  <c r="X17" i="7"/>
  <c r="U17" i="7"/>
  <c r="T17" i="7"/>
  <c r="W17" i="7" s="1"/>
  <c r="X16" i="7"/>
  <c r="U16" i="7"/>
  <c r="T16" i="7"/>
  <c r="W16" i="7" s="1"/>
  <c r="X15" i="7"/>
  <c r="U15" i="7"/>
  <c r="T15" i="7"/>
  <c r="W15" i="7" s="1"/>
  <c r="X14" i="7"/>
  <c r="U14" i="7"/>
  <c r="T14" i="7"/>
  <c r="W14" i="7" s="1"/>
  <c r="X13" i="7"/>
  <c r="U13" i="7"/>
  <c r="T13" i="7"/>
  <c r="W13" i="7" s="1"/>
  <c r="X12" i="7"/>
  <c r="U12" i="7"/>
  <c r="T12" i="7"/>
  <c r="W12" i="7" s="1"/>
  <c r="X11" i="7"/>
  <c r="U11" i="7"/>
  <c r="T11" i="7"/>
  <c r="W11" i="7" s="1"/>
  <c r="X10" i="7"/>
  <c r="U10" i="7"/>
  <c r="T10" i="7"/>
  <c r="W10" i="7" s="1"/>
  <c r="U417" i="6"/>
  <c r="X417" i="6" s="1"/>
  <c r="T417" i="6"/>
  <c r="W417" i="6" s="1"/>
  <c r="X416" i="6"/>
  <c r="U416" i="6"/>
  <c r="T416" i="6"/>
  <c r="W416" i="6" s="1"/>
  <c r="U415" i="6"/>
  <c r="X415" i="6" s="1"/>
  <c r="T415" i="6"/>
  <c r="W415" i="6" s="1"/>
  <c r="U414" i="6"/>
  <c r="X414" i="6" s="1"/>
  <c r="T414" i="6"/>
  <c r="W414" i="6" s="1"/>
  <c r="U413" i="6"/>
  <c r="X413" i="6" s="1"/>
  <c r="T413" i="6"/>
  <c r="W413" i="6" s="1"/>
  <c r="U412" i="6"/>
  <c r="X412" i="6" s="1"/>
  <c r="T412" i="6"/>
  <c r="W412" i="6" s="1"/>
  <c r="U411" i="6"/>
  <c r="X411" i="6" s="1"/>
  <c r="T411" i="6"/>
  <c r="W411" i="6" s="1"/>
  <c r="U410" i="6"/>
  <c r="X410" i="6" s="1"/>
  <c r="T410" i="6"/>
  <c r="W410" i="6" s="1"/>
  <c r="U409" i="6"/>
  <c r="X409" i="6" s="1"/>
  <c r="T409" i="6"/>
  <c r="W409" i="6" s="1"/>
  <c r="X408" i="6"/>
  <c r="U408" i="6"/>
  <c r="T408" i="6"/>
  <c r="W408" i="6" s="1"/>
  <c r="U407" i="6"/>
  <c r="X407" i="6" s="1"/>
  <c r="T407" i="6"/>
  <c r="W407" i="6" s="1"/>
  <c r="U406" i="6"/>
  <c r="X406" i="6" s="1"/>
  <c r="T406" i="6"/>
  <c r="W406" i="6" s="1"/>
  <c r="X405" i="6"/>
  <c r="U405" i="6"/>
  <c r="T405" i="6"/>
  <c r="W405" i="6" s="1"/>
  <c r="U404" i="6"/>
  <c r="X404" i="6" s="1"/>
  <c r="T404" i="6"/>
  <c r="W404" i="6" s="1"/>
  <c r="U403" i="6"/>
  <c r="X403" i="6" s="1"/>
  <c r="T403" i="6"/>
  <c r="W403" i="6" s="1"/>
  <c r="U402" i="6"/>
  <c r="X402" i="6" s="1"/>
  <c r="T402" i="6"/>
  <c r="W402" i="6" s="1"/>
  <c r="U401" i="6"/>
  <c r="X401" i="6" s="1"/>
  <c r="T401" i="6"/>
  <c r="W401" i="6" s="1"/>
  <c r="U400" i="6"/>
  <c r="X400" i="6" s="1"/>
  <c r="T400" i="6"/>
  <c r="W400" i="6" s="1"/>
  <c r="U399" i="6"/>
  <c r="X399" i="6" s="1"/>
  <c r="T399" i="6"/>
  <c r="W399" i="6" s="1"/>
  <c r="U398" i="6"/>
  <c r="X398" i="6" s="1"/>
  <c r="T398" i="6"/>
  <c r="W398" i="6" s="1"/>
  <c r="U397" i="6"/>
  <c r="X397" i="6" s="1"/>
  <c r="T397" i="6"/>
  <c r="W397" i="6" s="1"/>
  <c r="X396" i="6"/>
  <c r="U396" i="6"/>
  <c r="T396" i="6"/>
  <c r="W396" i="6" s="1"/>
  <c r="U395" i="6"/>
  <c r="X395" i="6" s="1"/>
  <c r="T395" i="6"/>
  <c r="W395" i="6" s="1"/>
  <c r="U394" i="6"/>
  <c r="X394" i="6" s="1"/>
  <c r="T394" i="6"/>
  <c r="W394" i="6" s="1"/>
  <c r="U393" i="6"/>
  <c r="X393" i="6" s="1"/>
  <c r="T393" i="6"/>
  <c r="W393" i="6" s="1"/>
  <c r="U392" i="6"/>
  <c r="X392" i="6" s="1"/>
  <c r="T392" i="6"/>
  <c r="W392" i="6" s="1"/>
  <c r="X391" i="6"/>
  <c r="U391" i="6"/>
  <c r="T391" i="6"/>
  <c r="W391" i="6" s="1"/>
  <c r="U390" i="6"/>
  <c r="X390" i="6" s="1"/>
  <c r="T390" i="6"/>
  <c r="W390" i="6" s="1"/>
  <c r="U389" i="6"/>
  <c r="X389" i="6" s="1"/>
  <c r="T389" i="6"/>
  <c r="W389" i="6" s="1"/>
  <c r="U388" i="6"/>
  <c r="X388" i="6" s="1"/>
  <c r="T388" i="6"/>
  <c r="W388" i="6" s="1"/>
  <c r="U387" i="6"/>
  <c r="X387" i="6" s="1"/>
  <c r="T387" i="6"/>
  <c r="W387" i="6" s="1"/>
  <c r="U386" i="6"/>
  <c r="X386" i="6" s="1"/>
  <c r="T386" i="6"/>
  <c r="W386" i="6" s="1"/>
  <c r="U385" i="6"/>
  <c r="X385" i="6" s="1"/>
  <c r="T385" i="6"/>
  <c r="W385" i="6" s="1"/>
  <c r="X384" i="6"/>
  <c r="U384" i="6"/>
  <c r="T384" i="6"/>
  <c r="W384" i="6" s="1"/>
  <c r="U383" i="6"/>
  <c r="X383" i="6" s="1"/>
  <c r="T383" i="6"/>
  <c r="W383" i="6" s="1"/>
  <c r="U382" i="6"/>
  <c r="X382" i="6" s="1"/>
  <c r="T382" i="6"/>
  <c r="W382" i="6" s="1"/>
  <c r="X381" i="6"/>
  <c r="U381" i="6"/>
  <c r="T381" i="6"/>
  <c r="W381" i="6" s="1"/>
  <c r="U380" i="6"/>
  <c r="X380" i="6" s="1"/>
  <c r="T380" i="6"/>
  <c r="W380" i="6" s="1"/>
  <c r="U379" i="6"/>
  <c r="X379" i="6" s="1"/>
  <c r="T379" i="6"/>
  <c r="W379" i="6" s="1"/>
  <c r="U378" i="6"/>
  <c r="X378" i="6" s="1"/>
  <c r="T378" i="6"/>
  <c r="W378" i="6" s="1"/>
  <c r="U377" i="6"/>
  <c r="X377" i="6" s="1"/>
  <c r="T377" i="6"/>
  <c r="W377" i="6" s="1"/>
  <c r="U376" i="6"/>
  <c r="X376" i="6" s="1"/>
  <c r="T376" i="6"/>
  <c r="W376" i="6" s="1"/>
  <c r="X375" i="6"/>
  <c r="U375" i="6"/>
  <c r="T375" i="6"/>
  <c r="W375" i="6" s="1"/>
  <c r="U374" i="6"/>
  <c r="X374" i="6" s="1"/>
  <c r="T374" i="6"/>
  <c r="W374" i="6" s="1"/>
  <c r="U373" i="6"/>
  <c r="X373" i="6" s="1"/>
  <c r="T373" i="6"/>
  <c r="W373" i="6" s="1"/>
  <c r="U372" i="6"/>
  <c r="X372" i="6" s="1"/>
  <c r="T372" i="6"/>
  <c r="W372" i="6" s="1"/>
  <c r="U371" i="6"/>
  <c r="X371" i="6" s="1"/>
  <c r="T371" i="6"/>
  <c r="W371" i="6" s="1"/>
  <c r="U370" i="6"/>
  <c r="X370" i="6" s="1"/>
  <c r="T370" i="6"/>
  <c r="W370" i="6" s="1"/>
  <c r="U369" i="6"/>
  <c r="X369" i="6" s="1"/>
  <c r="T369" i="6"/>
  <c r="W369" i="6" s="1"/>
  <c r="X368" i="6"/>
  <c r="U368" i="6"/>
  <c r="T368" i="6"/>
  <c r="W368" i="6" s="1"/>
  <c r="X367" i="6"/>
  <c r="U367" i="6"/>
  <c r="T367" i="6"/>
  <c r="W367" i="6" s="1"/>
  <c r="U366" i="6"/>
  <c r="X366" i="6" s="1"/>
  <c r="T366" i="6"/>
  <c r="W366" i="6" s="1"/>
  <c r="U365" i="6"/>
  <c r="X365" i="6" s="1"/>
  <c r="T365" i="6"/>
  <c r="W365" i="6" s="1"/>
  <c r="U364" i="6"/>
  <c r="X364" i="6" s="1"/>
  <c r="T364" i="6"/>
  <c r="W364" i="6" s="1"/>
  <c r="U363" i="6"/>
  <c r="X363" i="6" s="1"/>
  <c r="T363" i="6"/>
  <c r="W363" i="6" s="1"/>
  <c r="U362" i="6"/>
  <c r="X362" i="6" s="1"/>
  <c r="T362" i="6"/>
  <c r="W362" i="6" s="1"/>
  <c r="U361" i="6"/>
  <c r="X361" i="6" s="1"/>
  <c r="T361" i="6"/>
  <c r="W361" i="6" s="1"/>
  <c r="X360" i="6"/>
  <c r="U360" i="6"/>
  <c r="T360" i="6"/>
  <c r="W360" i="6" s="1"/>
  <c r="X359" i="6"/>
  <c r="U359" i="6"/>
  <c r="T359" i="6"/>
  <c r="W359" i="6" s="1"/>
  <c r="U358" i="6"/>
  <c r="X358" i="6" s="1"/>
  <c r="T358" i="6"/>
  <c r="W358" i="6" s="1"/>
  <c r="X357" i="6"/>
  <c r="U357" i="6"/>
  <c r="T357" i="6"/>
  <c r="W357" i="6" s="1"/>
  <c r="X356" i="6"/>
  <c r="U356" i="6"/>
  <c r="T356" i="6"/>
  <c r="W356" i="6" s="1"/>
  <c r="U355" i="6"/>
  <c r="X355" i="6" s="1"/>
  <c r="T355" i="6"/>
  <c r="W355" i="6" s="1"/>
  <c r="U354" i="6"/>
  <c r="X354" i="6" s="1"/>
  <c r="T354" i="6"/>
  <c r="W354" i="6" s="1"/>
  <c r="X353" i="6"/>
  <c r="U353" i="6"/>
  <c r="T353" i="6"/>
  <c r="W353" i="6" s="1"/>
  <c r="U352" i="6"/>
  <c r="X352" i="6" s="1"/>
  <c r="T352" i="6"/>
  <c r="W352" i="6" s="1"/>
  <c r="U351" i="6"/>
  <c r="X351" i="6" s="1"/>
  <c r="T351" i="6"/>
  <c r="W351" i="6" s="1"/>
  <c r="U350" i="6"/>
  <c r="X350" i="6" s="1"/>
  <c r="T350" i="6"/>
  <c r="W350" i="6" s="1"/>
  <c r="U349" i="6"/>
  <c r="X349" i="6" s="1"/>
  <c r="T349" i="6"/>
  <c r="W349" i="6" s="1"/>
  <c r="X348" i="6"/>
  <c r="U348" i="6"/>
  <c r="T348" i="6"/>
  <c r="W348" i="6" s="1"/>
  <c r="X347" i="6"/>
  <c r="U347" i="6"/>
  <c r="T347" i="6"/>
  <c r="W347" i="6" s="1"/>
  <c r="U346" i="6"/>
  <c r="X346" i="6" s="1"/>
  <c r="T346" i="6"/>
  <c r="W346" i="6" s="1"/>
  <c r="U345" i="6"/>
  <c r="X345" i="6" s="1"/>
  <c r="T345" i="6"/>
  <c r="W345" i="6" s="1"/>
  <c r="U344" i="6"/>
  <c r="X344" i="6" s="1"/>
  <c r="T344" i="6"/>
  <c r="W344" i="6" s="1"/>
  <c r="U343" i="6"/>
  <c r="X343" i="6" s="1"/>
  <c r="T343" i="6"/>
  <c r="W343" i="6" s="1"/>
  <c r="U342" i="6"/>
  <c r="X342" i="6" s="1"/>
  <c r="T342" i="6"/>
  <c r="W342" i="6" s="1"/>
  <c r="U341" i="6"/>
  <c r="X341" i="6" s="1"/>
  <c r="T341" i="6"/>
  <c r="W341" i="6" s="1"/>
  <c r="X340" i="6"/>
  <c r="U340" i="6"/>
  <c r="T340" i="6"/>
  <c r="W340" i="6" s="1"/>
  <c r="X339" i="6"/>
  <c r="U339" i="6"/>
  <c r="T339" i="6"/>
  <c r="W339" i="6" s="1"/>
  <c r="U338" i="6"/>
  <c r="X338" i="6" s="1"/>
  <c r="T338" i="6"/>
  <c r="W338" i="6" s="1"/>
  <c r="U337" i="6"/>
  <c r="X337" i="6" s="1"/>
  <c r="T337" i="6"/>
  <c r="W337" i="6" s="1"/>
  <c r="U336" i="6"/>
  <c r="X336" i="6" s="1"/>
  <c r="T336" i="6"/>
  <c r="W336" i="6" s="1"/>
  <c r="U335" i="6"/>
  <c r="X335" i="6" s="1"/>
  <c r="T335" i="6"/>
  <c r="W335" i="6" s="1"/>
  <c r="U334" i="6"/>
  <c r="X334" i="6" s="1"/>
  <c r="T334" i="6"/>
  <c r="W334" i="6" s="1"/>
  <c r="U333" i="6"/>
  <c r="X333" i="6" s="1"/>
  <c r="T333" i="6"/>
  <c r="W333" i="6" s="1"/>
  <c r="X332" i="6"/>
  <c r="U332" i="6"/>
  <c r="T332" i="6"/>
  <c r="W332" i="6" s="1"/>
  <c r="X331" i="6"/>
  <c r="U331" i="6"/>
  <c r="T331" i="6"/>
  <c r="W331" i="6" s="1"/>
  <c r="U330" i="6"/>
  <c r="X330" i="6" s="1"/>
  <c r="T330" i="6"/>
  <c r="W330" i="6" s="1"/>
  <c r="U329" i="6"/>
  <c r="X329" i="6" s="1"/>
  <c r="T329" i="6"/>
  <c r="W329" i="6" s="1"/>
  <c r="X328" i="6"/>
  <c r="U328" i="6"/>
  <c r="T328" i="6"/>
  <c r="W328" i="6" s="1"/>
  <c r="X327" i="6"/>
  <c r="U327" i="6"/>
  <c r="T327" i="6"/>
  <c r="W327" i="6" s="1"/>
  <c r="U326" i="6"/>
  <c r="X326" i="6" s="1"/>
  <c r="T326" i="6"/>
  <c r="W326" i="6" s="1"/>
  <c r="U325" i="6"/>
  <c r="X325" i="6" s="1"/>
  <c r="T325" i="6"/>
  <c r="W325" i="6" s="1"/>
  <c r="X324" i="6"/>
  <c r="U324" i="6"/>
  <c r="T324" i="6"/>
  <c r="W324" i="6" s="1"/>
  <c r="X323" i="6"/>
  <c r="U323" i="6"/>
  <c r="T323" i="6"/>
  <c r="W323" i="6" s="1"/>
  <c r="U322" i="6"/>
  <c r="X322" i="6" s="1"/>
  <c r="T322" i="6"/>
  <c r="W322" i="6" s="1"/>
  <c r="U321" i="6"/>
  <c r="X321" i="6" s="1"/>
  <c r="T321" i="6"/>
  <c r="W321" i="6" s="1"/>
  <c r="X320" i="6"/>
  <c r="U320" i="6"/>
  <c r="T320" i="6"/>
  <c r="W320" i="6" s="1"/>
  <c r="X319" i="6"/>
  <c r="U319" i="6"/>
  <c r="T319" i="6"/>
  <c r="W319" i="6" s="1"/>
  <c r="U318" i="6"/>
  <c r="X318" i="6" s="1"/>
  <c r="T318" i="6"/>
  <c r="W318" i="6" s="1"/>
  <c r="U317" i="6"/>
  <c r="X317" i="6" s="1"/>
  <c r="T317" i="6"/>
  <c r="W317" i="6" s="1"/>
  <c r="X316" i="6"/>
  <c r="U316" i="6"/>
  <c r="T316" i="6"/>
  <c r="W316" i="6" s="1"/>
  <c r="X315" i="6"/>
  <c r="U315" i="6"/>
  <c r="T315" i="6"/>
  <c r="W315" i="6" s="1"/>
  <c r="U314" i="6"/>
  <c r="X314" i="6" s="1"/>
  <c r="T314" i="6"/>
  <c r="W314" i="6" s="1"/>
  <c r="U313" i="6"/>
  <c r="X313" i="6" s="1"/>
  <c r="T313" i="6"/>
  <c r="W313" i="6" s="1"/>
  <c r="X312" i="6"/>
  <c r="U312" i="6"/>
  <c r="T312" i="6"/>
  <c r="W312" i="6" s="1"/>
  <c r="X311" i="6"/>
  <c r="U311" i="6"/>
  <c r="T311" i="6"/>
  <c r="W311" i="6" s="1"/>
  <c r="U310" i="6"/>
  <c r="X310" i="6" s="1"/>
  <c r="T310" i="6"/>
  <c r="W310" i="6" s="1"/>
  <c r="U309" i="6"/>
  <c r="X309" i="6" s="1"/>
  <c r="T309" i="6"/>
  <c r="W309" i="6" s="1"/>
  <c r="X308" i="6"/>
  <c r="U308" i="6"/>
  <c r="T308" i="6"/>
  <c r="W308" i="6" s="1"/>
  <c r="X307" i="6"/>
  <c r="U307" i="6"/>
  <c r="T307" i="6"/>
  <c r="W307" i="6" s="1"/>
  <c r="U306" i="6"/>
  <c r="X306" i="6" s="1"/>
  <c r="T306" i="6"/>
  <c r="W306" i="6" s="1"/>
  <c r="U305" i="6"/>
  <c r="X305" i="6" s="1"/>
  <c r="T305" i="6"/>
  <c r="W305" i="6" s="1"/>
  <c r="X304" i="6"/>
  <c r="U304" i="6"/>
  <c r="T304" i="6"/>
  <c r="W304" i="6" s="1"/>
  <c r="X303" i="6"/>
  <c r="U303" i="6"/>
  <c r="T303" i="6"/>
  <c r="W303" i="6" s="1"/>
  <c r="U302" i="6"/>
  <c r="X302" i="6" s="1"/>
  <c r="T302" i="6"/>
  <c r="W302" i="6" s="1"/>
  <c r="U301" i="6"/>
  <c r="X301" i="6" s="1"/>
  <c r="T301" i="6"/>
  <c r="W301" i="6" s="1"/>
  <c r="X300" i="6"/>
  <c r="U300" i="6"/>
  <c r="T300" i="6"/>
  <c r="W300" i="6" s="1"/>
  <c r="X299" i="6"/>
  <c r="U299" i="6"/>
  <c r="T299" i="6"/>
  <c r="W299" i="6" s="1"/>
  <c r="U298" i="6"/>
  <c r="X298" i="6" s="1"/>
  <c r="T298" i="6"/>
  <c r="W298" i="6" s="1"/>
  <c r="U297" i="6"/>
  <c r="X297" i="6" s="1"/>
  <c r="T297" i="6"/>
  <c r="W297" i="6" s="1"/>
  <c r="X296" i="6"/>
  <c r="U296" i="6"/>
  <c r="T296" i="6"/>
  <c r="W296" i="6" s="1"/>
  <c r="X295" i="6"/>
  <c r="U295" i="6"/>
  <c r="T295" i="6"/>
  <c r="W295" i="6" s="1"/>
  <c r="U294" i="6"/>
  <c r="X294" i="6" s="1"/>
  <c r="T294" i="6"/>
  <c r="W294" i="6" s="1"/>
  <c r="U293" i="6"/>
  <c r="X293" i="6" s="1"/>
  <c r="T293" i="6"/>
  <c r="W293" i="6" s="1"/>
  <c r="X292" i="6"/>
  <c r="U292" i="6"/>
  <c r="T292" i="6"/>
  <c r="W292" i="6" s="1"/>
  <c r="X291" i="6"/>
  <c r="U291" i="6"/>
  <c r="T291" i="6"/>
  <c r="W291" i="6" s="1"/>
  <c r="U290" i="6"/>
  <c r="X290" i="6" s="1"/>
  <c r="T290" i="6"/>
  <c r="W290" i="6" s="1"/>
  <c r="U289" i="6"/>
  <c r="X289" i="6" s="1"/>
  <c r="T289" i="6"/>
  <c r="W289" i="6" s="1"/>
  <c r="X288" i="6"/>
  <c r="U288" i="6"/>
  <c r="T288" i="6"/>
  <c r="W288" i="6" s="1"/>
  <c r="X287" i="6"/>
  <c r="U287" i="6"/>
  <c r="T287" i="6"/>
  <c r="W287" i="6" s="1"/>
  <c r="U286" i="6"/>
  <c r="X286" i="6" s="1"/>
  <c r="T286" i="6"/>
  <c r="W286" i="6" s="1"/>
  <c r="U285" i="6"/>
  <c r="X285" i="6" s="1"/>
  <c r="T285" i="6"/>
  <c r="W285" i="6" s="1"/>
  <c r="X284" i="6"/>
  <c r="U284" i="6"/>
  <c r="T284" i="6"/>
  <c r="W284" i="6" s="1"/>
  <c r="X283" i="6"/>
  <c r="U283" i="6"/>
  <c r="T283" i="6"/>
  <c r="W283" i="6" s="1"/>
  <c r="U282" i="6"/>
  <c r="X282" i="6" s="1"/>
  <c r="T282" i="6"/>
  <c r="W282" i="6" s="1"/>
  <c r="U281" i="6"/>
  <c r="X281" i="6" s="1"/>
  <c r="T281" i="6"/>
  <c r="W281" i="6" s="1"/>
  <c r="X280" i="6"/>
  <c r="U280" i="6"/>
  <c r="T280" i="6"/>
  <c r="W280" i="6" s="1"/>
  <c r="X279" i="6"/>
  <c r="U279" i="6"/>
  <c r="T279" i="6"/>
  <c r="W279" i="6" s="1"/>
  <c r="U278" i="6"/>
  <c r="X278" i="6" s="1"/>
  <c r="T278" i="6"/>
  <c r="W278" i="6" s="1"/>
  <c r="U277" i="6"/>
  <c r="X277" i="6" s="1"/>
  <c r="T277" i="6"/>
  <c r="W277" i="6" s="1"/>
  <c r="X276" i="6"/>
  <c r="U276" i="6"/>
  <c r="T276" i="6"/>
  <c r="W276" i="6" s="1"/>
  <c r="X275" i="6"/>
  <c r="U275" i="6"/>
  <c r="T275" i="6"/>
  <c r="W275" i="6" s="1"/>
  <c r="U274" i="6"/>
  <c r="X274" i="6" s="1"/>
  <c r="T274" i="6"/>
  <c r="W274" i="6" s="1"/>
  <c r="U273" i="6"/>
  <c r="X273" i="6" s="1"/>
  <c r="T273" i="6"/>
  <c r="W273" i="6" s="1"/>
  <c r="X272" i="6"/>
  <c r="U272" i="6"/>
  <c r="T272" i="6"/>
  <c r="W272" i="6" s="1"/>
  <c r="X271" i="6"/>
  <c r="U271" i="6"/>
  <c r="T271" i="6"/>
  <c r="W271" i="6" s="1"/>
  <c r="U270" i="6"/>
  <c r="X270" i="6" s="1"/>
  <c r="T270" i="6"/>
  <c r="W270" i="6" s="1"/>
  <c r="U269" i="6"/>
  <c r="X269" i="6" s="1"/>
  <c r="T269" i="6"/>
  <c r="W269" i="6" s="1"/>
  <c r="X268" i="6"/>
  <c r="U268" i="6"/>
  <c r="T268" i="6"/>
  <c r="W268" i="6" s="1"/>
  <c r="X267" i="6"/>
  <c r="U267" i="6"/>
  <c r="T267" i="6"/>
  <c r="W267" i="6" s="1"/>
  <c r="U266" i="6"/>
  <c r="X266" i="6" s="1"/>
  <c r="T266" i="6"/>
  <c r="W266" i="6" s="1"/>
  <c r="U265" i="6"/>
  <c r="X265" i="6" s="1"/>
  <c r="T265" i="6"/>
  <c r="W265" i="6" s="1"/>
  <c r="X264" i="6"/>
  <c r="U264" i="6"/>
  <c r="T264" i="6"/>
  <c r="W264" i="6" s="1"/>
  <c r="X263" i="6"/>
  <c r="U263" i="6"/>
  <c r="T263" i="6"/>
  <c r="W263" i="6" s="1"/>
  <c r="U262" i="6"/>
  <c r="X262" i="6" s="1"/>
  <c r="T262" i="6"/>
  <c r="W262" i="6" s="1"/>
  <c r="U261" i="6"/>
  <c r="X261" i="6" s="1"/>
  <c r="T261" i="6"/>
  <c r="W261" i="6" s="1"/>
  <c r="U260" i="6"/>
  <c r="X260" i="6" s="1"/>
  <c r="T260" i="6"/>
  <c r="W260" i="6" s="1"/>
  <c r="W259" i="6"/>
  <c r="U259" i="6"/>
  <c r="X259" i="6" s="1"/>
  <c r="T259" i="6"/>
  <c r="W258" i="6"/>
  <c r="U258" i="6"/>
  <c r="X258" i="6" s="1"/>
  <c r="T258" i="6"/>
  <c r="U257" i="6"/>
  <c r="X257" i="6" s="1"/>
  <c r="T257" i="6"/>
  <c r="W257" i="6" s="1"/>
  <c r="U256" i="6"/>
  <c r="X256" i="6" s="1"/>
  <c r="T256" i="6"/>
  <c r="W256" i="6" s="1"/>
  <c r="W255" i="6"/>
  <c r="U255" i="6"/>
  <c r="X255" i="6" s="1"/>
  <c r="T255" i="6"/>
  <c r="W254" i="6"/>
  <c r="U254" i="6"/>
  <c r="X254" i="6" s="1"/>
  <c r="T254" i="6"/>
  <c r="U253" i="6"/>
  <c r="X253" i="6" s="1"/>
  <c r="T253" i="6"/>
  <c r="W253" i="6" s="1"/>
  <c r="U252" i="6"/>
  <c r="X252" i="6" s="1"/>
  <c r="T252" i="6"/>
  <c r="W252" i="6" s="1"/>
  <c r="W251" i="6"/>
  <c r="U251" i="6"/>
  <c r="X251" i="6" s="1"/>
  <c r="T251" i="6"/>
  <c r="W250" i="6"/>
  <c r="U250" i="6"/>
  <c r="X250" i="6" s="1"/>
  <c r="T250" i="6"/>
  <c r="U249" i="6"/>
  <c r="X249" i="6" s="1"/>
  <c r="T249" i="6"/>
  <c r="W249" i="6" s="1"/>
  <c r="U248" i="6"/>
  <c r="X248" i="6" s="1"/>
  <c r="T248" i="6"/>
  <c r="W248" i="6" s="1"/>
  <c r="W247" i="6"/>
  <c r="U247" i="6"/>
  <c r="X247" i="6" s="1"/>
  <c r="T247" i="6"/>
  <c r="W246" i="6"/>
  <c r="U246" i="6"/>
  <c r="X246" i="6" s="1"/>
  <c r="T246" i="6"/>
  <c r="U245" i="6"/>
  <c r="X245" i="6" s="1"/>
  <c r="T245" i="6"/>
  <c r="W245" i="6" s="1"/>
  <c r="U244" i="6"/>
  <c r="X244" i="6" s="1"/>
  <c r="T244" i="6"/>
  <c r="W244" i="6" s="1"/>
  <c r="W243" i="6"/>
  <c r="U243" i="6"/>
  <c r="X243" i="6" s="1"/>
  <c r="T243" i="6"/>
  <c r="W242" i="6"/>
  <c r="U242" i="6"/>
  <c r="X242" i="6" s="1"/>
  <c r="T242" i="6"/>
  <c r="U241" i="6"/>
  <c r="X241" i="6" s="1"/>
  <c r="T241" i="6"/>
  <c r="W241" i="6" s="1"/>
  <c r="U240" i="6"/>
  <c r="X240" i="6" s="1"/>
  <c r="T240" i="6"/>
  <c r="W240" i="6" s="1"/>
  <c r="W239" i="6"/>
  <c r="U239" i="6"/>
  <c r="X239" i="6" s="1"/>
  <c r="T239" i="6"/>
  <c r="W238" i="6"/>
  <c r="U238" i="6"/>
  <c r="X238" i="6" s="1"/>
  <c r="T238" i="6"/>
  <c r="U237" i="6"/>
  <c r="X237" i="6" s="1"/>
  <c r="T237" i="6"/>
  <c r="W237" i="6" s="1"/>
  <c r="U236" i="6"/>
  <c r="X236" i="6" s="1"/>
  <c r="T236" i="6"/>
  <c r="W236" i="6" s="1"/>
  <c r="W235" i="6"/>
  <c r="U235" i="6"/>
  <c r="X235" i="6" s="1"/>
  <c r="T235" i="6"/>
  <c r="W234" i="6"/>
  <c r="U234" i="6"/>
  <c r="X234" i="6" s="1"/>
  <c r="T234" i="6"/>
  <c r="U233" i="6"/>
  <c r="X233" i="6" s="1"/>
  <c r="T233" i="6"/>
  <c r="W233" i="6" s="1"/>
  <c r="U232" i="6"/>
  <c r="X232" i="6" s="1"/>
  <c r="T232" i="6"/>
  <c r="W232" i="6" s="1"/>
  <c r="W231" i="6"/>
  <c r="U231" i="6"/>
  <c r="X231" i="6" s="1"/>
  <c r="T231" i="6"/>
  <c r="W230" i="6"/>
  <c r="U230" i="6"/>
  <c r="X230" i="6" s="1"/>
  <c r="T230" i="6"/>
  <c r="U229" i="6"/>
  <c r="X229" i="6" s="1"/>
  <c r="T229" i="6"/>
  <c r="W229" i="6" s="1"/>
  <c r="U228" i="6"/>
  <c r="X228" i="6" s="1"/>
  <c r="T228" i="6"/>
  <c r="W228" i="6" s="1"/>
  <c r="W227" i="6"/>
  <c r="U227" i="6"/>
  <c r="X227" i="6" s="1"/>
  <c r="T227" i="6"/>
  <c r="W226" i="6"/>
  <c r="U226" i="6"/>
  <c r="X226" i="6" s="1"/>
  <c r="T226" i="6"/>
  <c r="U225" i="6"/>
  <c r="X225" i="6" s="1"/>
  <c r="T225" i="6"/>
  <c r="W225" i="6" s="1"/>
  <c r="U224" i="6"/>
  <c r="X224" i="6" s="1"/>
  <c r="T224" i="6"/>
  <c r="W224" i="6" s="1"/>
  <c r="W223" i="6"/>
  <c r="U223" i="6"/>
  <c r="X223" i="6" s="1"/>
  <c r="T223" i="6"/>
  <c r="W222" i="6"/>
  <c r="U222" i="6"/>
  <c r="X222" i="6" s="1"/>
  <c r="T222" i="6"/>
  <c r="U221" i="6"/>
  <c r="X221" i="6" s="1"/>
  <c r="T221" i="6"/>
  <c r="W221" i="6" s="1"/>
  <c r="U220" i="6"/>
  <c r="X220" i="6" s="1"/>
  <c r="T220" i="6"/>
  <c r="W220" i="6" s="1"/>
  <c r="W219" i="6"/>
  <c r="U219" i="6"/>
  <c r="X219" i="6" s="1"/>
  <c r="T219" i="6"/>
  <c r="W218" i="6"/>
  <c r="U218" i="6"/>
  <c r="X218" i="6" s="1"/>
  <c r="T218" i="6"/>
  <c r="U217" i="6"/>
  <c r="X217" i="6" s="1"/>
  <c r="T217" i="6"/>
  <c r="W217" i="6" s="1"/>
  <c r="U216" i="6"/>
  <c r="X216" i="6" s="1"/>
  <c r="T216" i="6"/>
  <c r="W216" i="6" s="1"/>
  <c r="W215" i="6"/>
  <c r="U215" i="6"/>
  <c r="X215" i="6" s="1"/>
  <c r="T215" i="6"/>
  <c r="W214" i="6"/>
  <c r="U214" i="6"/>
  <c r="X214" i="6" s="1"/>
  <c r="T214" i="6"/>
  <c r="U213" i="6"/>
  <c r="X213" i="6" s="1"/>
  <c r="T213" i="6"/>
  <c r="W213" i="6" s="1"/>
  <c r="U212" i="6"/>
  <c r="X212" i="6" s="1"/>
  <c r="T212" i="6"/>
  <c r="W212" i="6" s="1"/>
  <c r="W211" i="6"/>
  <c r="U211" i="6"/>
  <c r="X211" i="6" s="1"/>
  <c r="T211" i="6"/>
  <c r="W210" i="6"/>
  <c r="U210" i="6"/>
  <c r="X210" i="6" s="1"/>
  <c r="T210" i="6"/>
  <c r="U209" i="6"/>
  <c r="X209" i="6" s="1"/>
  <c r="T209" i="6"/>
  <c r="W209" i="6" s="1"/>
  <c r="U208" i="6"/>
  <c r="X208" i="6" s="1"/>
  <c r="T208" i="6"/>
  <c r="W208" i="6" s="1"/>
  <c r="W207" i="6"/>
  <c r="U207" i="6"/>
  <c r="X207" i="6" s="1"/>
  <c r="T207" i="6"/>
  <c r="W206" i="6"/>
  <c r="U206" i="6"/>
  <c r="X206" i="6" s="1"/>
  <c r="T206" i="6"/>
  <c r="U205" i="6"/>
  <c r="X205" i="6" s="1"/>
  <c r="T205" i="6"/>
  <c r="W205" i="6" s="1"/>
  <c r="U204" i="6"/>
  <c r="X204" i="6" s="1"/>
  <c r="T204" i="6"/>
  <c r="W204" i="6" s="1"/>
  <c r="W203" i="6"/>
  <c r="U203" i="6"/>
  <c r="X203" i="6" s="1"/>
  <c r="T203" i="6"/>
  <c r="W202" i="6"/>
  <c r="U202" i="6"/>
  <c r="X202" i="6" s="1"/>
  <c r="T202" i="6"/>
  <c r="U201" i="6"/>
  <c r="X201" i="6" s="1"/>
  <c r="T201" i="6"/>
  <c r="W201" i="6" s="1"/>
  <c r="U200" i="6"/>
  <c r="X200" i="6" s="1"/>
  <c r="T200" i="6"/>
  <c r="W200" i="6" s="1"/>
  <c r="W199" i="6"/>
  <c r="U199" i="6"/>
  <c r="X199" i="6" s="1"/>
  <c r="T199" i="6"/>
  <c r="W198" i="6"/>
  <c r="U198" i="6"/>
  <c r="X198" i="6" s="1"/>
  <c r="T198" i="6"/>
  <c r="U197" i="6"/>
  <c r="X197" i="6" s="1"/>
  <c r="T197" i="6"/>
  <c r="W197" i="6" s="1"/>
  <c r="U196" i="6"/>
  <c r="X196" i="6" s="1"/>
  <c r="T196" i="6"/>
  <c r="W196" i="6" s="1"/>
  <c r="W195" i="6"/>
  <c r="U195" i="6"/>
  <c r="X195" i="6" s="1"/>
  <c r="T195" i="6"/>
  <c r="W194" i="6"/>
  <c r="U194" i="6"/>
  <c r="X194" i="6" s="1"/>
  <c r="T194" i="6"/>
  <c r="U193" i="6"/>
  <c r="X193" i="6" s="1"/>
  <c r="T193" i="6"/>
  <c r="W193" i="6" s="1"/>
  <c r="U192" i="6"/>
  <c r="X192" i="6" s="1"/>
  <c r="T192" i="6"/>
  <c r="W192" i="6" s="1"/>
  <c r="W191" i="6"/>
  <c r="U191" i="6"/>
  <c r="X191" i="6" s="1"/>
  <c r="T191" i="6"/>
  <c r="W190" i="6"/>
  <c r="U190" i="6"/>
  <c r="X190" i="6" s="1"/>
  <c r="T190" i="6"/>
  <c r="U189" i="6"/>
  <c r="X189" i="6" s="1"/>
  <c r="T189" i="6"/>
  <c r="W189" i="6" s="1"/>
  <c r="U188" i="6"/>
  <c r="X188" i="6" s="1"/>
  <c r="T188" i="6"/>
  <c r="W188" i="6" s="1"/>
  <c r="W187" i="6"/>
  <c r="U187" i="6"/>
  <c r="X187" i="6" s="1"/>
  <c r="T187" i="6"/>
  <c r="U186" i="6"/>
  <c r="X186" i="6" s="1"/>
  <c r="T186" i="6"/>
  <c r="W186" i="6" s="1"/>
  <c r="U185" i="6"/>
  <c r="X185" i="6" s="1"/>
  <c r="T185" i="6"/>
  <c r="W185" i="6" s="1"/>
  <c r="W184" i="6"/>
  <c r="U184" i="6"/>
  <c r="X184" i="6" s="1"/>
  <c r="T184" i="6"/>
  <c r="W183" i="6"/>
  <c r="U183" i="6"/>
  <c r="X183" i="6" s="1"/>
  <c r="T183" i="6"/>
  <c r="U182" i="6"/>
  <c r="X182" i="6" s="1"/>
  <c r="T182" i="6"/>
  <c r="W182" i="6" s="1"/>
  <c r="U181" i="6"/>
  <c r="X181" i="6" s="1"/>
  <c r="T181" i="6"/>
  <c r="W181" i="6" s="1"/>
  <c r="U180" i="6"/>
  <c r="X180" i="6" s="1"/>
  <c r="T180" i="6"/>
  <c r="W180" i="6" s="1"/>
  <c r="W179" i="6"/>
  <c r="U179" i="6"/>
  <c r="X179" i="6" s="1"/>
  <c r="T179" i="6"/>
  <c r="W178" i="6"/>
  <c r="U178" i="6"/>
  <c r="X178" i="6" s="1"/>
  <c r="T178" i="6"/>
  <c r="U177" i="6"/>
  <c r="X177" i="6" s="1"/>
  <c r="T177" i="6"/>
  <c r="W177" i="6" s="1"/>
  <c r="U176" i="6"/>
  <c r="X176" i="6" s="1"/>
  <c r="T176" i="6"/>
  <c r="W176" i="6" s="1"/>
  <c r="W175" i="6"/>
  <c r="U175" i="6"/>
  <c r="X175" i="6" s="1"/>
  <c r="T175" i="6"/>
  <c r="W174" i="6"/>
  <c r="U174" i="6"/>
  <c r="X174" i="6" s="1"/>
  <c r="T174" i="6"/>
  <c r="U173" i="6"/>
  <c r="X173" i="6" s="1"/>
  <c r="T173" i="6"/>
  <c r="W173" i="6" s="1"/>
  <c r="W172" i="6"/>
  <c r="U172" i="6"/>
  <c r="X172" i="6" s="1"/>
  <c r="T172" i="6"/>
  <c r="W171" i="6"/>
  <c r="U171" i="6"/>
  <c r="X171" i="6" s="1"/>
  <c r="T171" i="6"/>
  <c r="U170" i="6"/>
  <c r="X170" i="6" s="1"/>
  <c r="T170" i="6"/>
  <c r="W170" i="6" s="1"/>
  <c r="U169" i="6"/>
  <c r="X169" i="6" s="1"/>
  <c r="T169" i="6"/>
  <c r="W169" i="6" s="1"/>
  <c r="W168" i="6"/>
  <c r="U168" i="6"/>
  <c r="X168" i="6" s="1"/>
  <c r="T168" i="6"/>
  <c r="W167" i="6"/>
  <c r="U167" i="6"/>
  <c r="X167" i="6" s="1"/>
  <c r="T167" i="6"/>
  <c r="U166" i="6"/>
  <c r="X166" i="6" s="1"/>
  <c r="T166" i="6"/>
  <c r="W166" i="6" s="1"/>
  <c r="U165" i="6"/>
  <c r="X165" i="6" s="1"/>
  <c r="T165" i="6"/>
  <c r="W165" i="6" s="1"/>
  <c r="U164" i="6"/>
  <c r="X164" i="6" s="1"/>
  <c r="T164" i="6"/>
  <c r="W164" i="6" s="1"/>
  <c r="W163" i="6"/>
  <c r="U163" i="6"/>
  <c r="X163" i="6" s="1"/>
  <c r="T163" i="6"/>
  <c r="W162" i="6"/>
  <c r="U162" i="6"/>
  <c r="X162" i="6" s="1"/>
  <c r="T162" i="6"/>
  <c r="U161" i="6"/>
  <c r="X161" i="6" s="1"/>
  <c r="T161" i="6"/>
  <c r="W161" i="6" s="1"/>
  <c r="U160" i="6"/>
  <c r="X160" i="6" s="1"/>
  <c r="T160" i="6"/>
  <c r="W160" i="6" s="1"/>
  <c r="W159" i="6"/>
  <c r="U159" i="6"/>
  <c r="X159" i="6" s="1"/>
  <c r="T159" i="6"/>
  <c r="W158" i="6"/>
  <c r="U158" i="6"/>
  <c r="X158" i="6" s="1"/>
  <c r="T158" i="6"/>
  <c r="U157" i="6"/>
  <c r="X157" i="6" s="1"/>
  <c r="T157" i="6"/>
  <c r="W157" i="6" s="1"/>
  <c r="W156" i="6"/>
  <c r="U156" i="6"/>
  <c r="X156" i="6" s="1"/>
  <c r="T156" i="6"/>
  <c r="W155" i="6"/>
  <c r="U155" i="6"/>
  <c r="X155" i="6" s="1"/>
  <c r="T155" i="6"/>
  <c r="U154" i="6"/>
  <c r="X154" i="6" s="1"/>
  <c r="T154" i="6"/>
  <c r="W154" i="6" s="1"/>
  <c r="U153" i="6"/>
  <c r="X153" i="6" s="1"/>
  <c r="T153" i="6"/>
  <c r="W153" i="6" s="1"/>
  <c r="W152" i="6"/>
  <c r="U152" i="6"/>
  <c r="X152" i="6" s="1"/>
  <c r="T152" i="6"/>
  <c r="W151" i="6"/>
  <c r="U151" i="6"/>
  <c r="X151" i="6" s="1"/>
  <c r="T151" i="6"/>
  <c r="U150" i="6"/>
  <c r="X150" i="6" s="1"/>
  <c r="T150" i="6"/>
  <c r="W150" i="6" s="1"/>
  <c r="U149" i="6"/>
  <c r="X149" i="6" s="1"/>
  <c r="T149" i="6"/>
  <c r="W149" i="6" s="1"/>
  <c r="U148" i="6"/>
  <c r="X148" i="6" s="1"/>
  <c r="T148" i="6"/>
  <c r="W148" i="6" s="1"/>
  <c r="W147" i="6"/>
  <c r="U147" i="6"/>
  <c r="X147" i="6" s="1"/>
  <c r="T147" i="6"/>
  <c r="W146" i="6"/>
  <c r="U146" i="6"/>
  <c r="X146" i="6" s="1"/>
  <c r="T146" i="6"/>
  <c r="U145" i="6"/>
  <c r="X145" i="6" s="1"/>
  <c r="T145" i="6"/>
  <c r="W145" i="6" s="1"/>
  <c r="U144" i="6"/>
  <c r="X144" i="6" s="1"/>
  <c r="T144" i="6"/>
  <c r="W144" i="6" s="1"/>
  <c r="W143" i="6"/>
  <c r="U143" i="6"/>
  <c r="X143" i="6" s="1"/>
  <c r="T143" i="6"/>
  <c r="W142" i="6"/>
  <c r="U142" i="6"/>
  <c r="X142" i="6" s="1"/>
  <c r="T142" i="6"/>
  <c r="U141" i="6"/>
  <c r="X141" i="6" s="1"/>
  <c r="T141" i="6"/>
  <c r="W141" i="6" s="1"/>
  <c r="W140" i="6"/>
  <c r="U140" i="6"/>
  <c r="X140" i="6" s="1"/>
  <c r="T140" i="6"/>
  <c r="W139" i="6"/>
  <c r="U139" i="6"/>
  <c r="X139" i="6" s="1"/>
  <c r="T139" i="6"/>
  <c r="U138" i="6"/>
  <c r="X138" i="6" s="1"/>
  <c r="T138" i="6"/>
  <c r="W138" i="6" s="1"/>
  <c r="U137" i="6"/>
  <c r="X137" i="6" s="1"/>
  <c r="T137" i="6"/>
  <c r="W137" i="6" s="1"/>
  <c r="W136" i="6"/>
  <c r="U136" i="6"/>
  <c r="X136" i="6" s="1"/>
  <c r="T136" i="6"/>
  <c r="W135" i="6"/>
  <c r="U135" i="6"/>
  <c r="X135" i="6" s="1"/>
  <c r="T135" i="6"/>
  <c r="U134" i="6"/>
  <c r="X134" i="6" s="1"/>
  <c r="T134" i="6"/>
  <c r="W134" i="6" s="1"/>
  <c r="U133" i="6"/>
  <c r="X133" i="6" s="1"/>
  <c r="T133" i="6"/>
  <c r="W133" i="6" s="1"/>
  <c r="U132" i="6"/>
  <c r="X132" i="6" s="1"/>
  <c r="T132" i="6"/>
  <c r="W132" i="6" s="1"/>
  <c r="W131" i="6"/>
  <c r="U131" i="6"/>
  <c r="X131" i="6" s="1"/>
  <c r="T131" i="6"/>
  <c r="W130" i="6"/>
  <c r="U130" i="6"/>
  <c r="X130" i="6" s="1"/>
  <c r="T130" i="6"/>
  <c r="U129" i="6"/>
  <c r="X129" i="6" s="1"/>
  <c r="T129" i="6"/>
  <c r="W129" i="6" s="1"/>
  <c r="U128" i="6"/>
  <c r="X128" i="6" s="1"/>
  <c r="T128" i="6"/>
  <c r="W128" i="6" s="1"/>
  <c r="W127" i="6"/>
  <c r="U127" i="6"/>
  <c r="X127" i="6" s="1"/>
  <c r="T127" i="6"/>
  <c r="W126" i="6"/>
  <c r="U126" i="6"/>
  <c r="X126" i="6" s="1"/>
  <c r="T126" i="6"/>
  <c r="U125" i="6"/>
  <c r="X125" i="6" s="1"/>
  <c r="T125" i="6"/>
  <c r="W125" i="6" s="1"/>
  <c r="W124" i="6"/>
  <c r="U124" i="6"/>
  <c r="X124" i="6" s="1"/>
  <c r="T124" i="6"/>
  <c r="W123" i="6"/>
  <c r="U123" i="6"/>
  <c r="X123" i="6" s="1"/>
  <c r="T123" i="6"/>
  <c r="U122" i="6"/>
  <c r="X122" i="6" s="1"/>
  <c r="T122" i="6"/>
  <c r="W122" i="6" s="1"/>
  <c r="U121" i="6"/>
  <c r="X121" i="6" s="1"/>
  <c r="T121" i="6"/>
  <c r="W121" i="6" s="1"/>
  <c r="W120" i="6"/>
  <c r="U120" i="6"/>
  <c r="X120" i="6" s="1"/>
  <c r="T120" i="6"/>
  <c r="W119" i="6"/>
  <c r="U119" i="6"/>
  <c r="X119" i="6" s="1"/>
  <c r="T119" i="6"/>
  <c r="U118" i="6"/>
  <c r="X118" i="6" s="1"/>
  <c r="T118" i="6"/>
  <c r="W118" i="6" s="1"/>
  <c r="U117" i="6"/>
  <c r="X117" i="6" s="1"/>
  <c r="T117" i="6"/>
  <c r="W117" i="6" s="1"/>
  <c r="U116" i="6"/>
  <c r="X116" i="6" s="1"/>
  <c r="T116" i="6"/>
  <c r="W116" i="6" s="1"/>
  <c r="W115" i="6"/>
  <c r="U115" i="6"/>
  <c r="X115" i="6" s="1"/>
  <c r="T115" i="6"/>
  <c r="W114" i="6"/>
  <c r="U114" i="6"/>
  <c r="X114" i="6" s="1"/>
  <c r="T114" i="6"/>
  <c r="U113" i="6"/>
  <c r="X113" i="6" s="1"/>
  <c r="T113" i="6"/>
  <c r="W113" i="6" s="1"/>
  <c r="U112" i="6"/>
  <c r="X112" i="6" s="1"/>
  <c r="T112" i="6"/>
  <c r="W112" i="6" s="1"/>
  <c r="U111" i="6"/>
  <c r="X111" i="6" s="1"/>
  <c r="T111" i="6"/>
  <c r="W111" i="6" s="1"/>
  <c r="U110" i="6"/>
  <c r="X110" i="6" s="1"/>
  <c r="T110" i="6"/>
  <c r="W110" i="6" s="1"/>
  <c r="W109" i="6"/>
  <c r="U109" i="6"/>
  <c r="X109" i="6" s="1"/>
  <c r="T109" i="6"/>
  <c r="W108" i="6"/>
  <c r="U108" i="6"/>
  <c r="X108" i="6" s="1"/>
  <c r="T108" i="6"/>
  <c r="U107" i="6"/>
  <c r="X107" i="6" s="1"/>
  <c r="T107" i="6"/>
  <c r="W107" i="6" s="1"/>
  <c r="U106" i="6"/>
  <c r="X106" i="6" s="1"/>
  <c r="T106" i="6"/>
  <c r="W106" i="6" s="1"/>
  <c r="U105" i="6"/>
  <c r="X105" i="6" s="1"/>
  <c r="T105" i="6"/>
  <c r="W105" i="6" s="1"/>
  <c r="W104" i="6"/>
  <c r="U104" i="6"/>
  <c r="X104" i="6" s="1"/>
  <c r="T104" i="6"/>
  <c r="U103" i="6"/>
  <c r="X103" i="6" s="1"/>
  <c r="T103" i="6"/>
  <c r="W103" i="6" s="1"/>
  <c r="U102" i="6"/>
  <c r="X102" i="6" s="1"/>
  <c r="T102" i="6"/>
  <c r="W102" i="6" s="1"/>
  <c r="W101" i="6"/>
  <c r="U101" i="6"/>
  <c r="X101" i="6" s="1"/>
  <c r="T101" i="6"/>
  <c r="U100" i="6"/>
  <c r="X100" i="6" s="1"/>
  <c r="T100" i="6"/>
  <c r="W100" i="6" s="1"/>
  <c r="U99" i="6"/>
  <c r="X99" i="6" s="1"/>
  <c r="T99" i="6"/>
  <c r="W99" i="6" s="1"/>
  <c r="U98" i="6"/>
  <c r="X98" i="6" s="1"/>
  <c r="T98" i="6"/>
  <c r="W98" i="6" s="1"/>
  <c r="U97" i="6"/>
  <c r="X97" i="6" s="1"/>
  <c r="T97" i="6"/>
  <c r="W97" i="6" s="1"/>
  <c r="W96" i="6"/>
  <c r="U96" i="6"/>
  <c r="X96" i="6" s="1"/>
  <c r="T96" i="6"/>
  <c r="U95" i="6"/>
  <c r="X95" i="6" s="1"/>
  <c r="T95" i="6"/>
  <c r="W95" i="6" s="1"/>
  <c r="U94" i="6"/>
  <c r="X94" i="6" s="1"/>
  <c r="T94" i="6"/>
  <c r="W94" i="6" s="1"/>
  <c r="U93" i="6"/>
  <c r="X93" i="6" s="1"/>
  <c r="T93" i="6"/>
  <c r="W93" i="6" s="1"/>
  <c r="X92" i="6"/>
  <c r="U92" i="6"/>
  <c r="T92" i="6"/>
  <c r="W92" i="6" s="1"/>
  <c r="U91" i="6"/>
  <c r="X91" i="6" s="1"/>
  <c r="T91" i="6"/>
  <c r="W91" i="6" s="1"/>
  <c r="X90" i="6"/>
  <c r="U90" i="6"/>
  <c r="T90" i="6"/>
  <c r="W90" i="6" s="1"/>
  <c r="X89" i="6"/>
  <c r="U89" i="6"/>
  <c r="T89" i="6"/>
  <c r="W89" i="6" s="1"/>
  <c r="U88" i="6"/>
  <c r="X88" i="6" s="1"/>
  <c r="T88" i="6"/>
  <c r="W88" i="6" s="1"/>
  <c r="U87" i="6"/>
  <c r="X87" i="6" s="1"/>
  <c r="T87" i="6"/>
  <c r="W87" i="6" s="1"/>
  <c r="X86" i="6"/>
  <c r="U86" i="6"/>
  <c r="T86" i="6"/>
  <c r="W86" i="6" s="1"/>
  <c r="X85" i="6"/>
  <c r="U85" i="6"/>
  <c r="T85" i="6"/>
  <c r="W85" i="6" s="1"/>
  <c r="X84" i="6"/>
  <c r="U84" i="6"/>
  <c r="T84" i="6"/>
  <c r="W84" i="6" s="1"/>
  <c r="U83" i="6"/>
  <c r="X83" i="6" s="1"/>
  <c r="T83" i="6"/>
  <c r="W83" i="6" s="1"/>
  <c r="X82" i="6"/>
  <c r="U82" i="6"/>
  <c r="T82" i="6"/>
  <c r="W82" i="6" s="1"/>
  <c r="X81" i="6"/>
  <c r="U81" i="6"/>
  <c r="T81" i="6"/>
  <c r="W81" i="6" s="1"/>
  <c r="U80" i="6"/>
  <c r="X80" i="6" s="1"/>
  <c r="T80" i="6"/>
  <c r="W80" i="6" s="1"/>
  <c r="U79" i="6"/>
  <c r="X79" i="6" s="1"/>
  <c r="T79" i="6"/>
  <c r="W79" i="6" s="1"/>
  <c r="X78" i="6"/>
  <c r="U78" i="6"/>
  <c r="T78" i="6"/>
  <c r="W78" i="6" s="1"/>
  <c r="U77" i="6"/>
  <c r="X77" i="6" s="1"/>
  <c r="T77" i="6"/>
  <c r="W77" i="6" s="1"/>
  <c r="X76" i="6"/>
  <c r="U76" i="6"/>
  <c r="T76" i="6"/>
  <c r="W76" i="6" s="1"/>
  <c r="U75" i="6"/>
  <c r="X75" i="6" s="1"/>
  <c r="T75" i="6"/>
  <c r="W75" i="6" s="1"/>
  <c r="X74" i="6"/>
  <c r="U74" i="6"/>
  <c r="T74" i="6"/>
  <c r="W74" i="6" s="1"/>
  <c r="X73" i="6"/>
  <c r="U73" i="6"/>
  <c r="T73" i="6"/>
  <c r="W73" i="6" s="1"/>
  <c r="U72" i="6"/>
  <c r="X72" i="6" s="1"/>
  <c r="T72" i="6"/>
  <c r="W72" i="6" s="1"/>
  <c r="U71" i="6"/>
  <c r="X71" i="6" s="1"/>
  <c r="T71" i="6"/>
  <c r="W71" i="6" s="1"/>
  <c r="X70" i="6"/>
  <c r="U70" i="6"/>
  <c r="T70" i="6"/>
  <c r="W70" i="6" s="1"/>
  <c r="U69" i="6"/>
  <c r="X69" i="6" s="1"/>
  <c r="T69" i="6"/>
  <c r="W69" i="6" s="1"/>
  <c r="X68" i="6"/>
  <c r="U68" i="6"/>
  <c r="T68" i="6"/>
  <c r="W68" i="6" s="1"/>
  <c r="U67" i="6"/>
  <c r="X67" i="6" s="1"/>
  <c r="T67" i="6"/>
  <c r="W67" i="6" s="1"/>
  <c r="X66" i="6"/>
  <c r="U66" i="6"/>
  <c r="T66" i="6"/>
  <c r="W66" i="6" s="1"/>
  <c r="X65" i="6"/>
  <c r="U65" i="6"/>
  <c r="T65" i="6"/>
  <c r="W65" i="6" s="1"/>
  <c r="U64" i="6"/>
  <c r="X64" i="6" s="1"/>
  <c r="T64" i="6"/>
  <c r="W64" i="6" s="1"/>
  <c r="U63" i="6"/>
  <c r="X63" i="6" s="1"/>
  <c r="T63" i="6"/>
  <c r="W63" i="6" s="1"/>
  <c r="X62" i="6"/>
  <c r="U62" i="6"/>
  <c r="T62" i="6"/>
  <c r="W62" i="6" s="1"/>
  <c r="U61" i="6"/>
  <c r="X61" i="6" s="1"/>
  <c r="T61" i="6"/>
  <c r="W61" i="6" s="1"/>
  <c r="X60" i="6"/>
  <c r="U60" i="6"/>
  <c r="T60" i="6"/>
  <c r="W60" i="6" s="1"/>
  <c r="U59" i="6"/>
  <c r="X59" i="6" s="1"/>
  <c r="T59" i="6"/>
  <c r="W59" i="6" s="1"/>
  <c r="X58" i="6"/>
  <c r="U58" i="6"/>
  <c r="T58" i="6"/>
  <c r="W58" i="6" s="1"/>
  <c r="X57" i="6"/>
  <c r="U57" i="6"/>
  <c r="T57" i="6"/>
  <c r="W57" i="6" s="1"/>
  <c r="U56" i="6"/>
  <c r="X56" i="6" s="1"/>
  <c r="T56" i="6"/>
  <c r="W56" i="6" s="1"/>
  <c r="U55" i="6"/>
  <c r="X55" i="6" s="1"/>
  <c r="T55" i="6"/>
  <c r="W55" i="6" s="1"/>
  <c r="X54" i="6"/>
  <c r="U54" i="6"/>
  <c r="T54" i="6"/>
  <c r="W54" i="6" s="1"/>
  <c r="U53" i="6"/>
  <c r="X53" i="6" s="1"/>
  <c r="T53" i="6"/>
  <c r="W53" i="6" s="1"/>
  <c r="X52" i="6"/>
  <c r="U52" i="6"/>
  <c r="T52" i="6"/>
  <c r="W52" i="6" s="1"/>
  <c r="U51" i="6"/>
  <c r="X51" i="6" s="1"/>
  <c r="T51" i="6"/>
  <c r="W51" i="6" s="1"/>
  <c r="X50" i="6"/>
  <c r="U50" i="6"/>
  <c r="T50" i="6"/>
  <c r="W50" i="6" s="1"/>
  <c r="X49" i="6"/>
  <c r="U49" i="6"/>
  <c r="T49" i="6"/>
  <c r="W49" i="6" s="1"/>
  <c r="U48" i="6"/>
  <c r="X48" i="6" s="1"/>
  <c r="T48" i="6"/>
  <c r="W48" i="6" s="1"/>
  <c r="U47" i="6"/>
  <c r="X47" i="6" s="1"/>
  <c r="T47" i="6"/>
  <c r="W47" i="6" s="1"/>
  <c r="X46" i="6"/>
  <c r="U46" i="6"/>
  <c r="T46" i="6"/>
  <c r="W46" i="6" s="1"/>
  <c r="U45" i="6"/>
  <c r="X45" i="6" s="1"/>
  <c r="T45" i="6"/>
  <c r="W45" i="6" s="1"/>
  <c r="X44" i="6"/>
  <c r="U44" i="6"/>
  <c r="T44" i="6"/>
  <c r="W44" i="6" s="1"/>
  <c r="U43" i="6"/>
  <c r="X43" i="6" s="1"/>
  <c r="T43" i="6"/>
  <c r="W43" i="6" s="1"/>
  <c r="X42" i="6"/>
  <c r="U42" i="6"/>
  <c r="T42" i="6"/>
  <c r="W42" i="6" s="1"/>
  <c r="X41" i="6"/>
  <c r="U41" i="6"/>
  <c r="T41" i="6"/>
  <c r="W41" i="6" s="1"/>
  <c r="U40" i="6"/>
  <c r="X40" i="6" s="1"/>
  <c r="T40" i="6"/>
  <c r="W40" i="6" s="1"/>
  <c r="U39" i="6"/>
  <c r="X39" i="6" s="1"/>
  <c r="T39" i="6"/>
  <c r="W39" i="6" s="1"/>
  <c r="X38" i="6"/>
  <c r="U38" i="6"/>
  <c r="T38" i="6"/>
  <c r="W38" i="6" s="1"/>
  <c r="U37" i="6"/>
  <c r="X37" i="6" s="1"/>
  <c r="T37" i="6"/>
  <c r="W37" i="6" s="1"/>
  <c r="X36" i="6"/>
  <c r="U36" i="6"/>
  <c r="T36" i="6"/>
  <c r="W36" i="6" s="1"/>
  <c r="U35" i="6"/>
  <c r="X35" i="6" s="1"/>
  <c r="T35" i="6"/>
  <c r="W35" i="6" s="1"/>
  <c r="X34" i="6"/>
  <c r="U34" i="6"/>
  <c r="T34" i="6"/>
  <c r="W34" i="6" s="1"/>
  <c r="X33" i="6"/>
  <c r="U33" i="6"/>
  <c r="T33" i="6"/>
  <c r="W33" i="6" s="1"/>
  <c r="U32" i="6"/>
  <c r="X32" i="6" s="1"/>
  <c r="T32" i="6"/>
  <c r="W32" i="6" s="1"/>
  <c r="U31" i="6"/>
  <c r="X31" i="6" s="1"/>
  <c r="T31" i="6"/>
  <c r="W31" i="6" s="1"/>
  <c r="X30" i="6"/>
  <c r="U30" i="6"/>
  <c r="T30" i="6"/>
  <c r="W30" i="6" s="1"/>
  <c r="U29" i="6"/>
  <c r="X29" i="6" s="1"/>
  <c r="T29" i="6"/>
  <c r="W29" i="6" s="1"/>
  <c r="X28" i="6"/>
  <c r="U28" i="6"/>
  <c r="T28" i="6"/>
  <c r="W28" i="6" s="1"/>
  <c r="U27" i="6"/>
  <c r="X27" i="6" s="1"/>
  <c r="T27" i="6"/>
  <c r="W27" i="6" s="1"/>
  <c r="X26" i="6"/>
  <c r="U26" i="6"/>
  <c r="T26" i="6"/>
  <c r="W26" i="6" s="1"/>
  <c r="X25" i="6"/>
  <c r="U25" i="6"/>
  <c r="T25" i="6"/>
  <c r="W25" i="6" s="1"/>
  <c r="U24" i="6"/>
  <c r="X24" i="6" s="1"/>
  <c r="T24" i="6"/>
  <c r="W24" i="6" s="1"/>
  <c r="U23" i="6"/>
  <c r="X23" i="6" s="1"/>
  <c r="T23" i="6"/>
  <c r="W23" i="6" s="1"/>
  <c r="X22" i="6"/>
  <c r="U22" i="6"/>
  <c r="T22" i="6"/>
  <c r="W22" i="6" s="1"/>
  <c r="U21" i="6"/>
  <c r="X21" i="6" s="1"/>
  <c r="T21" i="6"/>
  <c r="W21" i="6" s="1"/>
  <c r="X20" i="6"/>
  <c r="U20" i="6"/>
  <c r="T20" i="6"/>
  <c r="W20" i="6" s="1"/>
  <c r="U19" i="6"/>
  <c r="X19" i="6" s="1"/>
  <c r="T19" i="6"/>
  <c r="W19" i="6" s="1"/>
  <c r="U18" i="6"/>
  <c r="X18" i="6" s="1"/>
  <c r="T18" i="6"/>
  <c r="W18" i="6" s="1"/>
  <c r="X17" i="6"/>
  <c r="U17" i="6"/>
  <c r="T17" i="6"/>
  <c r="W17" i="6" s="1"/>
  <c r="U16" i="6"/>
  <c r="X16" i="6" s="1"/>
  <c r="T16" i="6"/>
  <c r="W16" i="6" s="1"/>
  <c r="X15" i="6"/>
  <c r="U15" i="6"/>
  <c r="T15" i="6"/>
  <c r="W15" i="6" s="1"/>
  <c r="U14" i="6"/>
  <c r="X14" i="6" s="1"/>
  <c r="T14" i="6"/>
  <c r="W14" i="6" s="1"/>
  <c r="X13" i="6"/>
  <c r="U13" i="6"/>
  <c r="T13" i="6"/>
  <c r="W13" i="6" s="1"/>
  <c r="U12" i="6"/>
  <c r="X12" i="6" s="1"/>
  <c r="T12" i="6"/>
  <c r="W12" i="6" s="1"/>
  <c r="X11" i="6"/>
  <c r="U11" i="6"/>
  <c r="T11" i="6"/>
  <c r="W11" i="6" s="1"/>
  <c r="U10" i="6"/>
  <c r="X10" i="6" s="1"/>
  <c r="T10" i="6"/>
  <c r="W10" i="6" s="1"/>
  <c r="U417" i="5"/>
  <c r="X417" i="5" s="1"/>
  <c r="T417" i="5"/>
  <c r="W417" i="5" s="1"/>
  <c r="U416" i="5"/>
  <c r="X416" i="5" s="1"/>
  <c r="T416" i="5"/>
  <c r="W416" i="5" s="1"/>
  <c r="U415" i="5"/>
  <c r="X415" i="5" s="1"/>
  <c r="T415" i="5"/>
  <c r="W415" i="5" s="1"/>
  <c r="U414" i="5"/>
  <c r="X414" i="5" s="1"/>
  <c r="T414" i="5"/>
  <c r="W414" i="5" s="1"/>
  <c r="U413" i="5"/>
  <c r="X413" i="5" s="1"/>
  <c r="T413" i="5"/>
  <c r="W413" i="5" s="1"/>
  <c r="U412" i="5"/>
  <c r="X412" i="5" s="1"/>
  <c r="T412" i="5"/>
  <c r="W412" i="5" s="1"/>
  <c r="U411" i="5"/>
  <c r="X411" i="5" s="1"/>
  <c r="T411" i="5"/>
  <c r="W411" i="5" s="1"/>
  <c r="U410" i="5"/>
  <c r="X410" i="5" s="1"/>
  <c r="T410" i="5"/>
  <c r="W410" i="5" s="1"/>
  <c r="U409" i="5"/>
  <c r="X409" i="5" s="1"/>
  <c r="T409" i="5"/>
  <c r="W409" i="5" s="1"/>
  <c r="U408" i="5"/>
  <c r="X408" i="5" s="1"/>
  <c r="T408" i="5"/>
  <c r="W408" i="5" s="1"/>
  <c r="U407" i="5"/>
  <c r="X407" i="5" s="1"/>
  <c r="T407" i="5"/>
  <c r="W407" i="5" s="1"/>
  <c r="U406" i="5"/>
  <c r="X406" i="5" s="1"/>
  <c r="T406" i="5"/>
  <c r="W406" i="5" s="1"/>
  <c r="U405" i="5"/>
  <c r="X405" i="5" s="1"/>
  <c r="T405" i="5"/>
  <c r="W405" i="5" s="1"/>
  <c r="U404" i="5"/>
  <c r="X404" i="5" s="1"/>
  <c r="T404" i="5"/>
  <c r="W404" i="5" s="1"/>
  <c r="U403" i="5"/>
  <c r="X403" i="5" s="1"/>
  <c r="T403" i="5"/>
  <c r="W403" i="5" s="1"/>
  <c r="U402" i="5"/>
  <c r="X402" i="5" s="1"/>
  <c r="T402" i="5"/>
  <c r="W402" i="5" s="1"/>
  <c r="U401" i="5"/>
  <c r="X401" i="5" s="1"/>
  <c r="T401" i="5"/>
  <c r="W401" i="5" s="1"/>
  <c r="U400" i="5"/>
  <c r="X400" i="5" s="1"/>
  <c r="T400" i="5"/>
  <c r="W400" i="5" s="1"/>
  <c r="U399" i="5"/>
  <c r="X399" i="5" s="1"/>
  <c r="T399" i="5"/>
  <c r="W399" i="5" s="1"/>
  <c r="U398" i="5"/>
  <c r="X398" i="5" s="1"/>
  <c r="T398" i="5"/>
  <c r="W398" i="5" s="1"/>
  <c r="U397" i="5"/>
  <c r="X397" i="5" s="1"/>
  <c r="T397" i="5"/>
  <c r="W397" i="5" s="1"/>
  <c r="U396" i="5"/>
  <c r="X396" i="5" s="1"/>
  <c r="T396" i="5"/>
  <c r="W396" i="5" s="1"/>
  <c r="U395" i="5"/>
  <c r="X395" i="5" s="1"/>
  <c r="T395" i="5"/>
  <c r="W395" i="5" s="1"/>
  <c r="U394" i="5"/>
  <c r="X394" i="5" s="1"/>
  <c r="T394" i="5"/>
  <c r="W394" i="5" s="1"/>
  <c r="U393" i="5"/>
  <c r="X393" i="5" s="1"/>
  <c r="T393" i="5"/>
  <c r="W393" i="5" s="1"/>
  <c r="U392" i="5"/>
  <c r="X392" i="5" s="1"/>
  <c r="T392" i="5"/>
  <c r="W392" i="5" s="1"/>
  <c r="U391" i="5"/>
  <c r="X391" i="5" s="1"/>
  <c r="T391" i="5"/>
  <c r="W391" i="5" s="1"/>
  <c r="U390" i="5"/>
  <c r="X390" i="5" s="1"/>
  <c r="T390" i="5"/>
  <c r="W390" i="5" s="1"/>
  <c r="U389" i="5"/>
  <c r="X389" i="5" s="1"/>
  <c r="T389" i="5"/>
  <c r="W389" i="5" s="1"/>
  <c r="X388" i="5"/>
  <c r="U388" i="5"/>
  <c r="T388" i="5"/>
  <c r="W388" i="5" s="1"/>
  <c r="X387" i="5"/>
  <c r="U387" i="5"/>
  <c r="T387" i="5"/>
  <c r="W387" i="5" s="1"/>
  <c r="X386" i="5"/>
  <c r="U386" i="5"/>
  <c r="T386" i="5"/>
  <c r="W386" i="5" s="1"/>
  <c r="X385" i="5"/>
  <c r="U385" i="5"/>
  <c r="T385" i="5"/>
  <c r="W385" i="5" s="1"/>
  <c r="X384" i="5"/>
  <c r="U384" i="5"/>
  <c r="T384" i="5"/>
  <c r="W384" i="5" s="1"/>
  <c r="X383" i="5"/>
  <c r="U383" i="5"/>
  <c r="T383" i="5"/>
  <c r="W383" i="5" s="1"/>
  <c r="X382" i="5"/>
  <c r="U382" i="5"/>
  <c r="T382" i="5"/>
  <c r="W382" i="5" s="1"/>
  <c r="X381" i="5"/>
  <c r="U381" i="5"/>
  <c r="T381" i="5"/>
  <c r="W381" i="5" s="1"/>
  <c r="X380" i="5"/>
  <c r="U380" i="5"/>
  <c r="T380" i="5"/>
  <c r="W380" i="5" s="1"/>
  <c r="X379" i="5"/>
  <c r="U379" i="5"/>
  <c r="T379" i="5"/>
  <c r="W379" i="5" s="1"/>
  <c r="X378" i="5"/>
  <c r="U378" i="5"/>
  <c r="T378" i="5"/>
  <c r="W378" i="5" s="1"/>
  <c r="X377" i="5"/>
  <c r="U377" i="5"/>
  <c r="T377" i="5"/>
  <c r="W377" i="5" s="1"/>
  <c r="X376" i="5"/>
  <c r="U376" i="5"/>
  <c r="T376" i="5"/>
  <c r="W376" i="5" s="1"/>
  <c r="X375" i="5"/>
  <c r="U375" i="5"/>
  <c r="T375" i="5"/>
  <c r="W375" i="5" s="1"/>
  <c r="X374" i="5"/>
  <c r="U374" i="5"/>
  <c r="T374" i="5"/>
  <c r="W374" i="5" s="1"/>
  <c r="X373" i="5"/>
  <c r="U373" i="5"/>
  <c r="T373" i="5"/>
  <c r="W373" i="5" s="1"/>
  <c r="X372" i="5"/>
  <c r="U372" i="5"/>
  <c r="T372" i="5"/>
  <c r="W372" i="5" s="1"/>
  <c r="X371" i="5"/>
  <c r="U371" i="5"/>
  <c r="T371" i="5"/>
  <c r="W371" i="5" s="1"/>
  <c r="X370" i="5"/>
  <c r="U370" i="5"/>
  <c r="T370" i="5"/>
  <c r="W370" i="5" s="1"/>
  <c r="X369" i="5"/>
  <c r="U369" i="5"/>
  <c r="T369" i="5"/>
  <c r="W369" i="5" s="1"/>
  <c r="X368" i="5"/>
  <c r="U368" i="5"/>
  <c r="T368" i="5"/>
  <c r="W368" i="5" s="1"/>
  <c r="X367" i="5"/>
  <c r="U367" i="5"/>
  <c r="T367" i="5"/>
  <c r="W367" i="5" s="1"/>
  <c r="X366" i="5"/>
  <c r="U366" i="5"/>
  <c r="T366" i="5"/>
  <c r="W366" i="5" s="1"/>
  <c r="X365" i="5"/>
  <c r="U365" i="5"/>
  <c r="T365" i="5"/>
  <c r="W365" i="5" s="1"/>
  <c r="X364" i="5"/>
  <c r="U364" i="5"/>
  <c r="T364" i="5"/>
  <c r="W364" i="5" s="1"/>
  <c r="X363" i="5"/>
  <c r="U363" i="5"/>
  <c r="T363" i="5"/>
  <c r="W363" i="5" s="1"/>
  <c r="X362" i="5"/>
  <c r="U362" i="5"/>
  <c r="T362" i="5"/>
  <c r="W362" i="5" s="1"/>
  <c r="X361" i="5"/>
  <c r="U361" i="5"/>
  <c r="T361" i="5"/>
  <c r="W361" i="5" s="1"/>
  <c r="X360" i="5"/>
  <c r="U360" i="5"/>
  <c r="T360" i="5"/>
  <c r="W360" i="5" s="1"/>
  <c r="X359" i="5"/>
  <c r="U359" i="5"/>
  <c r="T359" i="5"/>
  <c r="W359" i="5" s="1"/>
  <c r="X358" i="5"/>
  <c r="U358" i="5"/>
  <c r="T358" i="5"/>
  <c r="W358" i="5" s="1"/>
  <c r="X357" i="5"/>
  <c r="U357" i="5"/>
  <c r="T357" i="5"/>
  <c r="W357" i="5" s="1"/>
  <c r="X356" i="5"/>
  <c r="U356" i="5"/>
  <c r="T356" i="5"/>
  <c r="W356" i="5" s="1"/>
  <c r="X355" i="5"/>
  <c r="U355" i="5"/>
  <c r="T355" i="5"/>
  <c r="W355" i="5" s="1"/>
  <c r="X354" i="5"/>
  <c r="U354" i="5"/>
  <c r="T354" i="5"/>
  <c r="W354" i="5" s="1"/>
  <c r="X353" i="5"/>
  <c r="U353" i="5"/>
  <c r="T353" i="5"/>
  <c r="W353" i="5" s="1"/>
  <c r="X352" i="5"/>
  <c r="U352" i="5"/>
  <c r="T352" i="5"/>
  <c r="W352" i="5" s="1"/>
  <c r="X351" i="5"/>
  <c r="U351" i="5"/>
  <c r="T351" i="5"/>
  <c r="W351" i="5" s="1"/>
  <c r="X350" i="5"/>
  <c r="U350" i="5"/>
  <c r="T350" i="5"/>
  <c r="W350" i="5" s="1"/>
  <c r="X349" i="5"/>
  <c r="U349" i="5"/>
  <c r="T349" i="5"/>
  <c r="W349" i="5" s="1"/>
  <c r="X348" i="5"/>
  <c r="U348" i="5"/>
  <c r="T348" i="5"/>
  <c r="W348" i="5" s="1"/>
  <c r="X347" i="5"/>
  <c r="U347" i="5"/>
  <c r="T347" i="5"/>
  <c r="W347" i="5" s="1"/>
  <c r="X346" i="5"/>
  <c r="U346" i="5"/>
  <c r="T346" i="5"/>
  <c r="W346" i="5" s="1"/>
  <c r="X345" i="5"/>
  <c r="U345" i="5"/>
  <c r="T345" i="5"/>
  <c r="W345" i="5" s="1"/>
  <c r="X344" i="5"/>
  <c r="U344" i="5"/>
  <c r="T344" i="5"/>
  <c r="W344" i="5" s="1"/>
  <c r="X343" i="5"/>
  <c r="U343" i="5"/>
  <c r="T343" i="5"/>
  <c r="W343" i="5" s="1"/>
  <c r="X342" i="5"/>
  <c r="U342" i="5"/>
  <c r="T342" i="5"/>
  <c r="W342" i="5" s="1"/>
  <c r="X341" i="5"/>
  <c r="U341" i="5"/>
  <c r="T341" i="5"/>
  <c r="W341" i="5" s="1"/>
  <c r="X340" i="5"/>
  <c r="U340" i="5"/>
  <c r="T340" i="5"/>
  <c r="W340" i="5" s="1"/>
  <c r="X339" i="5"/>
  <c r="U339" i="5"/>
  <c r="T339" i="5"/>
  <c r="W339" i="5" s="1"/>
  <c r="X338" i="5"/>
  <c r="U338" i="5"/>
  <c r="T338" i="5"/>
  <c r="W338" i="5" s="1"/>
  <c r="X337" i="5"/>
  <c r="U337" i="5"/>
  <c r="T337" i="5"/>
  <c r="W337" i="5" s="1"/>
  <c r="X336" i="5"/>
  <c r="U336" i="5"/>
  <c r="T336" i="5"/>
  <c r="W336" i="5" s="1"/>
  <c r="X335" i="5"/>
  <c r="U335" i="5"/>
  <c r="T335" i="5"/>
  <c r="W335" i="5" s="1"/>
  <c r="X334" i="5"/>
  <c r="U334" i="5"/>
  <c r="T334" i="5"/>
  <c r="W334" i="5" s="1"/>
  <c r="X333" i="5"/>
  <c r="U333" i="5"/>
  <c r="T333" i="5"/>
  <c r="W333" i="5" s="1"/>
  <c r="X332" i="5"/>
  <c r="U332" i="5"/>
  <c r="T332" i="5"/>
  <c r="W332" i="5" s="1"/>
  <c r="X331" i="5"/>
  <c r="U331" i="5"/>
  <c r="T331" i="5"/>
  <c r="W331" i="5" s="1"/>
  <c r="X330" i="5"/>
  <c r="U330" i="5"/>
  <c r="T330" i="5"/>
  <c r="W330" i="5" s="1"/>
  <c r="X329" i="5"/>
  <c r="U329" i="5"/>
  <c r="T329" i="5"/>
  <c r="W329" i="5" s="1"/>
  <c r="X328" i="5"/>
  <c r="U328" i="5"/>
  <c r="T328" i="5"/>
  <c r="W328" i="5" s="1"/>
  <c r="X327" i="5"/>
  <c r="U327" i="5"/>
  <c r="T327" i="5"/>
  <c r="W327" i="5" s="1"/>
  <c r="X326" i="5"/>
  <c r="U326" i="5"/>
  <c r="T326" i="5"/>
  <c r="W326" i="5" s="1"/>
  <c r="X325" i="5"/>
  <c r="U325" i="5"/>
  <c r="T325" i="5"/>
  <c r="W325" i="5" s="1"/>
  <c r="X324" i="5"/>
  <c r="U324" i="5"/>
  <c r="T324" i="5"/>
  <c r="W324" i="5" s="1"/>
  <c r="X323" i="5"/>
  <c r="U323" i="5"/>
  <c r="T323" i="5"/>
  <c r="W323" i="5" s="1"/>
  <c r="X322" i="5"/>
  <c r="U322" i="5"/>
  <c r="T322" i="5"/>
  <c r="W322" i="5" s="1"/>
  <c r="X321" i="5"/>
  <c r="U321" i="5"/>
  <c r="T321" i="5"/>
  <c r="W321" i="5" s="1"/>
  <c r="X320" i="5"/>
  <c r="U320" i="5"/>
  <c r="T320" i="5"/>
  <c r="W320" i="5" s="1"/>
  <c r="X319" i="5"/>
  <c r="U319" i="5"/>
  <c r="T319" i="5"/>
  <c r="W319" i="5" s="1"/>
  <c r="X318" i="5"/>
  <c r="U318" i="5"/>
  <c r="T318" i="5"/>
  <c r="W318" i="5" s="1"/>
  <c r="X317" i="5"/>
  <c r="U317" i="5"/>
  <c r="T317" i="5"/>
  <c r="W317" i="5" s="1"/>
  <c r="X316" i="5"/>
  <c r="U316" i="5"/>
  <c r="T316" i="5"/>
  <c r="W316" i="5" s="1"/>
  <c r="X315" i="5"/>
  <c r="U315" i="5"/>
  <c r="T315" i="5"/>
  <c r="W315" i="5" s="1"/>
  <c r="X314" i="5"/>
  <c r="U314" i="5"/>
  <c r="T314" i="5"/>
  <c r="W314" i="5" s="1"/>
  <c r="X313" i="5"/>
  <c r="U313" i="5"/>
  <c r="T313" i="5"/>
  <c r="W313" i="5" s="1"/>
  <c r="X312" i="5"/>
  <c r="U312" i="5"/>
  <c r="T312" i="5"/>
  <c r="W312" i="5" s="1"/>
  <c r="X311" i="5"/>
  <c r="U311" i="5"/>
  <c r="T311" i="5"/>
  <c r="W311" i="5" s="1"/>
  <c r="X310" i="5"/>
  <c r="U310" i="5"/>
  <c r="T310" i="5"/>
  <c r="W310" i="5" s="1"/>
  <c r="X309" i="5"/>
  <c r="U309" i="5"/>
  <c r="T309" i="5"/>
  <c r="W309" i="5" s="1"/>
  <c r="X308" i="5"/>
  <c r="U308" i="5"/>
  <c r="T308" i="5"/>
  <c r="W308" i="5" s="1"/>
  <c r="X307" i="5"/>
  <c r="U307" i="5"/>
  <c r="T307" i="5"/>
  <c r="W307" i="5" s="1"/>
  <c r="X306" i="5"/>
  <c r="U306" i="5"/>
  <c r="T306" i="5"/>
  <c r="W306" i="5" s="1"/>
  <c r="X305" i="5"/>
  <c r="U305" i="5"/>
  <c r="T305" i="5"/>
  <c r="W305" i="5" s="1"/>
  <c r="X304" i="5"/>
  <c r="U304" i="5"/>
  <c r="T304" i="5"/>
  <c r="W304" i="5" s="1"/>
  <c r="X303" i="5"/>
  <c r="U303" i="5"/>
  <c r="T303" i="5"/>
  <c r="W303" i="5" s="1"/>
  <c r="X302" i="5"/>
  <c r="U302" i="5"/>
  <c r="T302" i="5"/>
  <c r="W302" i="5" s="1"/>
  <c r="X301" i="5"/>
  <c r="U301" i="5"/>
  <c r="T301" i="5"/>
  <c r="W301" i="5" s="1"/>
  <c r="X300" i="5"/>
  <c r="U300" i="5"/>
  <c r="T300" i="5"/>
  <c r="W300" i="5" s="1"/>
  <c r="X299" i="5"/>
  <c r="U299" i="5"/>
  <c r="T299" i="5"/>
  <c r="W299" i="5" s="1"/>
  <c r="X298" i="5"/>
  <c r="U298" i="5"/>
  <c r="T298" i="5"/>
  <c r="W298" i="5" s="1"/>
  <c r="X297" i="5"/>
  <c r="U297" i="5"/>
  <c r="T297" i="5"/>
  <c r="W297" i="5" s="1"/>
  <c r="X296" i="5"/>
  <c r="U296" i="5"/>
  <c r="T296" i="5"/>
  <c r="W296" i="5" s="1"/>
  <c r="X295" i="5"/>
  <c r="U295" i="5"/>
  <c r="T295" i="5"/>
  <c r="W295" i="5" s="1"/>
  <c r="X294" i="5"/>
  <c r="U294" i="5"/>
  <c r="T294" i="5"/>
  <c r="W294" i="5" s="1"/>
  <c r="X293" i="5"/>
  <c r="U293" i="5"/>
  <c r="T293" i="5"/>
  <c r="W293" i="5" s="1"/>
  <c r="X292" i="5"/>
  <c r="U292" i="5"/>
  <c r="T292" i="5"/>
  <c r="W292" i="5" s="1"/>
  <c r="U291" i="5"/>
  <c r="X291" i="5" s="1"/>
  <c r="T291" i="5"/>
  <c r="W291" i="5" s="1"/>
  <c r="U290" i="5"/>
  <c r="X290" i="5" s="1"/>
  <c r="T290" i="5"/>
  <c r="W290" i="5" s="1"/>
  <c r="U289" i="5"/>
  <c r="X289" i="5" s="1"/>
  <c r="T289" i="5"/>
  <c r="W289" i="5" s="1"/>
  <c r="X288" i="5"/>
  <c r="U288" i="5"/>
  <c r="T288" i="5"/>
  <c r="W288" i="5" s="1"/>
  <c r="U287" i="5"/>
  <c r="X287" i="5" s="1"/>
  <c r="T287" i="5"/>
  <c r="W287" i="5" s="1"/>
  <c r="U286" i="5"/>
  <c r="X286" i="5" s="1"/>
  <c r="T286" i="5"/>
  <c r="W286" i="5" s="1"/>
  <c r="U285" i="5"/>
  <c r="X285" i="5" s="1"/>
  <c r="T285" i="5"/>
  <c r="W285" i="5" s="1"/>
  <c r="X284" i="5"/>
  <c r="U284" i="5"/>
  <c r="T284" i="5"/>
  <c r="W284" i="5" s="1"/>
  <c r="U283" i="5"/>
  <c r="X283" i="5" s="1"/>
  <c r="T283" i="5"/>
  <c r="W283" i="5" s="1"/>
  <c r="U282" i="5"/>
  <c r="X282" i="5" s="1"/>
  <c r="T282" i="5"/>
  <c r="W282" i="5" s="1"/>
  <c r="U281" i="5"/>
  <c r="X281" i="5" s="1"/>
  <c r="T281" i="5"/>
  <c r="W281" i="5" s="1"/>
  <c r="X280" i="5"/>
  <c r="U280" i="5"/>
  <c r="T280" i="5"/>
  <c r="W280" i="5" s="1"/>
  <c r="U279" i="5"/>
  <c r="X279" i="5" s="1"/>
  <c r="T279" i="5"/>
  <c r="W279" i="5" s="1"/>
  <c r="U278" i="5"/>
  <c r="X278" i="5" s="1"/>
  <c r="T278" i="5"/>
  <c r="W278" i="5" s="1"/>
  <c r="U277" i="5"/>
  <c r="X277" i="5" s="1"/>
  <c r="T277" i="5"/>
  <c r="W277" i="5" s="1"/>
  <c r="X276" i="5"/>
  <c r="U276" i="5"/>
  <c r="T276" i="5"/>
  <c r="W276" i="5" s="1"/>
  <c r="U275" i="5"/>
  <c r="X275" i="5" s="1"/>
  <c r="T275" i="5"/>
  <c r="W275" i="5" s="1"/>
  <c r="U274" i="5"/>
  <c r="X274" i="5" s="1"/>
  <c r="T274" i="5"/>
  <c r="W274" i="5" s="1"/>
  <c r="U273" i="5"/>
  <c r="X273" i="5" s="1"/>
  <c r="T273" i="5"/>
  <c r="W273" i="5" s="1"/>
  <c r="X272" i="5"/>
  <c r="U272" i="5"/>
  <c r="T272" i="5"/>
  <c r="W272" i="5" s="1"/>
  <c r="U271" i="5"/>
  <c r="X271" i="5" s="1"/>
  <c r="T271" i="5"/>
  <c r="W271" i="5" s="1"/>
  <c r="U270" i="5"/>
  <c r="X270" i="5" s="1"/>
  <c r="T270" i="5"/>
  <c r="W270" i="5" s="1"/>
  <c r="U269" i="5"/>
  <c r="X269" i="5" s="1"/>
  <c r="T269" i="5"/>
  <c r="W269" i="5" s="1"/>
  <c r="X268" i="5"/>
  <c r="U268" i="5"/>
  <c r="T268" i="5"/>
  <c r="W268" i="5" s="1"/>
  <c r="U267" i="5"/>
  <c r="X267" i="5" s="1"/>
  <c r="T267" i="5"/>
  <c r="W267" i="5" s="1"/>
  <c r="U266" i="5"/>
  <c r="X266" i="5" s="1"/>
  <c r="T266" i="5"/>
  <c r="W266" i="5" s="1"/>
  <c r="U265" i="5"/>
  <c r="X265" i="5" s="1"/>
  <c r="T265" i="5"/>
  <c r="W265" i="5" s="1"/>
  <c r="X264" i="5"/>
  <c r="U264" i="5"/>
  <c r="T264" i="5"/>
  <c r="W264" i="5" s="1"/>
  <c r="U263" i="5"/>
  <c r="X263" i="5" s="1"/>
  <c r="T263" i="5"/>
  <c r="W263" i="5" s="1"/>
  <c r="U262" i="5"/>
  <c r="X262" i="5" s="1"/>
  <c r="T262" i="5"/>
  <c r="W262" i="5" s="1"/>
  <c r="U261" i="5"/>
  <c r="X261" i="5" s="1"/>
  <c r="T261" i="5"/>
  <c r="W261" i="5" s="1"/>
  <c r="X260" i="5"/>
  <c r="U260" i="5"/>
  <c r="T260" i="5"/>
  <c r="W260" i="5" s="1"/>
  <c r="U259" i="5"/>
  <c r="X259" i="5" s="1"/>
  <c r="T259" i="5"/>
  <c r="W259" i="5" s="1"/>
  <c r="U258" i="5"/>
  <c r="X258" i="5" s="1"/>
  <c r="T258" i="5"/>
  <c r="W258" i="5" s="1"/>
  <c r="U257" i="5"/>
  <c r="X257" i="5" s="1"/>
  <c r="T257" i="5"/>
  <c r="W257" i="5" s="1"/>
  <c r="X256" i="5"/>
  <c r="U256" i="5"/>
  <c r="T256" i="5"/>
  <c r="W256" i="5" s="1"/>
  <c r="U255" i="5"/>
  <c r="X255" i="5" s="1"/>
  <c r="T255" i="5"/>
  <c r="W255" i="5" s="1"/>
  <c r="U254" i="5"/>
  <c r="X254" i="5" s="1"/>
  <c r="T254" i="5"/>
  <c r="W254" i="5" s="1"/>
  <c r="U253" i="5"/>
  <c r="X253" i="5" s="1"/>
  <c r="T253" i="5"/>
  <c r="W253" i="5" s="1"/>
  <c r="X252" i="5"/>
  <c r="U252" i="5"/>
  <c r="T252" i="5"/>
  <c r="W252" i="5" s="1"/>
  <c r="U251" i="5"/>
  <c r="X251" i="5" s="1"/>
  <c r="T251" i="5"/>
  <c r="W251" i="5" s="1"/>
  <c r="U250" i="5"/>
  <c r="X250" i="5" s="1"/>
  <c r="T250" i="5"/>
  <c r="W250" i="5" s="1"/>
  <c r="U249" i="5"/>
  <c r="X249" i="5" s="1"/>
  <c r="T249" i="5"/>
  <c r="W249" i="5" s="1"/>
  <c r="X248" i="5"/>
  <c r="U248" i="5"/>
  <c r="T248" i="5"/>
  <c r="W248" i="5" s="1"/>
  <c r="X247" i="5"/>
  <c r="W247" i="5"/>
  <c r="U247" i="5"/>
  <c r="T247" i="5"/>
  <c r="X246" i="5"/>
  <c r="W246" i="5"/>
  <c r="U246" i="5"/>
  <c r="T246" i="5"/>
  <c r="X245" i="5"/>
  <c r="W245" i="5"/>
  <c r="U245" i="5"/>
  <c r="T245" i="5"/>
  <c r="X244" i="5"/>
  <c r="W244" i="5"/>
  <c r="U244" i="5"/>
  <c r="T244" i="5"/>
  <c r="X243" i="5"/>
  <c r="W243" i="5"/>
  <c r="U243" i="5"/>
  <c r="T243" i="5"/>
  <c r="X242" i="5"/>
  <c r="W242" i="5"/>
  <c r="U242" i="5"/>
  <c r="T242" i="5"/>
  <c r="X241" i="5"/>
  <c r="W241" i="5"/>
  <c r="U241" i="5"/>
  <c r="T241" i="5"/>
  <c r="X240" i="5"/>
  <c r="W240" i="5"/>
  <c r="U240" i="5"/>
  <c r="T240" i="5"/>
  <c r="X239" i="5"/>
  <c r="W239" i="5"/>
  <c r="U239" i="5"/>
  <c r="T239" i="5"/>
  <c r="X238" i="5"/>
  <c r="W238" i="5"/>
  <c r="U238" i="5"/>
  <c r="T238" i="5"/>
  <c r="X237" i="5"/>
  <c r="W237" i="5"/>
  <c r="U237" i="5"/>
  <c r="T237" i="5"/>
  <c r="X236" i="5"/>
  <c r="W236" i="5"/>
  <c r="U236" i="5"/>
  <c r="T236" i="5"/>
  <c r="X235" i="5"/>
  <c r="W235" i="5"/>
  <c r="U235" i="5"/>
  <c r="T235" i="5"/>
  <c r="X234" i="5"/>
  <c r="W234" i="5"/>
  <c r="U234" i="5"/>
  <c r="T234" i="5"/>
  <c r="X233" i="5"/>
  <c r="W233" i="5"/>
  <c r="U233" i="5"/>
  <c r="T233" i="5"/>
  <c r="X232" i="5"/>
  <c r="W232" i="5"/>
  <c r="U232" i="5"/>
  <c r="T232" i="5"/>
  <c r="X231" i="5"/>
  <c r="W231" i="5"/>
  <c r="U231" i="5"/>
  <c r="T231" i="5"/>
  <c r="X230" i="5"/>
  <c r="W230" i="5"/>
  <c r="U230" i="5"/>
  <c r="T230" i="5"/>
  <c r="X229" i="5"/>
  <c r="W229" i="5"/>
  <c r="U229" i="5"/>
  <c r="T229" i="5"/>
  <c r="X228" i="5"/>
  <c r="W228" i="5"/>
  <c r="U228" i="5"/>
  <c r="T228" i="5"/>
  <c r="X227" i="5"/>
  <c r="W227" i="5"/>
  <c r="U227" i="5"/>
  <c r="T227" i="5"/>
  <c r="X226" i="5"/>
  <c r="W226" i="5"/>
  <c r="U226" i="5"/>
  <c r="T226" i="5"/>
  <c r="X225" i="5"/>
  <c r="W225" i="5"/>
  <c r="U225" i="5"/>
  <c r="T225" i="5"/>
  <c r="X224" i="5"/>
  <c r="W224" i="5"/>
  <c r="U224" i="5"/>
  <c r="T224" i="5"/>
  <c r="X223" i="5"/>
  <c r="W223" i="5"/>
  <c r="U223" i="5"/>
  <c r="T223" i="5"/>
  <c r="X222" i="5"/>
  <c r="W222" i="5"/>
  <c r="U222" i="5"/>
  <c r="T222" i="5"/>
  <c r="X221" i="5"/>
  <c r="W221" i="5"/>
  <c r="U221" i="5"/>
  <c r="T221" i="5"/>
  <c r="X220" i="5"/>
  <c r="W220" i="5"/>
  <c r="U220" i="5"/>
  <c r="T220" i="5"/>
  <c r="X219" i="5"/>
  <c r="W219" i="5"/>
  <c r="U219" i="5"/>
  <c r="T219" i="5"/>
  <c r="X218" i="5"/>
  <c r="W218" i="5"/>
  <c r="U218" i="5"/>
  <c r="T218" i="5"/>
  <c r="X217" i="5"/>
  <c r="W217" i="5"/>
  <c r="U217" i="5"/>
  <c r="T217" i="5"/>
  <c r="X216" i="5"/>
  <c r="W216" i="5"/>
  <c r="U216" i="5"/>
  <c r="T216" i="5"/>
  <c r="X215" i="5"/>
  <c r="W215" i="5"/>
  <c r="U215" i="5"/>
  <c r="T215" i="5"/>
  <c r="X214" i="5"/>
  <c r="W214" i="5"/>
  <c r="U214" i="5"/>
  <c r="T214" i="5"/>
  <c r="X213" i="5"/>
  <c r="W213" i="5"/>
  <c r="U213" i="5"/>
  <c r="T213" i="5"/>
  <c r="X212" i="5"/>
  <c r="W212" i="5"/>
  <c r="U212" i="5"/>
  <c r="T212" i="5"/>
  <c r="X211" i="5"/>
  <c r="W211" i="5"/>
  <c r="U211" i="5"/>
  <c r="T211" i="5"/>
  <c r="X210" i="5"/>
  <c r="W210" i="5"/>
  <c r="U210" i="5"/>
  <c r="T210" i="5"/>
  <c r="X209" i="5"/>
  <c r="W209" i="5"/>
  <c r="U209" i="5"/>
  <c r="T209" i="5"/>
  <c r="X208" i="5"/>
  <c r="W208" i="5"/>
  <c r="U208" i="5"/>
  <c r="T208" i="5"/>
  <c r="X207" i="5"/>
  <c r="W207" i="5"/>
  <c r="U207" i="5"/>
  <c r="T207" i="5"/>
  <c r="X206" i="5"/>
  <c r="W206" i="5"/>
  <c r="U206" i="5"/>
  <c r="T206" i="5"/>
  <c r="X205" i="5"/>
  <c r="W205" i="5"/>
  <c r="U205" i="5"/>
  <c r="T205" i="5"/>
  <c r="X204" i="5"/>
  <c r="W204" i="5"/>
  <c r="U204" i="5"/>
  <c r="T204" i="5"/>
  <c r="X203" i="5"/>
  <c r="W203" i="5"/>
  <c r="U203" i="5"/>
  <c r="T203" i="5"/>
  <c r="X202" i="5"/>
  <c r="W202" i="5"/>
  <c r="U202" i="5"/>
  <c r="T202" i="5"/>
  <c r="X201" i="5"/>
  <c r="W201" i="5"/>
  <c r="U201" i="5"/>
  <c r="T201" i="5"/>
  <c r="X200" i="5"/>
  <c r="W200" i="5"/>
  <c r="U200" i="5"/>
  <c r="T200" i="5"/>
  <c r="X199" i="5"/>
  <c r="W199" i="5"/>
  <c r="U199" i="5"/>
  <c r="T199" i="5"/>
  <c r="X198" i="5"/>
  <c r="W198" i="5"/>
  <c r="U198" i="5"/>
  <c r="T198" i="5"/>
  <c r="X197" i="5"/>
  <c r="W197" i="5"/>
  <c r="U197" i="5"/>
  <c r="T197" i="5"/>
  <c r="X196" i="5"/>
  <c r="W196" i="5"/>
  <c r="U196" i="5"/>
  <c r="T196" i="5"/>
  <c r="X195" i="5"/>
  <c r="W195" i="5"/>
  <c r="U195" i="5"/>
  <c r="T195" i="5"/>
  <c r="X194" i="5"/>
  <c r="W194" i="5"/>
  <c r="U194" i="5"/>
  <c r="T194" i="5"/>
  <c r="X193" i="5"/>
  <c r="W193" i="5"/>
  <c r="U193" i="5"/>
  <c r="T193" i="5"/>
  <c r="X192" i="5"/>
  <c r="W192" i="5"/>
  <c r="U192" i="5"/>
  <c r="T192" i="5"/>
  <c r="X191" i="5"/>
  <c r="W191" i="5"/>
  <c r="U191" i="5"/>
  <c r="T191" i="5"/>
  <c r="X190" i="5"/>
  <c r="W190" i="5"/>
  <c r="U190" i="5"/>
  <c r="T190" i="5"/>
  <c r="X189" i="5"/>
  <c r="W189" i="5"/>
  <c r="U189" i="5"/>
  <c r="T189" i="5"/>
  <c r="X188" i="5"/>
  <c r="W188" i="5"/>
  <c r="U188" i="5"/>
  <c r="T188" i="5"/>
  <c r="X187" i="5"/>
  <c r="W187" i="5"/>
  <c r="U187" i="5"/>
  <c r="T187" i="5"/>
  <c r="X186" i="5"/>
  <c r="W186" i="5"/>
  <c r="U186" i="5"/>
  <c r="T186" i="5"/>
  <c r="X185" i="5"/>
  <c r="W185" i="5"/>
  <c r="U185" i="5"/>
  <c r="T185" i="5"/>
  <c r="X184" i="5"/>
  <c r="W184" i="5"/>
  <c r="U184" i="5"/>
  <c r="T184" i="5"/>
  <c r="X183" i="5"/>
  <c r="W183" i="5"/>
  <c r="U183" i="5"/>
  <c r="T183" i="5"/>
  <c r="X182" i="5"/>
  <c r="W182" i="5"/>
  <c r="U182" i="5"/>
  <c r="T182" i="5"/>
  <c r="X181" i="5"/>
  <c r="W181" i="5"/>
  <c r="U181" i="5"/>
  <c r="T181" i="5"/>
  <c r="X180" i="5"/>
  <c r="W180" i="5"/>
  <c r="U180" i="5"/>
  <c r="T180" i="5"/>
  <c r="X179" i="5"/>
  <c r="W179" i="5"/>
  <c r="U179" i="5"/>
  <c r="T179" i="5"/>
  <c r="X178" i="5"/>
  <c r="W178" i="5"/>
  <c r="U178" i="5"/>
  <c r="T178" i="5"/>
  <c r="X177" i="5"/>
  <c r="W177" i="5"/>
  <c r="U177" i="5"/>
  <c r="T177" i="5"/>
  <c r="X176" i="5"/>
  <c r="W176" i="5"/>
  <c r="U176" i="5"/>
  <c r="T176" i="5"/>
  <c r="X175" i="5"/>
  <c r="W175" i="5"/>
  <c r="U175" i="5"/>
  <c r="T175" i="5"/>
  <c r="X174" i="5"/>
  <c r="W174" i="5"/>
  <c r="U174" i="5"/>
  <c r="T174" i="5"/>
  <c r="X173" i="5"/>
  <c r="W173" i="5"/>
  <c r="U173" i="5"/>
  <c r="T173" i="5"/>
  <c r="X172" i="5"/>
  <c r="W172" i="5"/>
  <c r="U172" i="5"/>
  <c r="T172" i="5"/>
  <c r="X171" i="5"/>
  <c r="W171" i="5"/>
  <c r="U171" i="5"/>
  <c r="T171" i="5"/>
  <c r="X170" i="5"/>
  <c r="W170" i="5"/>
  <c r="U170" i="5"/>
  <c r="T170" i="5"/>
  <c r="X169" i="5"/>
  <c r="W169" i="5"/>
  <c r="U169" i="5"/>
  <c r="T169" i="5"/>
  <c r="X168" i="5"/>
  <c r="W168" i="5"/>
  <c r="U168" i="5"/>
  <c r="T168" i="5"/>
  <c r="X167" i="5"/>
  <c r="W167" i="5"/>
  <c r="U167" i="5"/>
  <c r="T167" i="5"/>
  <c r="X166" i="5"/>
  <c r="W166" i="5"/>
  <c r="U166" i="5"/>
  <c r="T166" i="5"/>
  <c r="X165" i="5"/>
  <c r="W165" i="5"/>
  <c r="U165" i="5"/>
  <c r="T165" i="5"/>
  <c r="X164" i="5"/>
  <c r="W164" i="5"/>
  <c r="U164" i="5"/>
  <c r="T164" i="5"/>
  <c r="X163" i="5"/>
  <c r="W163" i="5"/>
  <c r="U163" i="5"/>
  <c r="T163" i="5"/>
  <c r="X162" i="5"/>
  <c r="W162" i="5"/>
  <c r="U162" i="5"/>
  <c r="T162" i="5"/>
  <c r="X161" i="5"/>
  <c r="W161" i="5"/>
  <c r="U161" i="5"/>
  <c r="T161" i="5"/>
  <c r="X160" i="5"/>
  <c r="W160" i="5"/>
  <c r="U160" i="5"/>
  <c r="T160" i="5"/>
  <c r="X159" i="5"/>
  <c r="W159" i="5"/>
  <c r="U159" i="5"/>
  <c r="T159" i="5"/>
  <c r="X158" i="5"/>
  <c r="W158" i="5"/>
  <c r="U158" i="5"/>
  <c r="T158" i="5"/>
  <c r="X157" i="5"/>
  <c r="W157" i="5"/>
  <c r="U157" i="5"/>
  <c r="T157" i="5"/>
  <c r="X156" i="5"/>
  <c r="W156" i="5"/>
  <c r="U156" i="5"/>
  <c r="T156" i="5"/>
  <c r="X155" i="5"/>
  <c r="W155" i="5"/>
  <c r="U155" i="5"/>
  <c r="T155" i="5"/>
  <c r="X154" i="5"/>
  <c r="W154" i="5"/>
  <c r="U154" i="5"/>
  <c r="T154" i="5"/>
  <c r="X153" i="5"/>
  <c r="W153" i="5"/>
  <c r="U153" i="5"/>
  <c r="T153" i="5"/>
  <c r="X152" i="5"/>
  <c r="W152" i="5"/>
  <c r="U152" i="5"/>
  <c r="T152" i="5"/>
  <c r="X151" i="5"/>
  <c r="W151" i="5"/>
  <c r="U151" i="5"/>
  <c r="T151" i="5"/>
  <c r="X150" i="5"/>
  <c r="W150" i="5"/>
  <c r="U150" i="5"/>
  <c r="T150" i="5"/>
  <c r="X149" i="5"/>
  <c r="W149" i="5"/>
  <c r="U149" i="5"/>
  <c r="T149" i="5"/>
  <c r="X148" i="5"/>
  <c r="W148" i="5"/>
  <c r="U148" i="5"/>
  <c r="T148" i="5"/>
  <c r="X147" i="5"/>
  <c r="W147" i="5"/>
  <c r="U147" i="5"/>
  <c r="T147" i="5"/>
  <c r="X146" i="5"/>
  <c r="W146" i="5"/>
  <c r="U146" i="5"/>
  <c r="T146" i="5"/>
  <c r="X145" i="5"/>
  <c r="W145" i="5"/>
  <c r="U145" i="5"/>
  <c r="T145" i="5"/>
  <c r="X144" i="5"/>
  <c r="W144" i="5"/>
  <c r="U144" i="5"/>
  <c r="T144" i="5"/>
  <c r="X143" i="5"/>
  <c r="W143" i="5"/>
  <c r="U143" i="5"/>
  <c r="T143" i="5"/>
  <c r="X142" i="5"/>
  <c r="W142" i="5"/>
  <c r="U142" i="5"/>
  <c r="T142" i="5"/>
  <c r="X141" i="5"/>
  <c r="W141" i="5"/>
  <c r="U141" i="5"/>
  <c r="T141" i="5"/>
  <c r="X140" i="5"/>
  <c r="W140" i="5"/>
  <c r="U140" i="5"/>
  <c r="T140" i="5"/>
  <c r="X139" i="5"/>
  <c r="W139" i="5"/>
  <c r="U139" i="5"/>
  <c r="T139" i="5"/>
  <c r="X138" i="5"/>
  <c r="W138" i="5"/>
  <c r="U138" i="5"/>
  <c r="T138" i="5"/>
  <c r="X137" i="5"/>
  <c r="W137" i="5"/>
  <c r="U137" i="5"/>
  <c r="T137" i="5"/>
  <c r="X136" i="5"/>
  <c r="W136" i="5"/>
  <c r="U136" i="5"/>
  <c r="T136" i="5"/>
  <c r="X135" i="5"/>
  <c r="W135" i="5"/>
  <c r="U135" i="5"/>
  <c r="T135" i="5"/>
  <c r="X134" i="5"/>
  <c r="W134" i="5"/>
  <c r="U134" i="5"/>
  <c r="T134" i="5"/>
  <c r="X133" i="5"/>
  <c r="W133" i="5"/>
  <c r="U133" i="5"/>
  <c r="T133" i="5"/>
  <c r="X132" i="5"/>
  <c r="W132" i="5"/>
  <c r="U132" i="5"/>
  <c r="T132" i="5"/>
  <c r="X131" i="5"/>
  <c r="W131" i="5"/>
  <c r="U131" i="5"/>
  <c r="T131" i="5"/>
  <c r="X130" i="5"/>
  <c r="W130" i="5"/>
  <c r="U130" i="5"/>
  <c r="T130" i="5"/>
  <c r="X129" i="5"/>
  <c r="W129" i="5"/>
  <c r="U129" i="5"/>
  <c r="T129" i="5"/>
  <c r="X128" i="5"/>
  <c r="W128" i="5"/>
  <c r="U128" i="5"/>
  <c r="T128" i="5"/>
  <c r="X127" i="5"/>
  <c r="W127" i="5"/>
  <c r="U127" i="5"/>
  <c r="T127" i="5"/>
  <c r="X126" i="5"/>
  <c r="W126" i="5"/>
  <c r="U126" i="5"/>
  <c r="T126" i="5"/>
  <c r="X125" i="5"/>
  <c r="W125" i="5"/>
  <c r="U125" i="5"/>
  <c r="T125" i="5"/>
  <c r="X124" i="5"/>
  <c r="W124" i="5"/>
  <c r="U124" i="5"/>
  <c r="T124" i="5"/>
  <c r="X123" i="5"/>
  <c r="W123" i="5"/>
  <c r="U123" i="5"/>
  <c r="T123" i="5"/>
  <c r="X122" i="5"/>
  <c r="W122" i="5"/>
  <c r="U122" i="5"/>
  <c r="T122" i="5"/>
  <c r="X121" i="5"/>
  <c r="W121" i="5"/>
  <c r="U121" i="5"/>
  <c r="T121" i="5"/>
  <c r="X120" i="5"/>
  <c r="W120" i="5"/>
  <c r="U120" i="5"/>
  <c r="T120" i="5"/>
  <c r="X119" i="5"/>
  <c r="W119" i="5"/>
  <c r="U119" i="5"/>
  <c r="T119" i="5"/>
  <c r="X118" i="5"/>
  <c r="W118" i="5"/>
  <c r="U118" i="5"/>
  <c r="T118" i="5"/>
  <c r="X117" i="5"/>
  <c r="W117" i="5"/>
  <c r="U117" i="5"/>
  <c r="T117" i="5"/>
  <c r="X116" i="5"/>
  <c r="W116" i="5"/>
  <c r="U116" i="5"/>
  <c r="T116" i="5"/>
  <c r="X115" i="5"/>
  <c r="W115" i="5"/>
  <c r="U115" i="5"/>
  <c r="T115" i="5"/>
  <c r="X114" i="5"/>
  <c r="W114" i="5"/>
  <c r="U114" i="5"/>
  <c r="T114" i="5"/>
  <c r="X113" i="5"/>
  <c r="W113" i="5"/>
  <c r="U113" i="5"/>
  <c r="T113" i="5"/>
  <c r="X112" i="5"/>
  <c r="W112" i="5"/>
  <c r="U112" i="5"/>
  <c r="T112" i="5"/>
  <c r="X111" i="5"/>
  <c r="W111" i="5"/>
  <c r="U111" i="5"/>
  <c r="T111" i="5"/>
  <c r="X110" i="5"/>
  <c r="W110" i="5"/>
  <c r="U110" i="5"/>
  <c r="T110" i="5"/>
  <c r="X109" i="5"/>
  <c r="W109" i="5"/>
  <c r="U109" i="5"/>
  <c r="T109" i="5"/>
  <c r="X108" i="5"/>
  <c r="W108" i="5"/>
  <c r="U108" i="5"/>
  <c r="T108" i="5"/>
  <c r="X107" i="5"/>
  <c r="W107" i="5"/>
  <c r="U107" i="5"/>
  <c r="T107" i="5"/>
  <c r="X106" i="5"/>
  <c r="W106" i="5"/>
  <c r="U106" i="5"/>
  <c r="T106" i="5"/>
  <c r="X105" i="5"/>
  <c r="W105" i="5"/>
  <c r="U105" i="5"/>
  <c r="T105" i="5"/>
  <c r="X104" i="5"/>
  <c r="W104" i="5"/>
  <c r="U104" i="5"/>
  <c r="T104" i="5"/>
  <c r="X103" i="5"/>
  <c r="W103" i="5"/>
  <c r="U103" i="5"/>
  <c r="T103" i="5"/>
  <c r="X102" i="5"/>
  <c r="W102" i="5"/>
  <c r="U102" i="5"/>
  <c r="T102" i="5"/>
  <c r="X101" i="5"/>
  <c r="W101" i="5"/>
  <c r="U101" i="5"/>
  <c r="T101" i="5"/>
  <c r="X100" i="5"/>
  <c r="W100" i="5"/>
  <c r="U100" i="5"/>
  <c r="T100" i="5"/>
  <c r="X99" i="5"/>
  <c r="W99" i="5"/>
  <c r="U99" i="5"/>
  <c r="T99" i="5"/>
  <c r="X98" i="5"/>
  <c r="W98" i="5"/>
  <c r="U98" i="5"/>
  <c r="T98" i="5"/>
  <c r="X97" i="5"/>
  <c r="W97" i="5"/>
  <c r="U97" i="5"/>
  <c r="T97" i="5"/>
  <c r="X96" i="5"/>
  <c r="W96" i="5"/>
  <c r="U96" i="5"/>
  <c r="T96" i="5"/>
  <c r="X95" i="5"/>
  <c r="W95" i="5"/>
  <c r="U95" i="5"/>
  <c r="T95" i="5"/>
  <c r="X94" i="5"/>
  <c r="W94" i="5"/>
  <c r="U94" i="5"/>
  <c r="T94" i="5"/>
  <c r="X93" i="5"/>
  <c r="W93" i="5"/>
  <c r="U93" i="5"/>
  <c r="T93" i="5"/>
  <c r="X92" i="5"/>
  <c r="W92" i="5"/>
  <c r="U92" i="5"/>
  <c r="T92" i="5"/>
  <c r="X91" i="5"/>
  <c r="W91" i="5"/>
  <c r="U91" i="5"/>
  <c r="T91" i="5"/>
  <c r="X90" i="5"/>
  <c r="W90" i="5"/>
  <c r="U90" i="5"/>
  <c r="T90" i="5"/>
  <c r="X89" i="5"/>
  <c r="W89" i="5"/>
  <c r="U89" i="5"/>
  <c r="T89" i="5"/>
  <c r="X88" i="5"/>
  <c r="W88" i="5"/>
  <c r="U88" i="5"/>
  <c r="T88" i="5"/>
  <c r="X87" i="5"/>
  <c r="W87" i="5"/>
  <c r="U87" i="5"/>
  <c r="T87" i="5"/>
  <c r="X86" i="5"/>
  <c r="W86" i="5"/>
  <c r="U86" i="5"/>
  <c r="T86" i="5"/>
  <c r="X85" i="5"/>
  <c r="W85" i="5"/>
  <c r="U85" i="5"/>
  <c r="T85" i="5"/>
  <c r="X84" i="5"/>
  <c r="W84" i="5"/>
  <c r="U84" i="5"/>
  <c r="T84" i="5"/>
  <c r="X83" i="5"/>
  <c r="W83" i="5"/>
  <c r="U83" i="5"/>
  <c r="T83" i="5"/>
  <c r="X82" i="5"/>
  <c r="W82" i="5"/>
  <c r="U82" i="5"/>
  <c r="T82" i="5"/>
  <c r="X81" i="5"/>
  <c r="W81" i="5"/>
  <c r="U81" i="5"/>
  <c r="T81" i="5"/>
  <c r="X80" i="5"/>
  <c r="W80" i="5"/>
  <c r="U80" i="5"/>
  <c r="T80" i="5"/>
  <c r="X79" i="5"/>
  <c r="W79" i="5"/>
  <c r="U79" i="5"/>
  <c r="T79" i="5"/>
  <c r="X78" i="5"/>
  <c r="W78" i="5"/>
  <c r="U78" i="5"/>
  <c r="T78" i="5"/>
  <c r="X77" i="5"/>
  <c r="W77" i="5"/>
  <c r="U77" i="5"/>
  <c r="T77" i="5"/>
  <c r="X76" i="5"/>
  <c r="W76" i="5"/>
  <c r="U76" i="5"/>
  <c r="T76" i="5"/>
  <c r="X75" i="5"/>
  <c r="W75" i="5"/>
  <c r="U75" i="5"/>
  <c r="T75" i="5"/>
  <c r="X74" i="5"/>
  <c r="W74" i="5"/>
  <c r="U74" i="5"/>
  <c r="T74" i="5"/>
  <c r="X73" i="5"/>
  <c r="W73" i="5"/>
  <c r="U73" i="5"/>
  <c r="T73" i="5"/>
  <c r="X72" i="5"/>
  <c r="W72" i="5"/>
  <c r="U72" i="5"/>
  <c r="T72" i="5"/>
  <c r="X71" i="5"/>
  <c r="W71" i="5"/>
  <c r="U71" i="5"/>
  <c r="T71" i="5"/>
  <c r="X70" i="5"/>
  <c r="W70" i="5"/>
  <c r="U70" i="5"/>
  <c r="T70" i="5"/>
  <c r="X69" i="5"/>
  <c r="W69" i="5"/>
  <c r="U69" i="5"/>
  <c r="T69" i="5"/>
  <c r="X68" i="5"/>
  <c r="W68" i="5"/>
  <c r="U68" i="5"/>
  <c r="T68" i="5"/>
  <c r="X67" i="5"/>
  <c r="W67" i="5"/>
  <c r="U67" i="5"/>
  <c r="T67" i="5"/>
  <c r="X66" i="5"/>
  <c r="W66" i="5"/>
  <c r="U66" i="5"/>
  <c r="T66" i="5"/>
  <c r="X65" i="5"/>
  <c r="W65" i="5"/>
  <c r="U65" i="5"/>
  <c r="T65" i="5"/>
  <c r="X64" i="5"/>
  <c r="W64" i="5"/>
  <c r="U64" i="5"/>
  <c r="T64" i="5"/>
  <c r="X63" i="5"/>
  <c r="W63" i="5"/>
  <c r="U63" i="5"/>
  <c r="T63" i="5"/>
  <c r="X62" i="5"/>
  <c r="W62" i="5"/>
  <c r="U62" i="5"/>
  <c r="T62" i="5"/>
  <c r="X61" i="5"/>
  <c r="W61" i="5"/>
  <c r="U61" i="5"/>
  <c r="T61" i="5"/>
  <c r="X60" i="5"/>
  <c r="W60" i="5"/>
  <c r="U60" i="5"/>
  <c r="T60" i="5"/>
  <c r="X59" i="5"/>
  <c r="W59" i="5"/>
  <c r="U59" i="5"/>
  <c r="T59" i="5"/>
  <c r="X58" i="5"/>
  <c r="W58" i="5"/>
  <c r="U58" i="5"/>
  <c r="T58" i="5"/>
  <c r="X57" i="5"/>
  <c r="W57" i="5"/>
  <c r="U57" i="5"/>
  <c r="T57" i="5"/>
  <c r="X56" i="5"/>
  <c r="W56" i="5"/>
  <c r="U56" i="5"/>
  <c r="T56" i="5"/>
  <c r="X55" i="5"/>
  <c r="W55" i="5"/>
  <c r="U55" i="5"/>
  <c r="T55" i="5"/>
  <c r="X54" i="5"/>
  <c r="W54" i="5"/>
  <c r="U54" i="5"/>
  <c r="T54" i="5"/>
  <c r="X53" i="5"/>
  <c r="W53" i="5"/>
  <c r="U53" i="5"/>
  <c r="T53" i="5"/>
  <c r="X52" i="5"/>
  <c r="W52" i="5"/>
  <c r="U52" i="5"/>
  <c r="T52" i="5"/>
  <c r="X51" i="5"/>
  <c r="W51" i="5"/>
  <c r="U51" i="5"/>
  <c r="T51" i="5"/>
  <c r="X50" i="5"/>
  <c r="W50" i="5"/>
  <c r="U50" i="5"/>
  <c r="T50" i="5"/>
  <c r="X49" i="5"/>
  <c r="W49" i="5"/>
  <c r="U49" i="5"/>
  <c r="T49" i="5"/>
  <c r="X48" i="5"/>
  <c r="W48" i="5"/>
  <c r="U48" i="5"/>
  <c r="T48" i="5"/>
  <c r="X47" i="5"/>
  <c r="W47" i="5"/>
  <c r="U47" i="5"/>
  <c r="T47" i="5"/>
  <c r="X46" i="5"/>
  <c r="W46" i="5"/>
  <c r="U46" i="5"/>
  <c r="T46" i="5"/>
  <c r="X45" i="5"/>
  <c r="W45" i="5"/>
  <c r="U45" i="5"/>
  <c r="T45" i="5"/>
  <c r="X44" i="5"/>
  <c r="W44" i="5"/>
  <c r="U44" i="5"/>
  <c r="T44" i="5"/>
  <c r="X43" i="5"/>
  <c r="W43" i="5"/>
  <c r="U43" i="5"/>
  <c r="T43" i="5"/>
  <c r="X42" i="5"/>
  <c r="W42" i="5"/>
  <c r="U42" i="5"/>
  <c r="T42" i="5"/>
  <c r="X41" i="5"/>
  <c r="W41" i="5"/>
  <c r="U41" i="5"/>
  <c r="T41" i="5"/>
  <c r="X40" i="5"/>
  <c r="W40" i="5"/>
  <c r="U40" i="5"/>
  <c r="T40" i="5"/>
  <c r="X39" i="5"/>
  <c r="W39" i="5"/>
  <c r="U39" i="5"/>
  <c r="T39" i="5"/>
  <c r="X38" i="5"/>
  <c r="W38" i="5"/>
  <c r="U38" i="5"/>
  <c r="T38" i="5"/>
  <c r="X37" i="5"/>
  <c r="W37" i="5"/>
  <c r="U37" i="5"/>
  <c r="T37" i="5"/>
  <c r="X36" i="5"/>
  <c r="W36" i="5"/>
  <c r="U36" i="5"/>
  <c r="T36" i="5"/>
  <c r="X35" i="5"/>
  <c r="W35" i="5"/>
  <c r="U35" i="5"/>
  <c r="T35" i="5"/>
  <c r="X34" i="5"/>
  <c r="W34" i="5"/>
  <c r="U34" i="5"/>
  <c r="T34" i="5"/>
  <c r="X33" i="5"/>
  <c r="W33" i="5"/>
  <c r="U33" i="5"/>
  <c r="T33" i="5"/>
  <c r="X32" i="5"/>
  <c r="W32" i="5"/>
  <c r="U32" i="5"/>
  <c r="T32" i="5"/>
  <c r="X31" i="5"/>
  <c r="W31" i="5"/>
  <c r="U31" i="5"/>
  <c r="T31" i="5"/>
  <c r="X30" i="5"/>
  <c r="W30" i="5"/>
  <c r="U30" i="5"/>
  <c r="T30" i="5"/>
  <c r="X29" i="5"/>
  <c r="W29" i="5"/>
  <c r="U29" i="5"/>
  <c r="T29" i="5"/>
  <c r="X28" i="5"/>
  <c r="W28" i="5"/>
  <c r="U28" i="5"/>
  <c r="T28" i="5"/>
  <c r="X27" i="5"/>
  <c r="W27" i="5"/>
  <c r="U27" i="5"/>
  <c r="T27" i="5"/>
  <c r="X26" i="5"/>
  <c r="U26" i="5"/>
  <c r="T26" i="5"/>
  <c r="W26" i="5" s="1"/>
  <c r="X25" i="5"/>
  <c r="W25" i="5"/>
  <c r="U25" i="5"/>
  <c r="T25" i="5"/>
  <c r="X24" i="5"/>
  <c r="W24" i="5"/>
  <c r="U24" i="5"/>
  <c r="T24" i="5"/>
  <c r="X23" i="5"/>
  <c r="W23" i="5"/>
  <c r="U23" i="5"/>
  <c r="T23" i="5"/>
  <c r="X22" i="5"/>
  <c r="W22" i="5"/>
  <c r="U22" i="5"/>
  <c r="T22" i="5"/>
  <c r="X21" i="5"/>
  <c r="W21" i="5"/>
  <c r="U21" i="5"/>
  <c r="T21" i="5"/>
  <c r="X20" i="5"/>
  <c r="W20" i="5"/>
  <c r="U20" i="5"/>
  <c r="T20" i="5"/>
  <c r="X19" i="5"/>
  <c r="W19" i="5"/>
  <c r="U19" i="5"/>
  <c r="T19" i="5"/>
  <c r="X18" i="5"/>
  <c r="W18" i="5"/>
  <c r="U18" i="5"/>
  <c r="T18" i="5"/>
  <c r="X17" i="5"/>
  <c r="W17" i="5"/>
  <c r="U17" i="5"/>
  <c r="T17" i="5"/>
  <c r="X16" i="5"/>
  <c r="W16" i="5"/>
  <c r="U16" i="5"/>
  <c r="T16" i="5"/>
  <c r="X15" i="5"/>
  <c r="W15" i="5"/>
  <c r="U15" i="5"/>
  <c r="T15" i="5"/>
  <c r="X14" i="5"/>
  <c r="W14" i="5"/>
  <c r="U14" i="5"/>
  <c r="T14" i="5"/>
  <c r="X13" i="5"/>
  <c r="W13" i="5"/>
  <c r="U13" i="5"/>
  <c r="T13" i="5"/>
  <c r="X12" i="5"/>
  <c r="W12" i="5"/>
  <c r="U12" i="5"/>
  <c r="T12" i="5"/>
  <c r="X11" i="5"/>
  <c r="W11" i="5"/>
  <c r="U11" i="5"/>
  <c r="T11" i="5"/>
  <c r="X10" i="5"/>
  <c r="W10" i="5"/>
  <c r="U10" i="5"/>
  <c r="T10" i="5"/>
  <c r="X417" i="4"/>
  <c r="U417" i="4"/>
  <c r="T417" i="4"/>
  <c r="W417" i="4" s="1"/>
  <c r="X416" i="4"/>
  <c r="U416" i="4"/>
  <c r="T416" i="4"/>
  <c r="W416" i="4" s="1"/>
  <c r="X415" i="4"/>
  <c r="U415" i="4"/>
  <c r="T415" i="4"/>
  <c r="W415" i="4" s="1"/>
  <c r="X414" i="4"/>
  <c r="U414" i="4"/>
  <c r="T414" i="4"/>
  <c r="W414" i="4" s="1"/>
  <c r="X413" i="4"/>
  <c r="U413" i="4"/>
  <c r="T413" i="4"/>
  <c r="W413" i="4" s="1"/>
  <c r="X412" i="4"/>
  <c r="U412" i="4"/>
  <c r="T412" i="4"/>
  <c r="W412" i="4" s="1"/>
  <c r="X411" i="4"/>
  <c r="U411" i="4"/>
  <c r="T411" i="4"/>
  <c r="W411" i="4" s="1"/>
  <c r="X410" i="4"/>
  <c r="U410" i="4"/>
  <c r="T410" i="4"/>
  <c r="W410" i="4" s="1"/>
  <c r="X409" i="4"/>
  <c r="U409" i="4"/>
  <c r="T409" i="4"/>
  <c r="W409" i="4" s="1"/>
  <c r="X408" i="4"/>
  <c r="U408" i="4"/>
  <c r="T408" i="4"/>
  <c r="W408" i="4" s="1"/>
  <c r="X407" i="4"/>
  <c r="U407" i="4"/>
  <c r="T407" i="4"/>
  <c r="W407" i="4" s="1"/>
  <c r="X406" i="4"/>
  <c r="U406" i="4"/>
  <c r="T406" i="4"/>
  <c r="W406" i="4" s="1"/>
  <c r="X405" i="4"/>
  <c r="U405" i="4"/>
  <c r="T405" i="4"/>
  <c r="W405" i="4" s="1"/>
  <c r="X404" i="4"/>
  <c r="U404" i="4"/>
  <c r="T404" i="4"/>
  <c r="W404" i="4" s="1"/>
  <c r="X403" i="4"/>
  <c r="U403" i="4"/>
  <c r="T403" i="4"/>
  <c r="W403" i="4" s="1"/>
  <c r="X402" i="4"/>
  <c r="U402" i="4"/>
  <c r="T402" i="4"/>
  <c r="W402" i="4" s="1"/>
  <c r="X401" i="4"/>
  <c r="U401" i="4"/>
  <c r="T401" i="4"/>
  <c r="W401" i="4" s="1"/>
  <c r="X400" i="4"/>
  <c r="U400" i="4"/>
  <c r="T400" i="4"/>
  <c r="W400" i="4" s="1"/>
  <c r="X399" i="4"/>
  <c r="U399" i="4"/>
  <c r="T399" i="4"/>
  <c r="W399" i="4" s="1"/>
  <c r="X398" i="4"/>
  <c r="U398" i="4"/>
  <c r="T398" i="4"/>
  <c r="W398" i="4" s="1"/>
  <c r="X397" i="4"/>
  <c r="U397" i="4"/>
  <c r="T397" i="4"/>
  <c r="W397" i="4" s="1"/>
  <c r="X396" i="4"/>
  <c r="U396" i="4"/>
  <c r="T396" i="4"/>
  <c r="W396" i="4" s="1"/>
  <c r="X395" i="4"/>
  <c r="U395" i="4"/>
  <c r="T395" i="4"/>
  <c r="W395" i="4" s="1"/>
  <c r="X394" i="4"/>
  <c r="U394" i="4"/>
  <c r="T394" i="4"/>
  <c r="W394" i="4" s="1"/>
  <c r="X393" i="4"/>
  <c r="U393" i="4"/>
  <c r="T393" i="4"/>
  <c r="W393" i="4" s="1"/>
  <c r="X392" i="4"/>
  <c r="U392" i="4"/>
  <c r="T392" i="4"/>
  <c r="W392" i="4" s="1"/>
  <c r="X391" i="4"/>
  <c r="U391" i="4"/>
  <c r="T391" i="4"/>
  <c r="W391" i="4" s="1"/>
  <c r="X390" i="4"/>
  <c r="U390" i="4"/>
  <c r="T390" i="4"/>
  <c r="W390" i="4" s="1"/>
  <c r="X389" i="4"/>
  <c r="U389" i="4"/>
  <c r="T389" i="4"/>
  <c r="W389" i="4" s="1"/>
  <c r="X388" i="4"/>
  <c r="U388" i="4"/>
  <c r="T388" i="4"/>
  <c r="W388" i="4" s="1"/>
  <c r="X387" i="4"/>
  <c r="U387" i="4"/>
  <c r="T387" i="4"/>
  <c r="W387" i="4" s="1"/>
  <c r="X386" i="4"/>
  <c r="U386" i="4"/>
  <c r="T386" i="4"/>
  <c r="W386" i="4" s="1"/>
  <c r="X385" i="4"/>
  <c r="U385" i="4"/>
  <c r="T385" i="4"/>
  <c r="W385" i="4" s="1"/>
  <c r="X384" i="4"/>
  <c r="U384" i="4"/>
  <c r="T384" i="4"/>
  <c r="W384" i="4" s="1"/>
  <c r="X383" i="4"/>
  <c r="U383" i="4"/>
  <c r="T383" i="4"/>
  <c r="W383" i="4" s="1"/>
  <c r="X382" i="4"/>
  <c r="U382" i="4"/>
  <c r="T382" i="4"/>
  <c r="W382" i="4" s="1"/>
  <c r="X381" i="4"/>
  <c r="U381" i="4"/>
  <c r="T381" i="4"/>
  <c r="W381" i="4" s="1"/>
  <c r="X380" i="4"/>
  <c r="U380" i="4"/>
  <c r="T380" i="4"/>
  <c r="W380" i="4" s="1"/>
  <c r="X379" i="4"/>
  <c r="U379" i="4"/>
  <c r="T379" i="4"/>
  <c r="W379" i="4" s="1"/>
  <c r="X378" i="4"/>
  <c r="U378" i="4"/>
  <c r="T378" i="4"/>
  <c r="W378" i="4" s="1"/>
  <c r="X377" i="4"/>
  <c r="U377" i="4"/>
  <c r="T377" i="4"/>
  <c r="W377" i="4" s="1"/>
  <c r="X376" i="4"/>
  <c r="U376" i="4"/>
  <c r="T376" i="4"/>
  <c r="W376" i="4" s="1"/>
  <c r="X375" i="4"/>
  <c r="U375" i="4"/>
  <c r="T375" i="4"/>
  <c r="W375" i="4" s="1"/>
  <c r="X374" i="4"/>
  <c r="U374" i="4"/>
  <c r="T374" i="4"/>
  <c r="W374" i="4" s="1"/>
  <c r="X373" i="4"/>
  <c r="U373" i="4"/>
  <c r="T373" i="4"/>
  <c r="W373" i="4" s="1"/>
  <c r="X372" i="4"/>
  <c r="U372" i="4"/>
  <c r="T372" i="4"/>
  <c r="W372" i="4" s="1"/>
  <c r="X371" i="4"/>
  <c r="U371" i="4"/>
  <c r="T371" i="4"/>
  <c r="W371" i="4" s="1"/>
  <c r="X370" i="4"/>
  <c r="U370" i="4"/>
  <c r="T370" i="4"/>
  <c r="W370" i="4" s="1"/>
  <c r="X369" i="4"/>
  <c r="U369" i="4"/>
  <c r="T369" i="4"/>
  <c r="W369" i="4" s="1"/>
  <c r="X368" i="4"/>
  <c r="U368" i="4"/>
  <c r="T368" i="4"/>
  <c r="W368" i="4" s="1"/>
  <c r="X367" i="4"/>
  <c r="U367" i="4"/>
  <c r="T367" i="4"/>
  <c r="W367" i="4" s="1"/>
  <c r="X366" i="4"/>
  <c r="U366" i="4"/>
  <c r="T366" i="4"/>
  <c r="W366" i="4" s="1"/>
  <c r="X365" i="4"/>
  <c r="U365" i="4"/>
  <c r="T365" i="4"/>
  <c r="W365" i="4" s="1"/>
  <c r="X364" i="4"/>
  <c r="U364" i="4"/>
  <c r="T364" i="4"/>
  <c r="W364" i="4" s="1"/>
  <c r="X363" i="4"/>
  <c r="U363" i="4"/>
  <c r="T363" i="4"/>
  <c r="W363" i="4" s="1"/>
  <c r="X362" i="4"/>
  <c r="U362" i="4"/>
  <c r="T362" i="4"/>
  <c r="W362" i="4" s="1"/>
  <c r="X361" i="4"/>
  <c r="U361" i="4"/>
  <c r="T361" i="4"/>
  <c r="W361" i="4" s="1"/>
  <c r="X360" i="4"/>
  <c r="U360" i="4"/>
  <c r="T360" i="4"/>
  <c r="W360" i="4" s="1"/>
  <c r="X359" i="4"/>
  <c r="U359" i="4"/>
  <c r="T359" i="4"/>
  <c r="W359" i="4" s="1"/>
  <c r="X358" i="4"/>
  <c r="U358" i="4"/>
  <c r="T358" i="4"/>
  <c r="W358" i="4" s="1"/>
  <c r="X357" i="4"/>
  <c r="U357" i="4"/>
  <c r="T357" i="4"/>
  <c r="W357" i="4" s="1"/>
  <c r="X356" i="4"/>
  <c r="U356" i="4"/>
  <c r="T356" i="4"/>
  <c r="W356" i="4" s="1"/>
  <c r="X355" i="4"/>
  <c r="U355" i="4"/>
  <c r="T355" i="4"/>
  <c r="W355" i="4" s="1"/>
  <c r="X354" i="4"/>
  <c r="U354" i="4"/>
  <c r="T354" i="4"/>
  <c r="W354" i="4" s="1"/>
  <c r="X353" i="4"/>
  <c r="U353" i="4"/>
  <c r="T353" i="4"/>
  <c r="W353" i="4" s="1"/>
  <c r="X352" i="4"/>
  <c r="U352" i="4"/>
  <c r="T352" i="4"/>
  <c r="W352" i="4" s="1"/>
  <c r="X351" i="4"/>
  <c r="U351" i="4"/>
  <c r="T351" i="4"/>
  <c r="W351" i="4" s="1"/>
  <c r="X350" i="4"/>
  <c r="U350" i="4"/>
  <c r="T350" i="4"/>
  <c r="W350" i="4" s="1"/>
  <c r="X349" i="4"/>
  <c r="U349" i="4"/>
  <c r="T349" i="4"/>
  <c r="W349" i="4" s="1"/>
  <c r="X348" i="4"/>
  <c r="U348" i="4"/>
  <c r="T348" i="4"/>
  <c r="W348" i="4" s="1"/>
  <c r="X347" i="4"/>
  <c r="U347" i="4"/>
  <c r="T347" i="4"/>
  <c r="W347" i="4" s="1"/>
  <c r="X346" i="4"/>
  <c r="U346" i="4"/>
  <c r="T346" i="4"/>
  <c r="W346" i="4" s="1"/>
  <c r="X345" i="4"/>
  <c r="U345" i="4"/>
  <c r="T345" i="4"/>
  <c r="W345" i="4" s="1"/>
  <c r="X344" i="4"/>
  <c r="U344" i="4"/>
  <c r="T344" i="4"/>
  <c r="W344" i="4" s="1"/>
  <c r="X343" i="4"/>
  <c r="U343" i="4"/>
  <c r="T343" i="4"/>
  <c r="W343" i="4" s="1"/>
  <c r="X342" i="4"/>
  <c r="U342" i="4"/>
  <c r="T342" i="4"/>
  <c r="W342" i="4" s="1"/>
  <c r="X341" i="4"/>
  <c r="U341" i="4"/>
  <c r="T341" i="4"/>
  <c r="W341" i="4" s="1"/>
  <c r="X340" i="4"/>
  <c r="U340" i="4"/>
  <c r="T340" i="4"/>
  <c r="W340" i="4" s="1"/>
  <c r="X339" i="4"/>
  <c r="U339" i="4"/>
  <c r="T339" i="4"/>
  <c r="W339" i="4" s="1"/>
  <c r="X338" i="4"/>
  <c r="U338" i="4"/>
  <c r="T338" i="4"/>
  <c r="W338" i="4" s="1"/>
  <c r="X337" i="4"/>
  <c r="U337" i="4"/>
  <c r="T337" i="4"/>
  <c r="W337" i="4" s="1"/>
  <c r="X336" i="4"/>
  <c r="U336" i="4"/>
  <c r="T336" i="4"/>
  <c r="W336" i="4" s="1"/>
  <c r="X335" i="4"/>
  <c r="U335" i="4"/>
  <c r="T335" i="4"/>
  <c r="W335" i="4" s="1"/>
  <c r="X334" i="4"/>
  <c r="U334" i="4"/>
  <c r="T334" i="4"/>
  <c r="W334" i="4" s="1"/>
  <c r="X333" i="4"/>
  <c r="U333" i="4"/>
  <c r="T333" i="4"/>
  <c r="W333" i="4" s="1"/>
  <c r="X332" i="4"/>
  <c r="U332" i="4"/>
  <c r="T332" i="4"/>
  <c r="W332" i="4" s="1"/>
  <c r="X331" i="4"/>
  <c r="U331" i="4"/>
  <c r="T331" i="4"/>
  <c r="W331" i="4" s="1"/>
  <c r="X330" i="4"/>
  <c r="U330" i="4"/>
  <c r="T330" i="4"/>
  <c r="W330" i="4" s="1"/>
  <c r="X329" i="4"/>
  <c r="U329" i="4"/>
  <c r="T329" i="4"/>
  <c r="W329" i="4" s="1"/>
  <c r="X328" i="4"/>
  <c r="U328" i="4"/>
  <c r="T328" i="4"/>
  <c r="W328" i="4" s="1"/>
  <c r="X327" i="4"/>
  <c r="U327" i="4"/>
  <c r="T327" i="4"/>
  <c r="W327" i="4" s="1"/>
  <c r="X326" i="4"/>
  <c r="U326" i="4"/>
  <c r="T326" i="4"/>
  <c r="W326" i="4" s="1"/>
  <c r="X325" i="4"/>
  <c r="U325" i="4"/>
  <c r="T325" i="4"/>
  <c r="W325" i="4" s="1"/>
  <c r="X324" i="4"/>
  <c r="U324" i="4"/>
  <c r="T324" i="4"/>
  <c r="W324" i="4" s="1"/>
  <c r="X323" i="4"/>
  <c r="U323" i="4"/>
  <c r="T323" i="4"/>
  <c r="W323" i="4" s="1"/>
  <c r="X322" i="4"/>
  <c r="U322" i="4"/>
  <c r="T322" i="4"/>
  <c r="W322" i="4" s="1"/>
  <c r="X321" i="4"/>
  <c r="U321" i="4"/>
  <c r="T321" i="4"/>
  <c r="W321" i="4" s="1"/>
  <c r="X320" i="4"/>
  <c r="U320" i="4"/>
  <c r="T320" i="4"/>
  <c r="W320" i="4" s="1"/>
  <c r="X319" i="4"/>
  <c r="U319" i="4"/>
  <c r="T319" i="4"/>
  <c r="W319" i="4" s="1"/>
  <c r="X318" i="4"/>
  <c r="U318" i="4"/>
  <c r="T318" i="4"/>
  <c r="W318" i="4" s="1"/>
  <c r="X317" i="4"/>
  <c r="U317" i="4"/>
  <c r="T317" i="4"/>
  <c r="W317" i="4" s="1"/>
  <c r="X316" i="4"/>
  <c r="U316" i="4"/>
  <c r="T316" i="4"/>
  <c r="W316" i="4" s="1"/>
  <c r="X315" i="4"/>
  <c r="U315" i="4"/>
  <c r="T315" i="4"/>
  <c r="W315" i="4" s="1"/>
  <c r="X314" i="4"/>
  <c r="U314" i="4"/>
  <c r="T314" i="4"/>
  <c r="W314" i="4" s="1"/>
  <c r="X313" i="4"/>
  <c r="U313" i="4"/>
  <c r="T313" i="4"/>
  <c r="W313" i="4" s="1"/>
  <c r="X312" i="4"/>
  <c r="U312" i="4"/>
  <c r="T312" i="4"/>
  <c r="W312" i="4" s="1"/>
  <c r="X311" i="4"/>
  <c r="U311" i="4"/>
  <c r="T311" i="4"/>
  <c r="W311" i="4" s="1"/>
  <c r="X310" i="4"/>
  <c r="U310" i="4"/>
  <c r="T310" i="4"/>
  <c r="W310" i="4" s="1"/>
  <c r="X309" i="4"/>
  <c r="U309" i="4"/>
  <c r="T309" i="4"/>
  <c r="W309" i="4" s="1"/>
  <c r="X308" i="4"/>
  <c r="U308" i="4"/>
  <c r="T308" i="4"/>
  <c r="W308" i="4" s="1"/>
  <c r="X307" i="4"/>
  <c r="U307" i="4"/>
  <c r="T307" i="4"/>
  <c r="W307" i="4" s="1"/>
  <c r="X306" i="4"/>
  <c r="U306" i="4"/>
  <c r="T306" i="4"/>
  <c r="W306" i="4" s="1"/>
  <c r="X305" i="4"/>
  <c r="U305" i="4"/>
  <c r="T305" i="4"/>
  <c r="W305" i="4" s="1"/>
  <c r="X304" i="4"/>
  <c r="U304" i="4"/>
  <c r="T304" i="4"/>
  <c r="W304" i="4" s="1"/>
  <c r="X303" i="4"/>
  <c r="U303" i="4"/>
  <c r="T303" i="4"/>
  <c r="W303" i="4" s="1"/>
  <c r="X302" i="4"/>
  <c r="U302" i="4"/>
  <c r="T302" i="4"/>
  <c r="W302" i="4" s="1"/>
  <c r="X301" i="4"/>
  <c r="U301" i="4"/>
  <c r="T301" i="4"/>
  <c r="W301" i="4" s="1"/>
  <c r="X300" i="4"/>
  <c r="U300" i="4"/>
  <c r="T300" i="4"/>
  <c r="W300" i="4" s="1"/>
  <c r="X299" i="4"/>
  <c r="U299" i="4"/>
  <c r="T299" i="4"/>
  <c r="W299" i="4" s="1"/>
  <c r="X298" i="4"/>
  <c r="U298" i="4"/>
  <c r="T298" i="4"/>
  <c r="W298" i="4" s="1"/>
  <c r="X297" i="4"/>
  <c r="U297" i="4"/>
  <c r="T297" i="4"/>
  <c r="W297" i="4" s="1"/>
  <c r="X296" i="4"/>
  <c r="U296" i="4"/>
  <c r="T296" i="4"/>
  <c r="W296" i="4" s="1"/>
  <c r="X295" i="4"/>
  <c r="U295" i="4"/>
  <c r="T295" i="4"/>
  <c r="W295" i="4" s="1"/>
  <c r="X294" i="4"/>
  <c r="U294" i="4"/>
  <c r="T294" i="4"/>
  <c r="W294" i="4" s="1"/>
  <c r="X293" i="4"/>
  <c r="U293" i="4"/>
  <c r="T293" i="4"/>
  <c r="W293" i="4" s="1"/>
  <c r="X292" i="4"/>
  <c r="U292" i="4"/>
  <c r="T292" i="4"/>
  <c r="W292" i="4" s="1"/>
  <c r="X291" i="4"/>
  <c r="W291" i="4"/>
  <c r="U291" i="4"/>
  <c r="T291" i="4"/>
  <c r="X290" i="4"/>
  <c r="W290" i="4"/>
  <c r="U290" i="4"/>
  <c r="T290" i="4"/>
  <c r="X289" i="4"/>
  <c r="W289" i="4"/>
  <c r="U289" i="4"/>
  <c r="T289" i="4"/>
  <c r="X288" i="4"/>
  <c r="W288" i="4"/>
  <c r="U288" i="4"/>
  <c r="T288" i="4"/>
  <c r="X287" i="4"/>
  <c r="W287" i="4"/>
  <c r="U287" i="4"/>
  <c r="T287" i="4"/>
  <c r="X286" i="4"/>
  <c r="W286" i="4"/>
  <c r="U286" i="4"/>
  <c r="T286" i="4"/>
  <c r="X285" i="4"/>
  <c r="W285" i="4"/>
  <c r="U285" i="4"/>
  <c r="T285" i="4"/>
  <c r="X284" i="4"/>
  <c r="W284" i="4"/>
  <c r="U284" i="4"/>
  <c r="T284" i="4"/>
  <c r="X283" i="4"/>
  <c r="W283" i="4"/>
  <c r="U283" i="4"/>
  <c r="T283" i="4"/>
  <c r="X282" i="4"/>
  <c r="W282" i="4"/>
  <c r="U282" i="4"/>
  <c r="T282" i="4"/>
  <c r="X281" i="4"/>
  <c r="W281" i="4"/>
  <c r="U281" i="4"/>
  <c r="T281" i="4"/>
  <c r="X280" i="4"/>
  <c r="W280" i="4"/>
  <c r="U280" i="4"/>
  <c r="T280" i="4"/>
  <c r="X279" i="4"/>
  <c r="W279" i="4"/>
  <c r="U279" i="4"/>
  <c r="T279" i="4"/>
  <c r="X278" i="4"/>
  <c r="W278" i="4"/>
  <c r="U278" i="4"/>
  <c r="T278" i="4"/>
  <c r="X277" i="4"/>
  <c r="W277" i="4"/>
  <c r="U277" i="4"/>
  <c r="T277" i="4"/>
  <c r="X276" i="4"/>
  <c r="W276" i="4"/>
  <c r="U276" i="4"/>
  <c r="T276" i="4"/>
  <c r="X275" i="4"/>
  <c r="W275" i="4"/>
  <c r="U275" i="4"/>
  <c r="T275" i="4"/>
  <c r="X274" i="4"/>
  <c r="W274" i="4"/>
  <c r="U274" i="4"/>
  <c r="T274" i="4"/>
  <c r="X273" i="4"/>
  <c r="W273" i="4"/>
  <c r="U273" i="4"/>
  <c r="T273" i="4"/>
  <c r="X272" i="4"/>
  <c r="W272" i="4"/>
  <c r="U272" i="4"/>
  <c r="T272" i="4"/>
  <c r="X271" i="4"/>
  <c r="W271" i="4"/>
  <c r="U271" i="4"/>
  <c r="T271" i="4"/>
  <c r="X270" i="4"/>
  <c r="W270" i="4"/>
  <c r="U270" i="4"/>
  <c r="T270" i="4"/>
  <c r="X269" i="4"/>
  <c r="W269" i="4"/>
  <c r="U269" i="4"/>
  <c r="T269" i="4"/>
  <c r="X268" i="4"/>
  <c r="W268" i="4"/>
  <c r="U268" i="4"/>
  <c r="T268" i="4"/>
  <c r="X267" i="4"/>
  <c r="W267" i="4"/>
  <c r="U267" i="4"/>
  <c r="T267" i="4"/>
  <c r="X266" i="4"/>
  <c r="W266" i="4"/>
  <c r="U266" i="4"/>
  <c r="T266" i="4"/>
  <c r="X265" i="4"/>
  <c r="W265" i="4"/>
  <c r="U265" i="4"/>
  <c r="T265" i="4"/>
  <c r="X264" i="4"/>
  <c r="W264" i="4"/>
  <c r="U264" i="4"/>
  <c r="T264" i="4"/>
  <c r="W263" i="4"/>
  <c r="U263" i="4"/>
  <c r="X263" i="4" s="1"/>
  <c r="T263" i="4"/>
  <c r="X262" i="4"/>
  <c r="W262" i="4"/>
  <c r="U262" i="4"/>
  <c r="T262" i="4"/>
  <c r="X261" i="4"/>
  <c r="W261" i="4"/>
  <c r="U261" i="4"/>
  <c r="T261" i="4"/>
  <c r="X260" i="4"/>
  <c r="W260" i="4"/>
  <c r="U260" i="4"/>
  <c r="T260" i="4"/>
  <c r="X259" i="4"/>
  <c r="W259" i="4"/>
  <c r="U259" i="4"/>
  <c r="T259" i="4"/>
  <c r="X258" i="4"/>
  <c r="W258" i="4"/>
  <c r="U258" i="4"/>
  <c r="T258" i="4"/>
  <c r="X257" i="4"/>
  <c r="W257" i="4"/>
  <c r="U257" i="4"/>
  <c r="T257" i="4"/>
  <c r="X256" i="4"/>
  <c r="W256" i="4"/>
  <c r="U256" i="4"/>
  <c r="T256" i="4"/>
  <c r="X255" i="4"/>
  <c r="W255" i="4"/>
  <c r="U255" i="4"/>
  <c r="T255" i="4"/>
  <c r="X254" i="4"/>
  <c r="W254" i="4"/>
  <c r="U254" i="4"/>
  <c r="T254" i="4"/>
  <c r="X253" i="4"/>
  <c r="W253" i="4"/>
  <c r="U253" i="4"/>
  <c r="T253" i="4"/>
  <c r="X252" i="4"/>
  <c r="W252" i="4"/>
  <c r="U252" i="4"/>
  <c r="T252" i="4"/>
  <c r="X251" i="4"/>
  <c r="W251" i="4"/>
  <c r="U251" i="4"/>
  <c r="T251" i="4"/>
  <c r="X250" i="4"/>
  <c r="W250" i="4"/>
  <c r="U250" i="4"/>
  <c r="T250" i="4"/>
  <c r="X249" i="4"/>
  <c r="W249" i="4"/>
  <c r="U249" i="4"/>
  <c r="T249" i="4"/>
  <c r="X248" i="4"/>
  <c r="W248" i="4"/>
  <c r="U248" i="4"/>
  <c r="T248" i="4"/>
  <c r="X247" i="4"/>
  <c r="W247" i="4"/>
  <c r="U247" i="4"/>
  <c r="T247" i="4"/>
  <c r="X246" i="4"/>
  <c r="W246" i="4"/>
  <c r="U246" i="4"/>
  <c r="T246" i="4"/>
  <c r="X245" i="4"/>
  <c r="W245" i="4"/>
  <c r="U245" i="4"/>
  <c r="T245" i="4"/>
  <c r="X244" i="4"/>
  <c r="W244" i="4"/>
  <c r="U244" i="4"/>
  <c r="T244" i="4"/>
  <c r="X243" i="4"/>
  <c r="W243" i="4"/>
  <c r="U243" i="4"/>
  <c r="T243" i="4"/>
  <c r="X242" i="4"/>
  <c r="W242" i="4"/>
  <c r="U242" i="4"/>
  <c r="T242" i="4"/>
  <c r="X241" i="4"/>
  <c r="W241" i="4"/>
  <c r="U241" i="4"/>
  <c r="T241" i="4"/>
  <c r="X240" i="4"/>
  <c r="W240" i="4"/>
  <c r="U240" i="4"/>
  <c r="T240" i="4"/>
  <c r="X239" i="4"/>
  <c r="W239" i="4"/>
  <c r="U239" i="4"/>
  <c r="T239" i="4"/>
  <c r="X238" i="4"/>
  <c r="W238" i="4"/>
  <c r="U238" i="4"/>
  <c r="T238" i="4"/>
  <c r="X237" i="4"/>
  <c r="W237" i="4"/>
  <c r="U237" i="4"/>
  <c r="T237" i="4"/>
  <c r="X236" i="4"/>
  <c r="W236" i="4"/>
  <c r="U236" i="4"/>
  <c r="T236" i="4"/>
  <c r="X235" i="4"/>
  <c r="W235" i="4"/>
  <c r="U235" i="4"/>
  <c r="T235" i="4"/>
  <c r="X234" i="4"/>
  <c r="W234" i="4"/>
  <c r="U234" i="4"/>
  <c r="T234" i="4"/>
  <c r="X233" i="4"/>
  <c r="W233" i="4"/>
  <c r="U233" i="4"/>
  <c r="T233" i="4"/>
  <c r="X232" i="4"/>
  <c r="W232" i="4"/>
  <c r="U232" i="4"/>
  <c r="T232" i="4"/>
  <c r="X231" i="4"/>
  <c r="W231" i="4"/>
  <c r="U231" i="4"/>
  <c r="T231" i="4"/>
  <c r="X230" i="4"/>
  <c r="W230" i="4"/>
  <c r="U230" i="4"/>
  <c r="T230" i="4"/>
  <c r="X229" i="4"/>
  <c r="W229" i="4"/>
  <c r="U229" i="4"/>
  <c r="T229" i="4"/>
  <c r="X228" i="4"/>
  <c r="W228" i="4"/>
  <c r="U228" i="4"/>
  <c r="T228" i="4"/>
  <c r="X227" i="4"/>
  <c r="W227" i="4"/>
  <c r="U227" i="4"/>
  <c r="T227" i="4"/>
  <c r="X226" i="4"/>
  <c r="W226" i="4"/>
  <c r="U226" i="4"/>
  <c r="T226" i="4"/>
  <c r="X225" i="4"/>
  <c r="W225" i="4"/>
  <c r="U225" i="4"/>
  <c r="T225" i="4"/>
  <c r="X224" i="4"/>
  <c r="W224" i="4"/>
  <c r="U224" i="4"/>
  <c r="T224" i="4"/>
  <c r="X223" i="4"/>
  <c r="W223" i="4"/>
  <c r="U223" i="4"/>
  <c r="T223" i="4"/>
  <c r="X222" i="4"/>
  <c r="W222" i="4"/>
  <c r="U222" i="4"/>
  <c r="T222" i="4"/>
  <c r="X221" i="4"/>
  <c r="W221" i="4"/>
  <c r="U221" i="4"/>
  <c r="T221" i="4"/>
  <c r="X220" i="4"/>
  <c r="W220" i="4"/>
  <c r="U220" i="4"/>
  <c r="T220" i="4"/>
  <c r="X219" i="4"/>
  <c r="W219" i="4"/>
  <c r="U219" i="4"/>
  <c r="T219" i="4"/>
  <c r="X218" i="4"/>
  <c r="W218" i="4"/>
  <c r="U218" i="4"/>
  <c r="T218" i="4"/>
  <c r="X217" i="4"/>
  <c r="W217" i="4"/>
  <c r="U217" i="4"/>
  <c r="T217" i="4"/>
  <c r="X216" i="4"/>
  <c r="W216" i="4"/>
  <c r="U216" i="4"/>
  <c r="T216" i="4"/>
  <c r="X215" i="4"/>
  <c r="W215" i="4"/>
  <c r="U215" i="4"/>
  <c r="T215" i="4"/>
  <c r="X214" i="4"/>
  <c r="W214" i="4"/>
  <c r="U214" i="4"/>
  <c r="T214" i="4"/>
  <c r="X213" i="4"/>
  <c r="W213" i="4"/>
  <c r="U213" i="4"/>
  <c r="T213" i="4"/>
  <c r="X212" i="4"/>
  <c r="W212" i="4"/>
  <c r="U212" i="4"/>
  <c r="T212" i="4"/>
  <c r="X211" i="4"/>
  <c r="W211" i="4"/>
  <c r="U211" i="4"/>
  <c r="T211" i="4"/>
  <c r="X210" i="4"/>
  <c r="W210" i="4"/>
  <c r="U210" i="4"/>
  <c r="T210" i="4"/>
  <c r="X209" i="4"/>
  <c r="W209" i="4"/>
  <c r="U209" i="4"/>
  <c r="T209" i="4"/>
  <c r="X208" i="4"/>
  <c r="W208" i="4"/>
  <c r="U208" i="4"/>
  <c r="T208" i="4"/>
  <c r="X207" i="4"/>
  <c r="W207" i="4"/>
  <c r="U207" i="4"/>
  <c r="T207" i="4"/>
  <c r="X206" i="4"/>
  <c r="W206" i="4"/>
  <c r="U206" i="4"/>
  <c r="T206" i="4"/>
  <c r="X205" i="4"/>
  <c r="W205" i="4"/>
  <c r="U205" i="4"/>
  <c r="T205" i="4"/>
  <c r="X204" i="4"/>
  <c r="W204" i="4"/>
  <c r="U204" i="4"/>
  <c r="T204" i="4"/>
  <c r="X203" i="4"/>
  <c r="W203" i="4"/>
  <c r="U203" i="4"/>
  <c r="T203" i="4"/>
  <c r="X202" i="4"/>
  <c r="W202" i="4"/>
  <c r="U202" i="4"/>
  <c r="T202" i="4"/>
  <c r="X201" i="4"/>
  <c r="W201" i="4"/>
  <c r="U201" i="4"/>
  <c r="T201" i="4"/>
  <c r="X200" i="4"/>
  <c r="W200" i="4"/>
  <c r="U200" i="4"/>
  <c r="T200" i="4"/>
  <c r="X199" i="4"/>
  <c r="W199" i="4"/>
  <c r="U199" i="4"/>
  <c r="T199" i="4"/>
  <c r="X198" i="4"/>
  <c r="W198" i="4"/>
  <c r="U198" i="4"/>
  <c r="T198" i="4"/>
  <c r="X197" i="4"/>
  <c r="W197" i="4"/>
  <c r="U197" i="4"/>
  <c r="T197" i="4"/>
  <c r="X196" i="4"/>
  <c r="W196" i="4"/>
  <c r="U196" i="4"/>
  <c r="T196" i="4"/>
  <c r="X195" i="4"/>
  <c r="W195" i="4"/>
  <c r="U195" i="4"/>
  <c r="T195" i="4"/>
  <c r="X194" i="4"/>
  <c r="W194" i="4"/>
  <c r="U194" i="4"/>
  <c r="T194" i="4"/>
  <c r="X193" i="4"/>
  <c r="W193" i="4"/>
  <c r="U193" i="4"/>
  <c r="T193" i="4"/>
  <c r="X192" i="4"/>
  <c r="W192" i="4"/>
  <c r="U192" i="4"/>
  <c r="T192" i="4"/>
  <c r="X191" i="4"/>
  <c r="W191" i="4"/>
  <c r="U191" i="4"/>
  <c r="T191" i="4"/>
  <c r="X190" i="4"/>
  <c r="W190" i="4"/>
  <c r="U190" i="4"/>
  <c r="T190" i="4"/>
  <c r="X189" i="4"/>
  <c r="W189" i="4"/>
  <c r="U189" i="4"/>
  <c r="T189" i="4"/>
  <c r="X188" i="4"/>
  <c r="W188" i="4"/>
  <c r="U188" i="4"/>
  <c r="T188" i="4"/>
  <c r="X187" i="4"/>
  <c r="W187" i="4"/>
  <c r="U187" i="4"/>
  <c r="T187" i="4"/>
  <c r="X186" i="4"/>
  <c r="W186" i="4"/>
  <c r="U186" i="4"/>
  <c r="T186" i="4"/>
  <c r="X185" i="4"/>
  <c r="W185" i="4"/>
  <c r="U185" i="4"/>
  <c r="T185" i="4"/>
  <c r="X184" i="4"/>
  <c r="W184" i="4"/>
  <c r="U184" i="4"/>
  <c r="T184" i="4"/>
  <c r="X183" i="4"/>
  <c r="W183" i="4"/>
  <c r="U183" i="4"/>
  <c r="T183" i="4"/>
  <c r="X182" i="4"/>
  <c r="W182" i="4"/>
  <c r="U182" i="4"/>
  <c r="T182" i="4"/>
  <c r="X181" i="4"/>
  <c r="W181" i="4"/>
  <c r="U181" i="4"/>
  <c r="T181" i="4"/>
  <c r="X180" i="4"/>
  <c r="W180" i="4"/>
  <c r="U180" i="4"/>
  <c r="T180" i="4"/>
  <c r="X179" i="4"/>
  <c r="W179" i="4"/>
  <c r="U179" i="4"/>
  <c r="T179" i="4"/>
  <c r="X178" i="4"/>
  <c r="W178" i="4"/>
  <c r="U178" i="4"/>
  <c r="T178" i="4"/>
  <c r="X177" i="4"/>
  <c r="W177" i="4"/>
  <c r="U177" i="4"/>
  <c r="T177" i="4"/>
  <c r="X176" i="4"/>
  <c r="W176" i="4"/>
  <c r="U176" i="4"/>
  <c r="T176" i="4"/>
  <c r="X175" i="4"/>
  <c r="W175" i="4"/>
  <c r="U175" i="4"/>
  <c r="T175" i="4"/>
  <c r="X174" i="4"/>
  <c r="W174" i="4"/>
  <c r="U174" i="4"/>
  <c r="T174" i="4"/>
  <c r="X173" i="4"/>
  <c r="W173" i="4"/>
  <c r="U173" i="4"/>
  <c r="T173" i="4"/>
  <c r="X172" i="4"/>
  <c r="W172" i="4"/>
  <c r="U172" i="4"/>
  <c r="T172" i="4"/>
  <c r="X171" i="4"/>
  <c r="W171" i="4"/>
  <c r="U171" i="4"/>
  <c r="T171" i="4"/>
  <c r="X170" i="4"/>
  <c r="W170" i="4"/>
  <c r="U170" i="4"/>
  <c r="T170" i="4"/>
  <c r="X169" i="4"/>
  <c r="W169" i="4"/>
  <c r="U169" i="4"/>
  <c r="T169" i="4"/>
  <c r="X168" i="4"/>
  <c r="W168" i="4"/>
  <c r="U168" i="4"/>
  <c r="T168" i="4"/>
  <c r="X167" i="4"/>
  <c r="W167" i="4"/>
  <c r="U167" i="4"/>
  <c r="T167" i="4"/>
  <c r="X166" i="4"/>
  <c r="W166" i="4"/>
  <c r="U166" i="4"/>
  <c r="T166" i="4"/>
  <c r="X165" i="4"/>
  <c r="W165" i="4"/>
  <c r="U165" i="4"/>
  <c r="T165" i="4"/>
  <c r="X164" i="4"/>
  <c r="W164" i="4"/>
  <c r="U164" i="4"/>
  <c r="T164" i="4"/>
  <c r="X163" i="4"/>
  <c r="W163" i="4"/>
  <c r="U163" i="4"/>
  <c r="T163" i="4"/>
  <c r="X162" i="4"/>
  <c r="W162" i="4"/>
  <c r="U162" i="4"/>
  <c r="T162" i="4"/>
  <c r="X161" i="4"/>
  <c r="W161" i="4"/>
  <c r="U161" i="4"/>
  <c r="T161" i="4"/>
  <c r="X160" i="4"/>
  <c r="W160" i="4"/>
  <c r="U160" i="4"/>
  <c r="T160" i="4"/>
  <c r="X159" i="4"/>
  <c r="W159" i="4"/>
  <c r="U159" i="4"/>
  <c r="T159" i="4"/>
  <c r="X158" i="4"/>
  <c r="W158" i="4"/>
  <c r="U158" i="4"/>
  <c r="T158" i="4"/>
  <c r="X157" i="4"/>
  <c r="W157" i="4"/>
  <c r="U157" i="4"/>
  <c r="T157" i="4"/>
  <c r="X156" i="4"/>
  <c r="W156" i="4"/>
  <c r="U156" i="4"/>
  <c r="T156" i="4"/>
  <c r="X155" i="4"/>
  <c r="W155" i="4"/>
  <c r="U155" i="4"/>
  <c r="T155" i="4"/>
  <c r="X154" i="4"/>
  <c r="W154" i="4"/>
  <c r="U154" i="4"/>
  <c r="T154" i="4"/>
  <c r="X153" i="4"/>
  <c r="W153" i="4"/>
  <c r="U153" i="4"/>
  <c r="T153" i="4"/>
  <c r="X152" i="4"/>
  <c r="W152" i="4"/>
  <c r="U152" i="4"/>
  <c r="T152" i="4"/>
  <c r="X151" i="4"/>
  <c r="W151" i="4"/>
  <c r="U151" i="4"/>
  <c r="T151" i="4"/>
  <c r="X150" i="4"/>
  <c r="W150" i="4"/>
  <c r="U150" i="4"/>
  <c r="T150" i="4"/>
  <c r="X149" i="4"/>
  <c r="W149" i="4"/>
  <c r="U149" i="4"/>
  <c r="T149" i="4"/>
  <c r="X148" i="4"/>
  <c r="W148" i="4"/>
  <c r="U148" i="4"/>
  <c r="T148" i="4"/>
  <c r="X147" i="4"/>
  <c r="W147" i="4"/>
  <c r="U147" i="4"/>
  <c r="T147" i="4"/>
  <c r="X146" i="4"/>
  <c r="W146" i="4"/>
  <c r="U146" i="4"/>
  <c r="T146" i="4"/>
  <c r="X145" i="4"/>
  <c r="W145" i="4"/>
  <c r="U145" i="4"/>
  <c r="T145" i="4"/>
  <c r="X144" i="4"/>
  <c r="W144" i="4"/>
  <c r="U144" i="4"/>
  <c r="T144" i="4"/>
  <c r="X143" i="4"/>
  <c r="W143" i="4"/>
  <c r="U143" i="4"/>
  <c r="T143" i="4"/>
  <c r="X142" i="4"/>
  <c r="W142" i="4"/>
  <c r="U142" i="4"/>
  <c r="T142" i="4"/>
  <c r="X141" i="4"/>
  <c r="W141" i="4"/>
  <c r="U141" i="4"/>
  <c r="T141" i="4"/>
  <c r="X140" i="4"/>
  <c r="W140" i="4"/>
  <c r="U140" i="4"/>
  <c r="T140" i="4"/>
  <c r="X139" i="4"/>
  <c r="W139" i="4"/>
  <c r="U139" i="4"/>
  <c r="T139" i="4"/>
  <c r="X138" i="4"/>
  <c r="W138" i="4"/>
  <c r="U138" i="4"/>
  <c r="T138" i="4"/>
  <c r="X137" i="4"/>
  <c r="W137" i="4"/>
  <c r="U137" i="4"/>
  <c r="T137" i="4"/>
  <c r="X136" i="4"/>
  <c r="W136" i="4"/>
  <c r="U136" i="4"/>
  <c r="T136" i="4"/>
  <c r="X135" i="4"/>
  <c r="W135" i="4"/>
  <c r="U135" i="4"/>
  <c r="T135" i="4"/>
  <c r="X134" i="4"/>
  <c r="W134" i="4"/>
  <c r="U134" i="4"/>
  <c r="T134" i="4"/>
  <c r="X133" i="4"/>
  <c r="W133" i="4"/>
  <c r="U133" i="4"/>
  <c r="T133" i="4"/>
  <c r="X132" i="4"/>
  <c r="W132" i="4"/>
  <c r="U132" i="4"/>
  <c r="T132" i="4"/>
  <c r="X131" i="4"/>
  <c r="W131" i="4"/>
  <c r="U131" i="4"/>
  <c r="T131" i="4"/>
  <c r="X130" i="4"/>
  <c r="W130" i="4"/>
  <c r="U130" i="4"/>
  <c r="T130" i="4"/>
  <c r="X129" i="4"/>
  <c r="W129" i="4"/>
  <c r="U129" i="4"/>
  <c r="T129" i="4"/>
  <c r="X128" i="4"/>
  <c r="W128" i="4"/>
  <c r="U128" i="4"/>
  <c r="T128" i="4"/>
  <c r="X127" i="4"/>
  <c r="W127" i="4"/>
  <c r="U127" i="4"/>
  <c r="T127" i="4"/>
  <c r="X126" i="4"/>
  <c r="W126" i="4"/>
  <c r="U126" i="4"/>
  <c r="T126" i="4"/>
  <c r="X125" i="4"/>
  <c r="W125" i="4"/>
  <c r="U125" i="4"/>
  <c r="T125" i="4"/>
  <c r="X124" i="4"/>
  <c r="W124" i="4"/>
  <c r="U124" i="4"/>
  <c r="T124" i="4"/>
  <c r="X123" i="4"/>
  <c r="W123" i="4"/>
  <c r="U123" i="4"/>
  <c r="T123" i="4"/>
  <c r="X122" i="4"/>
  <c r="W122" i="4"/>
  <c r="U122" i="4"/>
  <c r="T122" i="4"/>
  <c r="X121" i="4"/>
  <c r="W121" i="4"/>
  <c r="U121" i="4"/>
  <c r="T121" i="4"/>
  <c r="X120" i="4"/>
  <c r="W120" i="4"/>
  <c r="U120" i="4"/>
  <c r="T120" i="4"/>
  <c r="X119" i="4"/>
  <c r="W119" i="4"/>
  <c r="U119" i="4"/>
  <c r="T119" i="4"/>
  <c r="X118" i="4"/>
  <c r="W118" i="4"/>
  <c r="U118" i="4"/>
  <c r="T118" i="4"/>
  <c r="X117" i="4"/>
  <c r="W117" i="4"/>
  <c r="U117" i="4"/>
  <c r="T117" i="4"/>
  <c r="X116" i="4"/>
  <c r="W116" i="4"/>
  <c r="U116" i="4"/>
  <c r="T116" i="4"/>
  <c r="X115" i="4"/>
  <c r="W115" i="4"/>
  <c r="U115" i="4"/>
  <c r="T115" i="4"/>
  <c r="X114" i="4"/>
  <c r="W114" i="4"/>
  <c r="U114" i="4"/>
  <c r="T114" i="4"/>
  <c r="X113" i="4"/>
  <c r="W113" i="4"/>
  <c r="U113" i="4"/>
  <c r="T113" i="4"/>
  <c r="X112" i="4"/>
  <c r="W112" i="4"/>
  <c r="U112" i="4"/>
  <c r="T112" i="4"/>
  <c r="X111" i="4"/>
  <c r="W111" i="4"/>
  <c r="U111" i="4"/>
  <c r="T111" i="4"/>
  <c r="X110" i="4"/>
  <c r="W110" i="4"/>
  <c r="U110" i="4"/>
  <c r="T110" i="4"/>
  <c r="X109" i="4"/>
  <c r="W109" i="4"/>
  <c r="U109" i="4"/>
  <c r="T109" i="4"/>
  <c r="X108" i="4"/>
  <c r="W108" i="4"/>
  <c r="U108" i="4"/>
  <c r="T108" i="4"/>
  <c r="X107" i="4"/>
  <c r="W107" i="4"/>
  <c r="U107" i="4"/>
  <c r="T107" i="4"/>
  <c r="X106" i="4"/>
  <c r="W106" i="4"/>
  <c r="U106" i="4"/>
  <c r="T106" i="4"/>
  <c r="X105" i="4"/>
  <c r="W105" i="4"/>
  <c r="U105" i="4"/>
  <c r="T105" i="4"/>
  <c r="X104" i="4"/>
  <c r="W104" i="4"/>
  <c r="U104" i="4"/>
  <c r="T104" i="4"/>
  <c r="X103" i="4"/>
  <c r="W103" i="4"/>
  <c r="U103" i="4"/>
  <c r="T103" i="4"/>
  <c r="X102" i="4"/>
  <c r="W102" i="4"/>
  <c r="U102" i="4"/>
  <c r="T102" i="4"/>
  <c r="X101" i="4"/>
  <c r="W101" i="4"/>
  <c r="U101" i="4"/>
  <c r="T101" i="4"/>
  <c r="X100" i="4"/>
  <c r="W100" i="4"/>
  <c r="U100" i="4"/>
  <c r="T100" i="4"/>
  <c r="X99" i="4"/>
  <c r="W99" i="4"/>
  <c r="U99" i="4"/>
  <c r="T99" i="4"/>
  <c r="X98" i="4"/>
  <c r="W98" i="4"/>
  <c r="U98" i="4"/>
  <c r="T98" i="4"/>
  <c r="X97" i="4"/>
  <c r="W97" i="4"/>
  <c r="U97" i="4"/>
  <c r="T97" i="4"/>
  <c r="X96" i="4"/>
  <c r="W96" i="4"/>
  <c r="U96" i="4"/>
  <c r="T96" i="4"/>
  <c r="X95" i="4"/>
  <c r="W95" i="4"/>
  <c r="U95" i="4"/>
  <c r="T95" i="4"/>
  <c r="X94" i="4"/>
  <c r="W94" i="4"/>
  <c r="U94" i="4"/>
  <c r="T94" i="4"/>
  <c r="X93" i="4"/>
  <c r="W93" i="4"/>
  <c r="U93" i="4"/>
  <c r="T93" i="4"/>
  <c r="X92" i="4"/>
  <c r="W92" i="4"/>
  <c r="U92" i="4"/>
  <c r="T92" i="4"/>
  <c r="X91" i="4"/>
  <c r="W91" i="4"/>
  <c r="U91" i="4"/>
  <c r="T91" i="4"/>
  <c r="X90" i="4"/>
  <c r="W90" i="4"/>
  <c r="U90" i="4"/>
  <c r="T90" i="4"/>
  <c r="X89" i="4"/>
  <c r="W89" i="4"/>
  <c r="U89" i="4"/>
  <c r="T89" i="4"/>
  <c r="X88" i="4"/>
  <c r="W88" i="4"/>
  <c r="U88" i="4"/>
  <c r="T88" i="4"/>
  <c r="X87" i="4"/>
  <c r="W87" i="4"/>
  <c r="U87" i="4"/>
  <c r="T87" i="4"/>
  <c r="X86" i="4"/>
  <c r="W86" i="4"/>
  <c r="U86" i="4"/>
  <c r="T86" i="4"/>
  <c r="X85" i="4"/>
  <c r="W85" i="4"/>
  <c r="U85" i="4"/>
  <c r="T85" i="4"/>
  <c r="X84" i="4"/>
  <c r="W84" i="4"/>
  <c r="U84" i="4"/>
  <c r="T84" i="4"/>
  <c r="X83" i="4"/>
  <c r="W83" i="4"/>
  <c r="U83" i="4"/>
  <c r="T83" i="4"/>
  <c r="X82" i="4"/>
  <c r="W82" i="4"/>
  <c r="U82" i="4"/>
  <c r="T82" i="4"/>
  <c r="X81" i="4"/>
  <c r="W81" i="4"/>
  <c r="U81" i="4"/>
  <c r="T81" i="4"/>
  <c r="X80" i="4"/>
  <c r="W80" i="4"/>
  <c r="U80" i="4"/>
  <c r="T80" i="4"/>
  <c r="X79" i="4"/>
  <c r="W79" i="4"/>
  <c r="U79" i="4"/>
  <c r="T79" i="4"/>
  <c r="X78" i="4"/>
  <c r="W78" i="4"/>
  <c r="U78" i="4"/>
  <c r="T78" i="4"/>
  <c r="X77" i="4"/>
  <c r="W77" i="4"/>
  <c r="U77" i="4"/>
  <c r="T77" i="4"/>
  <c r="X76" i="4"/>
  <c r="W76" i="4"/>
  <c r="U76" i="4"/>
  <c r="T76" i="4"/>
  <c r="X75" i="4"/>
  <c r="W75" i="4"/>
  <c r="U75" i="4"/>
  <c r="T75" i="4"/>
  <c r="X74" i="4"/>
  <c r="W74" i="4"/>
  <c r="U74" i="4"/>
  <c r="T74" i="4"/>
  <c r="X73" i="4"/>
  <c r="W73" i="4"/>
  <c r="U73" i="4"/>
  <c r="T73" i="4"/>
  <c r="X72" i="4"/>
  <c r="W72" i="4"/>
  <c r="U72" i="4"/>
  <c r="T72" i="4"/>
  <c r="X71" i="4"/>
  <c r="W71" i="4"/>
  <c r="U71" i="4"/>
  <c r="T71" i="4"/>
  <c r="X70" i="4"/>
  <c r="W70" i="4"/>
  <c r="U70" i="4"/>
  <c r="T70" i="4"/>
  <c r="X69" i="4"/>
  <c r="W69" i="4"/>
  <c r="U69" i="4"/>
  <c r="T69" i="4"/>
  <c r="X68" i="4"/>
  <c r="W68" i="4"/>
  <c r="U68" i="4"/>
  <c r="T68" i="4"/>
  <c r="X67" i="4"/>
  <c r="W67" i="4"/>
  <c r="U67" i="4"/>
  <c r="T67" i="4"/>
  <c r="X66" i="4"/>
  <c r="W66" i="4"/>
  <c r="U66" i="4"/>
  <c r="T66" i="4"/>
  <c r="X65" i="4"/>
  <c r="W65" i="4"/>
  <c r="U65" i="4"/>
  <c r="T65" i="4"/>
  <c r="X64" i="4"/>
  <c r="W64" i="4"/>
  <c r="U64" i="4"/>
  <c r="T64" i="4"/>
  <c r="X63" i="4"/>
  <c r="W63" i="4"/>
  <c r="U63" i="4"/>
  <c r="T63" i="4"/>
  <c r="X62" i="4"/>
  <c r="W62" i="4"/>
  <c r="U62" i="4"/>
  <c r="T62" i="4"/>
  <c r="X61" i="4"/>
  <c r="W61" i="4"/>
  <c r="U61" i="4"/>
  <c r="T61" i="4"/>
  <c r="X60" i="4"/>
  <c r="W60" i="4"/>
  <c r="U60" i="4"/>
  <c r="T60" i="4"/>
  <c r="X59" i="4"/>
  <c r="W59" i="4"/>
  <c r="U59" i="4"/>
  <c r="T59" i="4"/>
  <c r="X58" i="4"/>
  <c r="W58" i="4"/>
  <c r="U58" i="4"/>
  <c r="T58" i="4"/>
  <c r="X57" i="4"/>
  <c r="W57" i="4"/>
  <c r="U57" i="4"/>
  <c r="T57" i="4"/>
  <c r="X56" i="4"/>
  <c r="W56" i="4"/>
  <c r="U56" i="4"/>
  <c r="T56" i="4"/>
  <c r="X55" i="4"/>
  <c r="W55" i="4"/>
  <c r="U55" i="4"/>
  <c r="T55" i="4"/>
  <c r="X54" i="4"/>
  <c r="W54" i="4"/>
  <c r="U54" i="4"/>
  <c r="T54" i="4"/>
  <c r="X53" i="4"/>
  <c r="W53" i="4"/>
  <c r="U53" i="4"/>
  <c r="T53" i="4"/>
  <c r="X52" i="4"/>
  <c r="W52" i="4"/>
  <c r="U52" i="4"/>
  <c r="T52" i="4"/>
  <c r="X51" i="4"/>
  <c r="W51" i="4"/>
  <c r="U51" i="4"/>
  <c r="T51" i="4"/>
  <c r="X50" i="4"/>
  <c r="W50" i="4"/>
  <c r="U50" i="4"/>
  <c r="T50" i="4"/>
  <c r="X49" i="4"/>
  <c r="W49" i="4"/>
  <c r="U49" i="4"/>
  <c r="T49" i="4"/>
  <c r="X48" i="4"/>
  <c r="W48" i="4"/>
  <c r="U48" i="4"/>
  <c r="T48" i="4"/>
  <c r="X47" i="4"/>
  <c r="W47" i="4"/>
  <c r="U47" i="4"/>
  <c r="T47" i="4"/>
  <c r="X46" i="4"/>
  <c r="W46" i="4"/>
  <c r="U46" i="4"/>
  <c r="T46" i="4"/>
  <c r="X45" i="4"/>
  <c r="W45" i="4"/>
  <c r="U45" i="4"/>
  <c r="T45" i="4"/>
  <c r="X44" i="4"/>
  <c r="W44" i="4"/>
  <c r="U44" i="4"/>
  <c r="T44" i="4"/>
  <c r="X43" i="4"/>
  <c r="W43" i="4"/>
  <c r="U43" i="4"/>
  <c r="T43" i="4"/>
  <c r="X42" i="4"/>
  <c r="W42" i="4"/>
  <c r="U42" i="4"/>
  <c r="T42" i="4"/>
  <c r="X41" i="4"/>
  <c r="W41" i="4"/>
  <c r="U41" i="4"/>
  <c r="T41" i="4"/>
  <c r="X40" i="4"/>
  <c r="W40" i="4"/>
  <c r="U40" i="4"/>
  <c r="T40" i="4"/>
  <c r="X39" i="4"/>
  <c r="W39" i="4"/>
  <c r="U39" i="4"/>
  <c r="T39" i="4"/>
  <c r="X38" i="4"/>
  <c r="W38" i="4"/>
  <c r="U38" i="4"/>
  <c r="T38" i="4"/>
  <c r="X37" i="4"/>
  <c r="W37" i="4"/>
  <c r="U37" i="4"/>
  <c r="T37" i="4"/>
  <c r="X36" i="4"/>
  <c r="W36" i="4"/>
  <c r="U36" i="4"/>
  <c r="T36" i="4"/>
  <c r="X35" i="4"/>
  <c r="W35" i="4"/>
  <c r="U35" i="4"/>
  <c r="T35" i="4"/>
  <c r="X34" i="4"/>
  <c r="W34" i="4"/>
  <c r="U34" i="4"/>
  <c r="T34" i="4"/>
  <c r="X33" i="4"/>
  <c r="W33" i="4"/>
  <c r="U33" i="4"/>
  <c r="T33" i="4"/>
  <c r="X32" i="4"/>
  <c r="W32" i="4"/>
  <c r="U32" i="4"/>
  <c r="T32" i="4"/>
  <c r="X31" i="4"/>
  <c r="W31" i="4"/>
  <c r="U31" i="4"/>
  <c r="T31" i="4"/>
  <c r="X30" i="4"/>
  <c r="W30" i="4"/>
  <c r="U30" i="4"/>
  <c r="T30" i="4"/>
  <c r="X29" i="4"/>
  <c r="W29" i="4"/>
  <c r="U29" i="4"/>
  <c r="T29" i="4"/>
  <c r="X28" i="4"/>
  <c r="W28" i="4"/>
  <c r="U28" i="4"/>
  <c r="T28" i="4"/>
  <c r="X27" i="4"/>
  <c r="W27" i="4"/>
  <c r="U27" i="4"/>
  <c r="T27" i="4"/>
  <c r="X26" i="4"/>
  <c r="W26" i="4"/>
  <c r="U26" i="4"/>
  <c r="T26" i="4"/>
  <c r="X25" i="4"/>
  <c r="W25" i="4"/>
  <c r="U25" i="4"/>
  <c r="T25" i="4"/>
  <c r="X24" i="4"/>
  <c r="W24" i="4"/>
  <c r="U24" i="4"/>
  <c r="T24" i="4"/>
  <c r="X23" i="4"/>
  <c r="W23" i="4"/>
  <c r="U23" i="4"/>
  <c r="T23" i="4"/>
  <c r="X22" i="4"/>
  <c r="W22" i="4"/>
  <c r="U22" i="4"/>
  <c r="T22" i="4"/>
  <c r="X21" i="4"/>
  <c r="W21" i="4"/>
  <c r="U21" i="4"/>
  <c r="T21" i="4"/>
  <c r="X20" i="4"/>
  <c r="W20" i="4"/>
  <c r="U20" i="4"/>
  <c r="T20" i="4"/>
  <c r="X19" i="4"/>
  <c r="W19" i="4"/>
  <c r="U19" i="4"/>
  <c r="T19" i="4"/>
  <c r="X18" i="4"/>
  <c r="W18" i="4"/>
  <c r="U18" i="4"/>
  <c r="T18" i="4"/>
  <c r="X17" i="4"/>
  <c r="W17" i="4"/>
  <c r="U17" i="4"/>
  <c r="T17" i="4"/>
  <c r="X16" i="4"/>
  <c r="W16" i="4"/>
  <c r="U16" i="4"/>
  <c r="T16" i="4"/>
  <c r="X15" i="4"/>
  <c r="W15" i="4"/>
  <c r="U15" i="4"/>
  <c r="T15" i="4"/>
  <c r="X14" i="4"/>
  <c r="W14" i="4"/>
  <c r="U14" i="4"/>
  <c r="T14" i="4"/>
  <c r="X13" i="4"/>
  <c r="W13" i="4"/>
  <c r="U13" i="4"/>
  <c r="T13" i="4"/>
  <c r="X12" i="4"/>
  <c r="W12" i="4"/>
  <c r="U12" i="4"/>
  <c r="T12" i="4"/>
  <c r="X11" i="4"/>
  <c r="W11" i="4"/>
  <c r="U11" i="4"/>
  <c r="T11" i="4"/>
  <c r="X10" i="4"/>
  <c r="W10" i="4"/>
  <c r="U10" i="4"/>
  <c r="T10" i="4"/>
  <c r="X418" i="3"/>
  <c r="U418" i="3"/>
  <c r="T418" i="3"/>
  <c r="W418" i="3" s="1"/>
  <c r="X417" i="3"/>
  <c r="U417" i="3"/>
  <c r="T417" i="3"/>
  <c r="W417" i="3" s="1"/>
  <c r="X416" i="3"/>
  <c r="U416" i="3"/>
  <c r="T416" i="3"/>
  <c r="W416" i="3" s="1"/>
  <c r="X415" i="3"/>
  <c r="U415" i="3"/>
  <c r="T415" i="3"/>
  <c r="W415" i="3" s="1"/>
  <c r="X414" i="3"/>
  <c r="U414" i="3"/>
  <c r="T414" i="3"/>
  <c r="W414" i="3" s="1"/>
  <c r="X413" i="3"/>
  <c r="U413" i="3"/>
  <c r="T413" i="3"/>
  <c r="W413" i="3" s="1"/>
  <c r="X412" i="3"/>
  <c r="U412" i="3"/>
  <c r="T412" i="3"/>
  <c r="W412" i="3" s="1"/>
  <c r="X411" i="3"/>
  <c r="U411" i="3"/>
  <c r="T411" i="3"/>
  <c r="W411" i="3" s="1"/>
  <c r="X410" i="3"/>
  <c r="U410" i="3"/>
  <c r="T410" i="3"/>
  <c r="W410" i="3" s="1"/>
  <c r="X409" i="3"/>
  <c r="U409" i="3"/>
  <c r="T409" i="3"/>
  <c r="W409" i="3" s="1"/>
  <c r="X408" i="3"/>
  <c r="U408" i="3"/>
  <c r="T408" i="3"/>
  <c r="W408" i="3" s="1"/>
  <c r="X407" i="3"/>
  <c r="U407" i="3"/>
  <c r="T407" i="3"/>
  <c r="W407" i="3" s="1"/>
  <c r="X406" i="3"/>
  <c r="U406" i="3"/>
  <c r="T406" i="3"/>
  <c r="W406" i="3" s="1"/>
  <c r="X405" i="3"/>
  <c r="U405" i="3"/>
  <c r="T405" i="3"/>
  <c r="W405" i="3" s="1"/>
  <c r="X404" i="3"/>
  <c r="U404" i="3"/>
  <c r="T404" i="3"/>
  <c r="W404" i="3" s="1"/>
  <c r="X403" i="3"/>
  <c r="U403" i="3"/>
  <c r="T403" i="3"/>
  <c r="W403" i="3" s="1"/>
  <c r="X402" i="3"/>
  <c r="U402" i="3"/>
  <c r="T402" i="3"/>
  <c r="W402" i="3" s="1"/>
  <c r="X401" i="3"/>
  <c r="U401" i="3"/>
  <c r="T401" i="3"/>
  <c r="W401" i="3" s="1"/>
  <c r="X400" i="3"/>
  <c r="U400" i="3"/>
  <c r="T400" i="3"/>
  <c r="W400" i="3" s="1"/>
  <c r="X399" i="3"/>
  <c r="U399" i="3"/>
  <c r="T399" i="3"/>
  <c r="W399" i="3" s="1"/>
  <c r="X398" i="3"/>
  <c r="U398" i="3"/>
  <c r="T398" i="3"/>
  <c r="W398" i="3" s="1"/>
  <c r="X397" i="3"/>
  <c r="U397" i="3"/>
  <c r="T397" i="3"/>
  <c r="W397" i="3" s="1"/>
  <c r="X396" i="3"/>
  <c r="U396" i="3"/>
  <c r="T396" i="3"/>
  <c r="W396" i="3" s="1"/>
  <c r="X395" i="3"/>
  <c r="U395" i="3"/>
  <c r="T395" i="3"/>
  <c r="W395" i="3" s="1"/>
  <c r="X394" i="3"/>
  <c r="U394" i="3"/>
  <c r="T394" i="3"/>
  <c r="W394" i="3" s="1"/>
  <c r="X393" i="3"/>
  <c r="U393" i="3"/>
  <c r="T393" i="3"/>
  <c r="W393" i="3" s="1"/>
  <c r="X392" i="3"/>
  <c r="U392" i="3"/>
  <c r="T392" i="3"/>
  <c r="W392" i="3" s="1"/>
  <c r="X391" i="3"/>
  <c r="U391" i="3"/>
  <c r="T391" i="3"/>
  <c r="W391" i="3" s="1"/>
  <c r="X390" i="3"/>
  <c r="U390" i="3"/>
  <c r="T390" i="3"/>
  <c r="W390" i="3" s="1"/>
  <c r="X389" i="3"/>
  <c r="U389" i="3"/>
  <c r="T389" i="3"/>
  <c r="W389" i="3" s="1"/>
  <c r="X388" i="3"/>
  <c r="U388" i="3"/>
  <c r="T388" i="3"/>
  <c r="W388" i="3" s="1"/>
  <c r="X387" i="3"/>
  <c r="U387" i="3"/>
  <c r="T387" i="3"/>
  <c r="W387" i="3" s="1"/>
  <c r="X386" i="3"/>
  <c r="U386" i="3"/>
  <c r="T386" i="3"/>
  <c r="W386" i="3" s="1"/>
  <c r="X385" i="3"/>
  <c r="U385" i="3"/>
  <c r="T385" i="3"/>
  <c r="W385" i="3" s="1"/>
  <c r="X384" i="3"/>
  <c r="U384" i="3"/>
  <c r="T384" i="3"/>
  <c r="W384" i="3" s="1"/>
  <c r="X383" i="3"/>
  <c r="U383" i="3"/>
  <c r="T383" i="3"/>
  <c r="W383" i="3" s="1"/>
  <c r="X382" i="3"/>
  <c r="U382" i="3"/>
  <c r="T382" i="3"/>
  <c r="W382" i="3" s="1"/>
  <c r="X381" i="3"/>
  <c r="U381" i="3"/>
  <c r="T381" i="3"/>
  <c r="W381" i="3" s="1"/>
  <c r="X380" i="3"/>
  <c r="U380" i="3"/>
  <c r="T380" i="3"/>
  <c r="W380" i="3" s="1"/>
  <c r="X379" i="3"/>
  <c r="U379" i="3"/>
  <c r="T379" i="3"/>
  <c r="W379" i="3" s="1"/>
  <c r="X378" i="3"/>
  <c r="U378" i="3"/>
  <c r="T378" i="3"/>
  <c r="W378" i="3" s="1"/>
  <c r="X377" i="3"/>
  <c r="U377" i="3"/>
  <c r="T377" i="3"/>
  <c r="W377" i="3" s="1"/>
  <c r="X376" i="3"/>
  <c r="U376" i="3"/>
  <c r="T376" i="3"/>
  <c r="W376" i="3" s="1"/>
  <c r="X375" i="3"/>
  <c r="U375" i="3"/>
  <c r="T375" i="3"/>
  <c r="W375" i="3" s="1"/>
  <c r="X374" i="3"/>
  <c r="U374" i="3"/>
  <c r="T374" i="3"/>
  <c r="W374" i="3" s="1"/>
  <c r="X373" i="3"/>
  <c r="U373" i="3"/>
  <c r="T373" i="3"/>
  <c r="W373" i="3" s="1"/>
  <c r="X372" i="3"/>
  <c r="U372" i="3"/>
  <c r="T372" i="3"/>
  <c r="W372" i="3" s="1"/>
  <c r="X371" i="3"/>
  <c r="U371" i="3"/>
  <c r="T371" i="3"/>
  <c r="W371" i="3" s="1"/>
  <c r="X370" i="3"/>
  <c r="U370" i="3"/>
  <c r="T370" i="3"/>
  <c r="W370" i="3" s="1"/>
  <c r="X369" i="3"/>
  <c r="U369" i="3"/>
  <c r="T369" i="3"/>
  <c r="W369" i="3" s="1"/>
  <c r="X368" i="3"/>
  <c r="U368" i="3"/>
  <c r="T368" i="3"/>
  <c r="W368" i="3" s="1"/>
  <c r="X367" i="3"/>
  <c r="U367" i="3"/>
  <c r="T367" i="3"/>
  <c r="W367" i="3" s="1"/>
  <c r="X366" i="3"/>
  <c r="U366" i="3"/>
  <c r="T366" i="3"/>
  <c r="W366" i="3" s="1"/>
  <c r="X365" i="3"/>
  <c r="U365" i="3"/>
  <c r="T365" i="3"/>
  <c r="W365" i="3" s="1"/>
  <c r="X364" i="3"/>
  <c r="U364" i="3"/>
  <c r="T364" i="3"/>
  <c r="W364" i="3" s="1"/>
  <c r="X363" i="3"/>
  <c r="U363" i="3"/>
  <c r="T363" i="3"/>
  <c r="W363" i="3" s="1"/>
  <c r="X362" i="3"/>
  <c r="U362" i="3"/>
  <c r="T362" i="3"/>
  <c r="W362" i="3" s="1"/>
  <c r="X361" i="3"/>
  <c r="U361" i="3"/>
  <c r="T361" i="3"/>
  <c r="W361" i="3" s="1"/>
  <c r="X360" i="3"/>
  <c r="U360" i="3"/>
  <c r="T360" i="3"/>
  <c r="W360" i="3" s="1"/>
  <c r="X359" i="3"/>
  <c r="U359" i="3"/>
  <c r="T359" i="3"/>
  <c r="W359" i="3" s="1"/>
  <c r="X358" i="3"/>
  <c r="U358" i="3"/>
  <c r="T358" i="3"/>
  <c r="W358" i="3" s="1"/>
  <c r="X357" i="3"/>
  <c r="U357" i="3"/>
  <c r="T357" i="3"/>
  <c r="W357" i="3" s="1"/>
  <c r="X356" i="3"/>
  <c r="U356" i="3"/>
  <c r="T356" i="3"/>
  <c r="W356" i="3" s="1"/>
  <c r="X355" i="3"/>
  <c r="U355" i="3"/>
  <c r="T355" i="3"/>
  <c r="W355" i="3" s="1"/>
  <c r="X354" i="3"/>
  <c r="U354" i="3"/>
  <c r="T354" i="3"/>
  <c r="W354" i="3" s="1"/>
  <c r="X353" i="3"/>
  <c r="U353" i="3"/>
  <c r="T353" i="3"/>
  <c r="W353" i="3" s="1"/>
  <c r="X352" i="3"/>
  <c r="U352" i="3"/>
  <c r="T352" i="3"/>
  <c r="W352" i="3" s="1"/>
  <c r="X351" i="3"/>
  <c r="U351" i="3"/>
  <c r="T351" i="3"/>
  <c r="W351" i="3" s="1"/>
  <c r="X350" i="3"/>
  <c r="U350" i="3"/>
  <c r="T350" i="3"/>
  <c r="W350" i="3" s="1"/>
  <c r="X349" i="3"/>
  <c r="U349" i="3"/>
  <c r="T349" i="3"/>
  <c r="W349" i="3" s="1"/>
  <c r="X348" i="3"/>
  <c r="U348" i="3"/>
  <c r="T348" i="3"/>
  <c r="W348" i="3" s="1"/>
  <c r="X347" i="3"/>
  <c r="U347" i="3"/>
  <c r="T347" i="3"/>
  <c r="W347" i="3" s="1"/>
  <c r="X346" i="3"/>
  <c r="U346" i="3"/>
  <c r="T346" i="3"/>
  <c r="W346" i="3" s="1"/>
  <c r="X345" i="3"/>
  <c r="U345" i="3"/>
  <c r="T345" i="3"/>
  <c r="W345" i="3" s="1"/>
  <c r="X344" i="3"/>
  <c r="U344" i="3"/>
  <c r="T344" i="3"/>
  <c r="W344" i="3" s="1"/>
  <c r="X343" i="3"/>
  <c r="U343" i="3"/>
  <c r="T343" i="3"/>
  <c r="W343" i="3" s="1"/>
  <c r="X342" i="3"/>
  <c r="U342" i="3"/>
  <c r="T342" i="3"/>
  <c r="W342" i="3" s="1"/>
  <c r="X341" i="3"/>
  <c r="U341" i="3"/>
  <c r="T341" i="3"/>
  <c r="W341" i="3" s="1"/>
  <c r="X340" i="3"/>
  <c r="U340" i="3"/>
  <c r="T340" i="3"/>
  <c r="W340" i="3" s="1"/>
  <c r="X339" i="3"/>
  <c r="U339" i="3"/>
  <c r="T339" i="3"/>
  <c r="W339" i="3" s="1"/>
  <c r="X338" i="3"/>
  <c r="U338" i="3"/>
  <c r="T338" i="3"/>
  <c r="W338" i="3" s="1"/>
  <c r="X337" i="3"/>
  <c r="U337" i="3"/>
  <c r="T337" i="3"/>
  <c r="W337" i="3" s="1"/>
  <c r="X336" i="3"/>
  <c r="U336" i="3"/>
  <c r="T336" i="3"/>
  <c r="W336" i="3" s="1"/>
  <c r="X335" i="3"/>
  <c r="U335" i="3"/>
  <c r="T335" i="3"/>
  <c r="W335" i="3" s="1"/>
  <c r="X334" i="3"/>
  <c r="U334" i="3"/>
  <c r="T334" i="3"/>
  <c r="W334" i="3" s="1"/>
  <c r="X333" i="3"/>
  <c r="W333" i="3"/>
  <c r="U333" i="3"/>
  <c r="T333" i="3"/>
  <c r="X332" i="3"/>
  <c r="W332" i="3"/>
  <c r="U332" i="3"/>
  <c r="T332" i="3"/>
  <c r="X331" i="3"/>
  <c r="W331" i="3"/>
  <c r="U331" i="3"/>
  <c r="T331" i="3"/>
  <c r="X330" i="3"/>
  <c r="W330" i="3"/>
  <c r="U330" i="3"/>
  <c r="T330" i="3"/>
  <c r="X329" i="3"/>
  <c r="W329" i="3"/>
  <c r="U329" i="3"/>
  <c r="T329" i="3"/>
  <c r="X328" i="3"/>
  <c r="W328" i="3"/>
  <c r="U328" i="3"/>
  <c r="T328" i="3"/>
  <c r="X327" i="3"/>
  <c r="W327" i="3"/>
  <c r="U327" i="3"/>
  <c r="T327" i="3"/>
  <c r="X326" i="3"/>
  <c r="W326" i="3"/>
  <c r="U326" i="3"/>
  <c r="T326" i="3"/>
  <c r="X325" i="3"/>
  <c r="W325" i="3"/>
  <c r="U325" i="3"/>
  <c r="T325" i="3"/>
  <c r="X324" i="3"/>
  <c r="W324" i="3"/>
  <c r="U324" i="3"/>
  <c r="T324" i="3"/>
  <c r="X323" i="3"/>
  <c r="W323" i="3"/>
  <c r="U323" i="3"/>
  <c r="T323" i="3"/>
  <c r="X322" i="3"/>
  <c r="W322" i="3"/>
  <c r="U322" i="3"/>
  <c r="T322" i="3"/>
  <c r="X321" i="3"/>
  <c r="W321" i="3"/>
  <c r="U321" i="3"/>
  <c r="T321" i="3"/>
  <c r="X320" i="3"/>
  <c r="W320" i="3"/>
  <c r="U320" i="3"/>
  <c r="T320" i="3"/>
  <c r="X319" i="3"/>
  <c r="W319" i="3"/>
  <c r="U319" i="3"/>
  <c r="T319" i="3"/>
  <c r="X318" i="3"/>
  <c r="W318" i="3"/>
  <c r="U318" i="3"/>
  <c r="T318" i="3"/>
  <c r="X317" i="3"/>
  <c r="W317" i="3"/>
  <c r="U317" i="3"/>
  <c r="T317" i="3"/>
  <c r="X316" i="3"/>
  <c r="W316" i="3"/>
  <c r="U316" i="3"/>
  <c r="T316" i="3"/>
  <c r="X315" i="3"/>
  <c r="W315" i="3"/>
  <c r="U315" i="3"/>
  <c r="T315" i="3"/>
  <c r="X314" i="3"/>
  <c r="W314" i="3"/>
  <c r="U314" i="3"/>
  <c r="T314" i="3"/>
  <c r="X313" i="3"/>
  <c r="W313" i="3"/>
  <c r="U313" i="3"/>
  <c r="T313" i="3"/>
  <c r="X312" i="3"/>
  <c r="W312" i="3"/>
  <c r="U312" i="3"/>
  <c r="T312" i="3"/>
  <c r="X311" i="3"/>
  <c r="W311" i="3"/>
  <c r="U311" i="3"/>
  <c r="T311" i="3"/>
  <c r="X310" i="3"/>
  <c r="W310" i="3"/>
  <c r="U310" i="3"/>
  <c r="T310" i="3"/>
  <c r="X309" i="3"/>
  <c r="W309" i="3"/>
  <c r="U309" i="3"/>
  <c r="T309" i="3"/>
  <c r="X308" i="3"/>
  <c r="W308" i="3"/>
  <c r="U308" i="3"/>
  <c r="T308" i="3"/>
  <c r="X307" i="3"/>
  <c r="W307" i="3"/>
  <c r="U307" i="3"/>
  <c r="T307" i="3"/>
  <c r="X306" i="3"/>
  <c r="W306" i="3"/>
  <c r="U306" i="3"/>
  <c r="T306" i="3"/>
  <c r="X305" i="3"/>
  <c r="W305" i="3"/>
  <c r="U305" i="3"/>
  <c r="T305" i="3"/>
  <c r="X304" i="3"/>
  <c r="W304" i="3"/>
  <c r="U304" i="3"/>
  <c r="T304" i="3"/>
  <c r="X303" i="3"/>
  <c r="W303" i="3"/>
  <c r="U303" i="3"/>
  <c r="T303" i="3"/>
  <c r="X302" i="3"/>
  <c r="W302" i="3"/>
  <c r="U302" i="3"/>
  <c r="T302" i="3"/>
  <c r="X301" i="3"/>
  <c r="W301" i="3"/>
  <c r="U301" i="3"/>
  <c r="T301" i="3"/>
  <c r="X300" i="3"/>
  <c r="W300" i="3"/>
  <c r="U300" i="3"/>
  <c r="T300" i="3"/>
  <c r="X299" i="3"/>
  <c r="W299" i="3"/>
  <c r="U299" i="3"/>
  <c r="T299" i="3"/>
  <c r="X298" i="3"/>
  <c r="W298" i="3"/>
  <c r="U298" i="3"/>
  <c r="T298" i="3"/>
  <c r="X297" i="3"/>
  <c r="W297" i="3"/>
  <c r="U297" i="3"/>
  <c r="T297" i="3"/>
  <c r="X296" i="3"/>
  <c r="W296" i="3"/>
  <c r="U296" i="3"/>
  <c r="T296" i="3"/>
  <c r="X295" i="3"/>
  <c r="W295" i="3"/>
  <c r="U295" i="3"/>
  <c r="T295" i="3"/>
  <c r="X294" i="3"/>
  <c r="W294" i="3"/>
  <c r="U294" i="3"/>
  <c r="T294" i="3"/>
  <c r="X293" i="3"/>
  <c r="W293" i="3"/>
  <c r="U293" i="3"/>
  <c r="T293" i="3"/>
  <c r="X292" i="3"/>
  <c r="W292" i="3"/>
  <c r="U292" i="3"/>
  <c r="T292" i="3"/>
  <c r="X291" i="3"/>
  <c r="W291" i="3"/>
  <c r="U291" i="3"/>
  <c r="T291" i="3"/>
  <c r="X290" i="3"/>
  <c r="W290" i="3"/>
  <c r="U290" i="3"/>
  <c r="T290" i="3"/>
  <c r="X289" i="3"/>
  <c r="W289" i="3"/>
  <c r="U289" i="3"/>
  <c r="T289" i="3"/>
  <c r="X288" i="3"/>
  <c r="W288" i="3"/>
  <c r="U288" i="3"/>
  <c r="T288" i="3"/>
  <c r="X287" i="3"/>
  <c r="W287" i="3"/>
  <c r="U287" i="3"/>
  <c r="T287" i="3"/>
  <c r="X286" i="3"/>
  <c r="W286" i="3"/>
  <c r="U286" i="3"/>
  <c r="T286" i="3"/>
  <c r="X285" i="3"/>
  <c r="W285" i="3"/>
  <c r="U285" i="3"/>
  <c r="T285" i="3"/>
  <c r="X284" i="3"/>
  <c r="W284" i="3"/>
  <c r="U284" i="3"/>
  <c r="T284" i="3"/>
  <c r="X283" i="3"/>
  <c r="W283" i="3"/>
  <c r="U283" i="3"/>
  <c r="T283" i="3"/>
  <c r="X282" i="3"/>
  <c r="W282" i="3"/>
  <c r="U282" i="3"/>
  <c r="T282" i="3"/>
  <c r="X281" i="3"/>
  <c r="W281" i="3"/>
  <c r="U281" i="3"/>
  <c r="T281" i="3"/>
  <c r="X280" i="3"/>
  <c r="W280" i="3"/>
  <c r="U280" i="3"/>
  <c r="T280" i="3"/>
  <c r="X279" i="3"/>
  <c r="W279" i="3"/>
  <c r="U279" i="3"/>
  <c r="T279" i="3"/>
  <c r="X278" i="3"/>
  <c r="W278" i="3"/>
  <c r="U278" i="3"/>
  <c r="T278" i="3"/>
  <c r="X277" i="3"/>
  <c r="W277" i="3"/>
  <c r="U277" i="3"/>
  <c r="T277" i="3"/>
  <c r="X276" i="3"/>
  <c r="W276" i="3"/>
  <c r="U276" i="3"/>
  <c r="T276" i="3"/>
  <c r="X275" i="3"/>
  <c r="W275" i="3"/>
  <c r="U275" i="3"/>
  <c r="T275" i="3"/>
  <c r="X274" i="3"/>
  <c r="W274" i="3"/>
  <c r="U274" i="3"/>
  <c r="T274" i="3"/>
  <c r="X273" i="3"/>
  <c r="W273" i="3"/>
  <c r="U273" i="3"/>
  <c r="T273" i="3"/>
  <c r="X272" i="3"/>
  <c r="W272" i="3"/>
  <c r="U272" i="3"/>
  <c r="T272" i="3"/>
  <c r="X271" i="3"/>
  <c r="W271" i="3"/>
  <c r="U271" i="3"/>
  <c r="T271" i="3"/>
  <c r="X270" i="3"/>
  <c r="W270" i="3"/>
  <c r="U270" i="3"/>
  <c r="T270" i="3"/>
  <c r="X269" i="3"/>
  <c r="W269" i="3"/>
  <c r="U269" i="3"/>
  <c r="T269" i="3"/>
  <c r="X268" i="3"/>
  <c r="W268" i="3"/>
  <c r="U268" i="3"/>
  <c r="T268" i="3"/>
  <c r="X267" i="3"/>
  <c r="W267" i="3"/>
  <c r="U267" i="3"/>
  <c r="T267" i="3"/>
  <c r="X266" i="3"/>
  <c r="W266" i="3"/>
  <c r="U266" i="3"/>
  <c r="T266" i="3"/>
  <c r="X265" i="3"/>
  <c r="W265" i="3"/>
  <c r="U265" i="3"/>
  <c r="T265" i="3"/>
  <c r="X264" i="3"/>
  <c r="W264" i="3"/>
  <c r="U264" i="3"/>
  <c r="T264" i="3"/>
  <c r="X263" i="3"/>
  <c r="W263" i="3"/>
  <c r="U263" i="3"/>
  <c r="T263" i="3"/>
  <c r="X262" i="3"/>
  <c r="W262" i="3"/>
  <c r="U262" i="3"/>
  <c r="T262" i="3"/>
  <c r="X261" i="3"/>
  <c r="W261" i="3"/>
  <c r="U261" i="3"/>
  <c r="T261" i="3"/>
  <c r="X260" i="3"/>
  <c r="W260" i="3"/>
  <c r="U260" i="3"/>
  <c r="T260" i="3"/>
  <c r="X259" i="3"/>
  <c r="W259" i="3"/>
  <c r="U259" i="3"/>
  <c r="T259" i="3"/>
  <c r="X258" i="3"/>
  <c r="W258" i="3"/>
  <c r="U258" i="3"/>
  <c r="T258" i="3"/>
  <c r="X257" i="3"/>
  <c r="W257" i="3"/>
  <c r="U257" i="3"/>
  <c r="T257" i="3"/>
  <c r="X256" i="3"/>
  <c r="W256" i="3"/>
  <c r="U256" i="3"/>
  <c r="T256" i="3"/>
  <c r="X255" i="3"/>
  <c r="W255" i="3"/>
  <c r="U255" i="3"/>
  <c r="T255" i="3"/>
  <c r="X254" i="3"/>
  <c r="W254" i="3"/>
  <c r="U254" i="3"/>
  <c r="T254" i="3"/>
  <c r="X253" i="3"/>
  <c r="W253" i="3"/>
  <c r="U253" i="3"/>
  <c r="T253" i="3"/>
  <c r="X252" i="3"/>
  <c r="W252" i="3"/>
  <c r="U252" i="3"/>
  <c r="T252" i="3"/>
  <c r="X251" i="3"/>
  <c r="W251" i="3"/>
  <c r="U251" i="3"/>
  <c r="T251" i="3"/>
  <c r="X250" i="3"/>
  <c r="W250" i="3"/>
  <c r="U250" i="3"/>
  <c r="T250" i="3"/>
  <c r="X249" i="3"/>
  <c r="W249" i="3"/>
  <c r="U249" i="3"/>
  <c r="T249" i="3"/>
  <c r="X248" i="3"/>
  <c r="W248" i="3"/>
  <c r="U248" i="3"/>
  <c r="T248" i="3"/>
  <c r="X247" i="3"/>
  <c r="W247" i="3"/>
  <c r="U247" i="3"/>
  <c r="T247" i="3"/>
  <c r="X246" i="3"/>
  <c r="W246" i="3"/>
  <c r="U246" i="3"/>
  <c r="T246" i="3"/>
  <c r="X245" i="3"/>
  <c r="W245" i="3"/>
  <c r="U245" i="3"/>
  <c r="T245" i="3"/>
  <c r="X244" i="3"/>
  <c r="W244" i="3"/>
  <c r="U244" i="3"/>
  <c r="T244" i="3"/>
  <c r="X243" i="3"/>
  <c r="W243" i="3"/>
  <c r="U243" i="3"/>
  <c r="T243" i="3"/>
  <c r="X242" i="3"/>
  <c r="W242" i="3"/>
  <c r="U242" i="3"/>
  <c r="T242" i="3"/>
  <c r="X241" i="3"/>
  <c r="W241" i="3"/>
  <c r="U241" i="3"/>
  <c r="T241" i="3"/>
  <c r="X240" i="3"/>
  <c r="W240" i="3"/>
  <c r="U240" i="3"/>
  <c r="T240" i="3"/>
  <c r="X239" i="3"/>
  <c r="W239" i="3"/>
  <c r="U239" i="3"/>
  <c r="T239" i="3"/>
  <c r="X238" i="3"/>
  <c r="W238" i="3"/>
  <c r="U238" i="3"/>
  <c r="T238" i="3"/>
  <c r="X237" i="3"/>
  <c r="W237" i="3"/>
  <c r="U237" i="3"/>
  <c r="T237" i="3"/>
  <c r="X236" i="3"/>
  <c r="W236" i="3"/>
  <c r="U236" i="3"/>
  <c r="T236" i="3"/>
  <c r="X235" i="3"/>
  <c r="W235" i="3"/>
  <c r="U235" i="3"/>
  <c r="T235" i="3"/>
  <c r="X234" i="3"/>
  <c r="W234" i="3"/>
  <c r="U234" i="3"/>
  <c r="T234" i="3"/>
  <c r="X233" i="3"/>
  <c r="W233" i="3"/>
  <c r="U233" i="3"/>
  <c r="T233" i="3"/>
  <c r="X232" i="3"/>
  <c r="W232" i="3"/>
  <c r="U232" i="3"/>
  <c r="T232" i="3"/>
  <c r="X231" i="3"/>
  <c r="W231" i="3"/>
  <c r="U231" i="3"/>
  <c r="T231" i="3"/>
  <c r="X230" i="3"/>
  <c r="W230" i="3"/>
  <c r="U230" i="3"/>
  <c r="T230" i="3"/>
  <c r="X229" i="3"/>
  <c r="W229" i="3"/>
  <c r="U229" i="3"/>
  <c r="T229" i="3"/>
  <c r="X228" i="3"/>
  <c r="W228" i="3"/>
  <c r="U228" i="3"/>
  <c r="T228" i="3"/>
  <c r="X227" i="3"/>
  <c r="W227" i="3"/>
  <c r="U227" i="3"/>
  <c r="T227" i="3"/>
  <c r="X226" i="3"/>
  <c r="W226" i="3"/>
  <c r="U226" i="3"/>
  <c r="T226" i="3"/>
  <c r="X225" i="3"/>
  <c r="W225" i="3"/>
  <c r="U225" i="3"/>
  <c r="T225" i="3"/>
  <c r="X224" i="3"/>
  <c r="W224" i="3"/>
  <c r="U224" i="3"/>
  <c r="T224" i="3"/>
  <c r="X223" i="3"/>
  <c r="W223" i="3"/>
  <c r="U223" i="3"/>
  <c r="T223" i="3"/>
  <c r="X222" i="3"/>
  <c r="W222" i="3"/>
  <c r="U222" i="3"/>
  <c r="T222" i="3"/>
  <c r="X221" i="3"/>
  <c r="W221" i="3"/>
  <c r="U221" i="3"/>
  <c r="T221" i="3"/>
  <c r="X220" i="3"/>
  <c r="W220" i="3"/>
  <c r="U220" i="3"/>
  <c r="T220" i="3"/>
  <c r="X219" i="3"/>
  <c r="W219" i="3"/>
  <c r="U219" i="3"/>
  <c r="T219" i="3"/>
  <c r="X218" i="3"/>
  <c r="W218" i="3"/>
  <c r="U218" i="3"/>
  <c r="T218" i="3"/>
  <c r="X217" i="3"/>
  <c r="W217" i="3"/>
  <c r="U217" i="3"/>
  <c r="T217" i="3"/>
  <c r="X216" i="3"/>
  <c r="W216" i="3"/>
  <c r="U216" i="3"/>
  <c r="T216" i="3"/>
  <c r="X215" i="3"/>
  <c r="W215" i="3"/>
  <c r="U215" i="3"/>
  <c r="T215" i="3"/>
  <c r="X214" i="3"/>
  <c r="W214" i="3"/>
  <c r="U214" i="3"/>
  <c r="T214" i="3"/>
  <c r="X213" i="3"/>
  <c r="W213" i="3"/>
  <c r="U213" i="3"/>
  <c r="T213" i="3"/>
  <c r="X212" i="3"/>
  <c r="W212" i="3"/>
  <c r="U212" i="3"/>
  <c r="T212" i="3"/>
  <c r="X211" i="3"/>
  <c r="W211" i="3"/>
  <c r="U211" i="3"/>
  <c r="T211" i="3"/>
  <c r="X210" i="3"/>
  <c r="W210" i="3"/>
  <c r="U210" i="3"/>
  <c r="T210" i="3"/>
  <c r="X209" i="3"/>
  <c r="W209" i="3"/>
  <c r="U209" i="3"/>
  <c r="T209" i="3"/>
  <c r="X208" i="3"/>
  <c r="W208" i="3"/>
  <c r="U208" i="3"/>
  <c r="T208" i="3"/>
  <c r="X207" i="3"/>
  <c r="W207" i="3"/>
  <c r="U207" i="3"/>
  <c r="T207" i="3"/>
  <c r="X206" i="3"/>
  <c r="W206" i="3"/>
  <c r="U206" i="3"/>
  <c r="T206" i="3"/>
  <c r="X205" i="3"/>
  <c r="W205" i="3"/>
  <c r="U205" i="3"/>
  <c r="T205" i="3"/>
  <c r="X204" i="3"/>
  <c r="W204" i="3"/>
  <c r="U204" i="3"/>
  <c r="T204" i="3"/>
  <c r="X203" i="3"/>
  <c r="W203" i="3"/>
  <c r="U203" i="3"/>
  <c r="T203" i="3"/>
  <c r="X202" i="3"/>
  <c r="W202" i="3"/>
  <c r="U202" i="3"/>
  <c r="T202" i="3"/>
  <c r="X201" i="3"/>
  <c r="W201" i="3"/>
  <c r="U201" i="3"/>
  <c r="T201" i="3"/>
  <c r="X200" i="3"/>
  <c r="W200" i="3"/>
  <c r="U200" i="3"/>
  <c r="T200" i="3"/>
  <c r="X199" i="3"/>
  <c r="W199" i="3"/>
  <c r="U199" i="3"/>
  <c r="T199" i="3"/>
  <c r="X198" i="3"/>
  <c r="W198" i="3"/>
  <c r="U198" i="3"/>
  <c r="T198" i="3"/>
  <c r="X197" i="3"/>
  <c r="W197" i="3"/>
  <c r="U197" i="3"/>
  <c r="T197" i="3"/>
  <c r="X196" i="3"/>
  <c r="W196" i="3"/>
  <c r="U196" i="3"/>
  <c r="T196" i="3"/>
  <c r="X195" i="3"/>
  <c r="W195" i="3"/>
  <c r="U195" i="3"/>
  <c r="T195" i="3"/>
  <c r="X194" i="3"/>
  <c r="W194" i="3"/>
  <c r="U194" i="3"/>
  <c r="T194" i="3"/>
  <c r="X193" i="3"/>
  <c r="W193" i="3"/>
  <c r="U193" i="3"/>
  <c r="T193" i="3"/>
  <c r="X192" i="3"/>
  <c r="W192" i="3"/>
  <c r="U192" i="3"/>
  <c r="T192" i="3"/>
  <c r="X191" i="3"/>
  <c r="W191" i="3"/>
  <c r="U191" i="3"/>
  <c r="T191" i="3"/>
  <c r="X190" i="3"/>
  <c r="W190" i="3"/>
  <c r="U190" i="3"/>
  <c r="T190" i="3"/>
  <c r="X189" i="3"/>
  <c r="W189" i="3"/>
  <c r="U189" i="3"/>
  <c r="T189" i="3"/>
  <c r="X188" i="3"/>
  <c r="W188" i="3"/>
  <c r="U188" i="3"/>
  <c r="T188" i="3"/>
  <c r="X187" i="3"/>
  <c r="W187" i="3"/>
  <c r="U187" i="3"/>
  <c r="T187" i="3"/>
  <c r="X186" i="3"/>
  <c r="W186" i="3"/>
  <c r="U186" i="3"/>
  <c r="T186" i="3"/>
  <c r="X185" i="3"/>
  <c r="W185" i="3"/>
  <c r="U185" i="3"/>
  <c r="T185" i="3"/>
  <c r="X184" i="3"/>
  <c r="W184" i="3"/>
  <c r="U184" i="3"/>
  <c r="T184" i="3"/>
  <c r="X183" i="3"/>
  <c r="W183" i="3"/>
  <c r="U183" i="3"/>
  <c r="T183" i="3"/>
  <c r="X182" i="3"/>
  <c r="W182" i="3"/>
  <c r="U182" i="3"/>
  <c r="T182" i="3"/>
  <c r="X181" i="3"/>
  <c r="W181" i="3"/>
  <c r="U181" i="3"/>
  <c r="T181" i="3"/>
  <c r="X180" i="3"/>
  <c r="W180" i="3"/>
  <c r="U180" i="3"/>
  <c r="T180" i="3"/>
  <c r="X179" i="3"/>
  <c r="W179" i="3"/>
  <c r="U179" i="3"/>
  <c r="T179" i="3"/>
  <c r="X178" i="3"/>
  <c r="W178" i="3"/>
  <c r="U178" i="3"/>
  <c r="T178" i="3"/>
  <c r="X177" i="3"/>
  <c r="W177" i="3"/>
  <c r="U177" i="3"/>
  <c r="T177" i="3"/>
  <c r="X176" i="3"/>
  <c r="W176" i="3"/>
  <c r="U176" i="3"/>
  <c r="T176" i="3"/>
  <c r="X175" i="3"/>
  <c r="W175" i="3"/>
  <c r="U175" i="3"/>
  <c r="T175" i="3"/>
  <c r="X174" i="3"/>
  <c r="W174" i="3"/>
  <c r="U174" i="3"/>
  <c r="T174" i="3"/>
  <c r="X173" i="3"/>
  <c r="W173" i="3"/>
  <c r="U173" i="3"/>
  <c r="T173" i="3"/>
  <c r="X172" i="3"/>
  <c r="W172" i="3"/>
  <c r="U172" i="3"/>
  <c r="T172" i="3"/>
  <c r="X171" i="3"/>
  <c r="W171" i="3"/>
  <c r="U171" i="3"/>
  <c r="T171" i="3"/>
  <c r="X170" i="3"/>
  <c r="W170" i="3"/>
  <c r="U170" i="3"/>
  <c r="T170" i="3"/>
  <c r="X169" i="3"/>
  <c r="W169" i="3"/>
  <c r="U169" i="3"/>
  <c r="T169" i="3"/>
  <c r="X168" i="3"/>
  <c r="W168" i="3"/>
  <c r="U168" i="3"/>
  <c r="T168" i="3"/>
  <c r="X167" i="3"/>
  <c r="W167" i="3"/>
  <c r="U167" i="3"/>
  <c r="T167" i="3"/>
  <c r="X166" i="3"/>
  <c r="W166" i="3"/>
  <c r="U166" i="3"/>
  <c r="T166" i="3"/>
  <c r="X165" i="3"/>
  <c r="W165" i="3"/>
  <c r="U165" i="3"/>
  <c r="T165" i="3"/>
  <c r="X164" i="3"/>
  <c r="W164" i="3"/>
  <c r="U164" i="3"/>
  <c r="T164" i="3"/>
  <c r="X163" i="3"/>
  <c r="W163" i="3"/>
  <c r="U163" i="3"/>
  <c r="T163" i="3"/>
  <c r="X162" i="3"/>
  <c r="W162" i="3"/>
  <c r="U162" i="3"/>
  <c r="T162" i="3"/>
  <c r="X161" i="3"/>
  <c r="W161" i="3"/>
  <c r="U161" i="3"/>
  <c r="T161" i="3"/>
  <c r="X160" i="3"/>
  <c r="W160" i="3"/>
  <c r="U160" i="3"/>
  <c r="T160" i="3"/>
  <c r="X159" i="3"/>
  <c r="W159" i="3"/>
  <c r="U159" i="3"/>
  <c r="T159" i="3"/>
  <c r="X158" i="3"/>
  <c r="W158" i="3"/>
  <c r="U158" i="3"/>
  <c r="T158" i="3"/>
  <c r="X157" i="3"/>
  <c r="W157" i="3"/>
  <c r="U157" i="3"/>
  <c r="T157" i="3"/>
  <c r="X156" i="3"/>
  <c r="W156" i="3"/>
  <c r="U156" i="3"/>
  <c r="T156" i="3"/>
  <c r="X155" i="3"/>
  <c r="W155" i="3"/>
  <c r="U155" i="3"/>
  <c r="T155" i="3"/>
  <c r="X154" i="3"/>
  <c r="W154" i="3"/>
  <c r="U154" i="3"/>
  <c r="T154" i="3"/>
  <c r="X153" i="3"/>
  <c r="W153" i="3"/>
  <c r="U153" i="3"/>
  <c r="T153" i="3"/>
  <c r="X152" i="3"/>
  <c r="W152" i="3"/>
  <c r="U152" i="3"/>
  <c r="T152" i="3"/>
  <c r="X151" i="3"/>
  <c r="W151" i="3"/>
  <c r="U151" i="3"/>
  <c r="T151" i="3"/>
  <c r="X150" i="3"/>
  <c r="W150" i="3"/>
  <c r="U150" i="3"/>
  <c r="T150" i="3"/>
  <c r="X149" i="3"/>
  <c r="W149" i="3"/>
  <c r="U149" i="3"/>
  <c r="T149" i="3"/>
  <c r="X148" i="3"/>
  <c r="W148" i="3"/>
  <c r="U148" i="3"/>
  <c r="T148" i="3"/>
  <c r="X147" i="3"/>
  <c r="W147" i="3"/>
  <c r="U147" i="3"/>
  <c r="T147" i="3"/>
  <c r="X146" i="3"/>
  <c r="W146" i="3"/>
  <c r="U146" i="3"/>
  <c r="T146" i="3"/>
  <c r="X145" i="3"/>
  <c r="W145" i="3"/>
  <c r="U145" i="3"/>
  <c r="T145" i="3"/>
  <c r="X144" i="3"/>
  <c r="W144" i="3"/>
  <c r="U144" i="3"/>
  <c r="T144" i="3"/>
  <c r="X143" i="3"/>
  <c r="W143" i="3"/>
  <c r="U143" i="3"/>
  <c r="T143" i="3"/>
  <c r="X142" i="3"/>
  <c r="W142" i="3"/>
  <c r="U142" i="3"/>
  <c r="T142" i="3"/>
  <c r="X141" i="3"/>
  <c r="W141" i="3"/>
  <c r="U141" i="3"/>
  <c r="T141" i="3"/>
  <c r="X140" i="3"/>
  <c r="W140" i="3"/>
  <c r="U140" i="3"/>
  <c r="T140" i="3"/>
  <c r="X139" i="3"/>
  <c r="W139" i="3"/>
  <c r="U139" i="3"/>
  <c r="T139" i="3"/>
  <c r="X138" i="3"/>
  <c r="W138" i="3"/>
  <c r="U138" i="3"/>
  <c r="T138" i="3"/>
  <c r="X137" i="3"/>
  <c r="W137" i="3"/>
  <c r="U137" i="3"/>
  <c r="T137" i="3"/>
  <c r="X136" i="3"/>
  <c r="W136" i="3"/>
  <c r="U136" i="3"/>
  <c r="T136" i="3"/>
  <c r="X135" i="3"/>
  <c r="W135" i="3"/>
  <c r="U135" i="3"/>
  <c r="T135" i="3"/>
  <c r="X134" i="3"/>
  <c r="W134" i="3"/>
  <c r="U134" i="3"/>
  <c r="T134" i="3"/>
  <c r="X133" i="3"/>
  <c r="W133" i="3"/>
  <c r="U133" i="3"/>
  <c r="T133" i="3"/>
  <c r="X132" i="3"/>
  <c r="W132" i="3"/>
  <c r="U132" i="3"/>
  <c r="T132" i="3"/>
  <c r="X131" i="3"/>
  <c r="W131" i="3"/>
  <c r="U131" i="3"/>
  <c r="T131" i="3"/>
  <c r="X130" i="3"/>
  <c r="W130" i="3"/>
  <c r="U130" i="3"/>
  <c r="T130" i="3"/>
  <c r="X129" i="3"/>
  <c r="W129" i="3"/>
  <c r="U129" i="3"/>
  <c r="T129" i="3"/>
  <c r="X128" i="3"/>
  <c r="W128" i="3"/>
  <c r="U128" i="3"/>
  <c r="T128" i="3"/>
  <c r="X127" i="3"/>
  <c r="W127" i="3"/>
  <c r="U127" i="3"/>
  <c r="T127" i="3"/>
  <c r="X126" i="3"/>
  <c r="W126" i="3"/>
  <c r="U126" i="3"/>
  <c r="T126" i="3"/>
  <c r="X125" i="3"/>
  <c r="W125" i="3"/>
  <c r="U125" i="3"/>
  <c r="T125" i="3"/>
  <c r="X124" i="3"/>
  <c r="W124" i="3"/>
  <c r="U124" i="3"/>
  <c r="T124" i="3"/>
  <c r="X123" i="3"/>
  <c r="W123" i="3"/>
  <c r="U123" i="3"/>
  <c r="T123" i="3"/>
  <c r="X122" i="3"/>
  <c r="W122" i="3"/>
  <c r="U122" i="3"/>
  <c r="T122" i="3"/>
  <c r="X121" i="3"/>
  <c r="W121" i="3"/>
  <c r="U121" i="3"/>
  <c r="T121" i="3"/>
  <c r="X120" i="3"/>
  <c r="W120" i="3"/>
  <c r="U120" i="3"/>
  <c r="T120" i="3"/>
  <c r="X119" i="3"/>
  <c r="W119" i="3"/>
  <c r="U119" i="3"/>
  <c r="T119" i="3"/>
  <c r="X118" i="3"/>
  <c r="W118" i="3"/>
  <c r="U118" i="3"/>
  <c r="T118" i="3"/>
  <c r="X117" i="3"/>
  <c r="W117" i="3"/>
  <c r="U117" i="3"/>
  <c r="T117" i="3"/>
  <c r="X116" i="3"/>
  <c r="W116" i="3"/>
  <c r="U116" i="3"/>
  <c r="T116" i="3"/>
  <c r="X115" i="3"/>
  <c r="W115" i="3"/>
  <c r="U115" i="3"/>
  <c r="T115" i="3"/>
  <c r="X114" i="3"/>
  <c r="W114" i="3"/>
  <c r="U114" i="3"/>
  <c r="T114" i="3"/>
  <c r="X113" i="3"/>
  <c r="W113" i="3"/>
  <c r="U113" i="3"/>
  <c r="T113" i="3"/>
  <c r="X112" i="3"/>
  <c r="W112" i="3"/>
  <c r="U112" i="3"/>
  <c r="T112" i="3"/>
  <c r="X111" i="3"/>
  <c r="W111" i="3"/>
  <c r="U111" i="3"/>
  <c r="T111" i="3"/>
  <c r="X110" i="3"/>
  <c r="W110" i="3"/>
  <c r="U110" i="3"/>
  <c r="T110" i="3"/>
  <c r="X109" i="3"/>
  <c r="W109" i="3"/>
  <c r="U109" i="3"/>
  <c r="T109" i="3"/>
  <c r="X108" i="3"/>
  <c r="W108" i="3"/>
  <c r="U108" i="3"/>
  <c r="T108" i="3"/>
  <c r="X107" i="3"/>
  <c r="W107" i="3"/>
  <c r="U107" i="3"/>
  <c r="T107" i="3"/>
  <c r="X106" i="3"/>
  <c r="W106" i="3"/>
  <c r="U106" i="3"/>
  <c r="T106" i="3"/>
  <c r="X105" i="3"/>
  <c r="W105" i="3"/>
  <c r="U105" i="3"/>
  <c r="T105" i="3"/>
  <c r="X104" i="3"/>
  <c r="W104" i="3"/>
  <c r="U104" i="3"/>
  <c r="T104" i="3"/>
  <c r="X103" i="3"/>
  <c r="W103" i="3"/>
  <c r="U103" i="3"/>
  <c r="T103" i="3"/>
  <c r="X102" i="3"/>
  <c r="W102" i="3"/>
  <c r="U102" i="3"/>
  <c r="T102" i="3"/>
  <c r="X101" i="3"/>
  <c r="W101" i="3"/>
  <c r="U101" i="3"/>
  <c r="T101" i="3"/>
  <c r="X100" i="3"/>
  <c r="W100" i="3"/>
  <c r="U100" i="3"/>
  <c r="T100" i="3"/>
  <c r="X99" i="3"/>
  <c r="W99" i="3"/>
  <c r="U99" i="3"/>
  <c r="T99" i="3"/>
  <c r="X98" i="3"/>
  <c r="W98" i="3"/>
  <c r="U98" i="3"/>
  <c r="T98" i="3"/>
  <c r="X97" i="3"/>
  <c r="W97" i="3"/>
  <c r="U97" i="3"/>
  <c r="T97" i="3"/>
  <c r="X96" i="3"/>
  <c r="W96" i="3"/>
  <c r="U96" i="3"/>
  <c r="T96" i="3"/>
  <c r="X95" i="3"/>
  <c r="W95" i="3"/>
  <c r="U95" i="3"/>
  <c r="T95" i="3"/>
  <c r="X94" i="3"/>
  <c r="W94" i="3"/>
  <c r="U94" i="3"/>
  <c r="T94" i="3"/>
  <c r="X93" i="3"/>
  <c r="W93" i="3"/>
  <c r="U93" i="3"/>
  <c r="T93" i="3"/>
  <c r="X92" i="3"/>
  <c r="W92" i="3"/>
  <c r="U92" i="3"/>
  <c r="T92" i="3"/>
  <c r="X91" i="3"/>
  <c r="W91" i="3"/>
  <c r="U91" i="3"/>
  <c r="T91" i="3"/>
  <c r="X90" i="3"/>
  <c r="W90" i="3"/>
  <c r="U90" i="3"/>
  <c r="T90" i="3"/>
  <c r="X89" i="3"/>
  <c r="W89" i="3"/>
  <c r="U89" i="3"/>
  <c r="T89" i="3"/>
  <c r="X88" i="3"/>
  <c r="W88" i="3"/>
  <c r="U88" i="3"/>
  <c r="T88" i="3"/>
  <c r="X87" i="3"/>
  <c r="W87" i="3"/>
  <c r="U87" i="3"/>
  <c r="T87" i="3"/>
  <c r="X86" i="3"/>
  <c r="W86" i="3"/>
  <c r="U86" i="3"/>
  <c r="T86" i="3"/>
  <c r="X85" i="3"/>
  <c r="W85" i="3"/>
  <c r="U85" i="3"/>
  <c r="T85" i="3"/>
  <c r="X84" i="3"/>
  <c r="W84" i="3"/>
  <c r="U84" i="3"/>
  <c r="T84" i="3"/>
  <c r="X83" i="3"/>
  <c r="W83" i="3"/>
  <c r="U83" i="3"/>
  <c r="T83" i="3"/>
  <c r="X82" i="3"/>
  <c r="W82" i="3"/>
  <c r="U82" i="3"/>
  <c r="T82" i="3"/>
  <c r="X81" i="3"/>
  <c r="W81" i="3"/>
  <c r="U81" i="3"/>
  <c r="T81" i="3"/>
  <c r="X80" i="3"/>
  <c r="W80" i="3"/>
  <c r="U80" i="3"/>
  <c r="T80" i="3"/>
  <c r="X79" i="3"/>
  <c r="W79" i="3"/>
  <c r="U79" i="3"/>
  <c r="T79" i="3"/>
  <c r="X78" i="3"/>
  <c r="W78" i="3"/>
  <c r="U78" i="3"/>
  <c r="T78" i="3"/>
  <c r="X77" i="3"/>
  <c r="W77" i="3"/>
  <c r="U77" i="3"/>
  <c r="T77" i="3"/>
  <c r="X76" i="3"/>
  <c r="W76" i="3"/>
  <c r="U76" i="3"/>
  <c r="T76" i="3"/>
  <c r="X75" i="3"/>
  <c r="W75" i="3"/>
  <c r="U75" i="3"/>
  <c r="T75" i="3"/>
  <c r="X74" i="3"/>
  <c r="W74" i="3"/>
  <c r="U74" i="3"/>
  <c r="T74" i="3"/>
  <c r="X73" i="3"/>
  <c r="W73" i="3"/>
  <c r="U73" i="3"/>
  <c r="T73" i="3"/>
  <c r="X72" i="3"/>
  <c r="W72" i="3"/>
  <c r="U72" i="3"/>
  <c r="T72" i="3"/>
  <c r="X71" i="3"/>
  <c r="W71" i="3"/>
  <c r="U71" i="3"/>
  <c r="T71" i="3"/>
  <c r="X70" i="3"/>
  <c r="W70" i="3"/>
  <c r="U70" i="3"/>
  <c r="T70" i="3"/>
  <c r="X69" i="3"/>
  <c r="W69" i="3"/>
  <c r="U69" i="3"/>
  <c r="T69" i="3"/>
  <c r="X68" i="3"/>
  <c r="W68" i="3"/>
  <c r="U68" i="3"/>
  <c r="T68" i="3"/>
  <c r="X67" i="3"/>
  <c r="W67" i="3"/>
  <c r="U67" i="3"/>
  <c r="T67" i="3"/>
  <c r="X66" i="3"/>
  <c r="W66" i="3"/>
  <c r="U66" i="3"/>
  <c r="T66" i="3"/>
  <c r="X65" i="3"/>
  <c r="W65" i="3"/>
  <c r="U65" i="3"/>
  <c r="T65" i="3"/>
  <c r="X64" i="3"/>
  <c r="W64" i="3"/>
  <c r="U64" i="3"/>
  <c r="T64" i="3"/>
  <c r="X63" i="3"/>
  <c r="W63" i="3"/>
  <c r="U63" i="3"/>
  <c r="T63" i="3"/>
  <c r="X62" i="3"/>
  <c r="W62" i="3"/>
  <c r="U62" i="3"/>
  <c r="T62" i="3"/>
  <c r="X61" i="3"/>
  <c r="W61" i="3"/>
  <c r="U61" i="3"/>
  <c r="T61" i="3"/>
  <c r="X60" i="3"/>
  <c r="W60" i="3"/>
  <c r="U60" i="3"/>
  <c r="T60" i="3"/>
  <c r="X59" i="3"/>
  <c r="W59" i="3"/>
  <c r="U59" i="3"/>
  <c r="T59" i="3"/>
  <c r="X58" i="3"/>
  <c r="W58" i="3"/>
  <c r="U58" i="3"/>
  <c r="T58" i="3"/>
  <c r="X57" i="3"/>
  <c r="W57" i="3"/>
  <c r="U57" i="3"/>
  <c r="T57" i="3"/>
  <c r="X56" i="3"/>
  <c r="W56" i="3"/>
  <c r="U56" i="3"/>
  <c r="T56" i="3"/>
  <c r="X55" i="3"/>
  <c r="W55" i="3"/>
  <c r="U55" i="3"/>
  <c r="T55" i="3"/>
  <c r="X54" i="3"/>
  <c r="W54" i="3"/>
  <c r="U54" i="3"/>
  <c r="T54" i="3"/>
  <c r="X53" i="3"/>
  <c r="W53" i="3"/>
  <c r="U53" i="3"/>
  <c r="T53" i="3"/>
  <c r="X52" i="3"/>
  <c r="W52" i="3"/>
  <c r="U52" i="3"/>
  <c r="T52" i="3"/>
  <c r="X51" i="3"/>
  <c r="W51" i="3"/>
  <c r="U51" i="3"/>
  <c r="T51" i="3"/>
  <c r="X50" i="3"/>
  <c r="W50" i="3"/>
  <c r="U50" i="3"/>
  <c r="T50" i="3"/>
  <c r="X49" i="3"/>
  <c r="W49" i="3"/>
  <c r="U49" i="3"/>
  <c r="T49" i="3"/>
  <c r="X48" i="3"/>
  <c r="W48" i="3"/>
  <c r="U48" i="3"/>
  <c r="T48" i="3"/>
  <c r="X47" i="3"/>
  <c r="W47" i="3"/>
  <c r="U47" i="3"/>
  <c r="T47" i="3"/>
  <c r="X46" i="3"/>
  <c r="W46" i="3"/>
  <c r="U46" i="3"/>
  <c r="T46" i="3"/>
  <c r="X45" i="3"/>
  <c r="W45" i="3"/>
  <c r="U45" i="3"/>
  <c r="T45" i="3"/>
  <c r="X44" i="3"/>
  <c r="W44" i="3"/>
  <c r="U44" i="3"/>
  <c r="T44" i="3"/>
  <c r="X43" i="3"/>
  <c r="W43" i="3"/>
  <c r="U43" i="3"/>
  <c r="T43" i="3"/>
  <c r="X42" i="3"/>
  <c r="W42" i="3"/>
  <c r="U42" i="3"/>
  <c r="T42" i="3"/>
  <c r="X41" i="3"/>
  <c r="W41" i="3"/>
  <c r="U41" i="3"/>
  <c r="T41" i="3"/>
  <c r="X40" i="3"/>
  <c r="W40" i="3"/>
  <c r="U40" i="3"/>
  <c r="T40" i="3"/>
  <c r="X39" i="3"/>
  <c r="W39" i="3"/>
  <c r="U39" i="3"/>
  <c r="T39" i="3"/>
  <c r="X38" i="3"/>
  <c r="W38" i="3"/>
  <c r="U38" i="3"/>
  <c r="T38" i="3"/>
  <c r="X37" i="3"/>
  <c r="W37" i="3"/>
  <c r="U37" i="3"/>
  <c r="T37" i="3"/>
  <c r="X36" i="3"/>
  <c r="W36" i="3"/>
  <c r="U36" i="3"/>
  <c r="T36" i="3"/>
  <c r="X35" i="3"/>
  <c r="W35" i="3"/>
  <c r="U35" i="3"/>
  <c r="T35" i="3"/>
  <c r="X34" i="3"/>
  <c r="W34" i="3"/>
  <c r="U34" i="3"/>
  <c r="T34" i="3"/>
  <c r="X33" i="3"/>
  <c r="W33" i="3"/>
  <c r="U33" i="3"/>
  <c r="T33" i="3"/>
  <c r="X32" i="3"/>
  <c r="W32" i="3"/>
  <c r="U32" i="3"/>
  <c r="T32" i="3"/>
  <c r="X31" i="3"/>
  <c r="W31" i="3"/>
  <c r="U31" i="3"/>
  <c r="T31" i="3"/>
  <c r="X30" i="3"/>
  <c r="W30" i="3"/>
  <c r="U30" i="3"/>
  <c r="T30" i="3"/>
  <c r="X29" i="3"/>
  <c r="W29" i="3"/>
  <c r="U29" i="3"/>
  <c r="T29" i="3"/>
  <c r="X28" i="3"/>
  <c r="W28" i="3"/>
  <c r="U28" i="3"/>
  <c r="T28" i="3"/>
  <c r="X27" i="3"/>
  <c r="W27" i="3"/>
  <c r="U27" i="3"/>
  <c r="T27" i="3"/>
  <c r="X26" i="3"/>
  <c r="W26" i="3"/>
  <c r="U26" i="3"/>
  <c r="T26" i="3"/>
  <c r="X25" i="3"/>
  <c r="W25" i="3"/>
  <c r="U25" i="3"/>
  <c r="T25" i="3"/>
  <c r="X24" i="3"/>
  <c r="W24" i="3"/>
  <c r="U24" i="3"/>
  <c r="T24" i="3"/>
  <c r="X23" i="3"/>
  <c r="W23" i="3"/>
  <c r="U23" i="3"/>
  <c r="T23" i="3"/>
  <c r="X22" i="3"/>
  <c r="W22" i="3"/>
  <c r="U22" i="3"/>
  <c r="T22" i="3"/>
  <c r="X21" i="3"/>
  <c r="W21" i="3"/>
  <c r="U21" i="3"/>
  <c r="T21" i="3"/>
  <c r="X20" i="3"/>
  <c r="W20" i="3"/>
  <c r="U20" i="3"/>
  <c r="T20" i="3"/>
  <c r="X19" i="3"/>
  <c r="W19" i="3"/>
  <c r="U19" i="3"/>
  <c r="T19" i="3"/>
  <c r="X18" i="3"/>
  <c r="W18" i="3"/>
  <c r="U18" i="3"/>
  <c r="T18" i="3"/>
  <c r="X17" i="3"/>
  <c r="W17" i="3"/>
  <c r="U17" i="3"/>
  <c r="T17" i="3"/>
  <c r="X16" i="3"/>
  <c r="W16" i="3"/>
  <c r="U16" i="3"/>
  <c r="T16" i="3"/>
  <c r="X15" i="3"/>
  <c r="W15" i="3"/>
  <c r="U15" i="3"/>
  <c r="T15" i="3"/>
  <c r="X14" i="3"/>
  <c r="W14" i="3"/>
  <c r="U14" i="3"/>
  <c r="T14" i="3"/>
  <c r="X13" i="3"/>
  <c r="W13" i="3"/>
  <c r="U13" i="3"/>
  <c r="T13" i="3"/>
  <c r="X12" i="3"/>
  <c r="W12" i="3"/>
  <c r="U12" i="3"/>
  <c r="T12" i="3"/>
  <c r="X11" i="3"/>
  <c r="W11" i="3"/>
  <c r="U11" i="3"/>
  <c r="T11" i="3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X331" i="2"/>
  <c r="X332" i="2"/>
  <c r="X333" i="2"/>
  <c r="X334" i="2"/>
  <c r="X335" i="2"/>
  <c r="X336" i="2"/>
  <c r="X337" i="2"/>
  <c r="X338" i="2"/>
  <c r="X339" i="2"/>
  <c r="X340" i="2"/>
  <c r="X341" i="2"/>
  <c r="X342" i="2"/>
  <c r="X343" i="2"/>
  <c r="X344" i="2"/>
  <c r="X345" i="2"/>
  <c r="X346" i="2"/>
  <c r="X347" i="2"/>
  <c r="X348" i="2"/>
  <c r="X349" i="2"/>
  <c r="X350" i="2"/>
  <c r="X351" i="2"/>
  <c r="X352" i="2"/>
  <c r="X353" i="2"/>
  <c r="X354" i="2"/>
  <c r="X355" i="2"/>
  <c r="X356" i="2"/>
  <c r="X357" i="2"/>
  <c r="X358" i="2"/>
  <c r="X359" i="2"/>
  <c r="X360" i="2"/>
  <c r="X361" i="2"/>
  <c r="X362" i="2"/>
  <c r="X363" i="2"/>
  <c r="X364" i="2"/>
  <c r="X365" i="2"/>
  <c r="X366" i="2"/>
  <c r="X367" i="2"/>
  <c r="X368" i="2"/>
  <c r="X369" i="2"/>
  <c r="X370" i="2"/>
  <c r="X371" i="2"/>
  <c r="X372" i="2"/>
  <c r="X373" i="2"/>
  <c r="X374" i="2"/>
  <c r="X375" i="2"/>
  <c r="X376" i="2"/>
  <c r="X377" i="2"/>
  <c r="X378" i="2"/>
  <c r="X379" i="2"/>
  <c r="X380" i="2"/>
  <c r="X381" i="2"/>
  <c r="X382" i="2"/>
  <c r="X383" i="2"/>
  <c r="X384" i="2"/>
  <c r="X385" i="2"/>
  <c r="X386" i="2"/>
  <c r="X387" i="2"/>
  <c r="X388" i="2"/>
  <c r="X389" i="2"/>
  <c r="X390" i="2"/>
  <c r="X391" i="2"/>
  <c r="X392" i="2"/>
  <c r="X393" i="2"/>
  <c r="X394" i="2"/>
  <c r="X395" i="2"/>
  <c r="X396" i="2"/>
  <c r="X397" i="2"/>
  <c r="X398" i="2"/>
  <c r="X399" i="2"/>
  <c r="X400" i="2"/>
  <c r="X401" i="2"/>
  <c r="X402" i="2"/>
  <c r="X403" i="2"/>
  <c r="X404" i="2"/>
  <c r="X405" i="2"/>
  <c r="X406" i="2"/>
  <c r="X407" i="2"/>
  <c r="X408" i="2"/>
  <c r="X409" i="2"/>
  <c r="X410" i="2"/>
  <c r="X411" i="2"/>
  <c r="X412" i="2"/>
  <c r="X413" i="2"/>
  <c r="X414" i="2"/>
  <c r="X415" i="2"/>
  <c r="X416" i="2"/>
  <c r="X417" i="2"/>
  <c r="X10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11" i="2"/>
  <c r="W12" i="2"/>
  <c r="W13" i="2"/>
  <c r="W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10" i="2"/>
  <c r="AH436" i="8" l="1"/>
  <c r="AG436" i="8"/>
  <c r="AF436" i="8"/>
  <c r="AE436" i="8"/>
  <c r="AH435" i="8"/>
  <c r="AG435" i="8"/>
  <c r="AF435" i="8"/>
  <c r="AE435" i="8"/>
  <c r="AH434" i="8"/>
  <c r="AG434" i="8"/>
  <c r="AF434" i="8"/>
  <c r="AE434" i="8"/>
  <c r="AH433" i="8"/>
  <c r="AG433" i="8"/>
  <c r="AF433" i="8"/>
  <c r="AE433" i="8"/>
  <c r="AH432" i="8"/>
  <c r="AG432" i="8"/>
  <c r="AF432" i="8"/>
  <c r="AE432" i="8"/>
  <c r="AH431" i="8"/>
  <c r="AG431" i="8"/>
  <c r="AF431" i="8"/>
  <c r="AE431" i="8"/>
  <c r="AH430" i="8"/>
  <c r="AG430" i="8"/>
  <c r="AF430" i="8"/>
  <c r="AE430" i="8"/>
  <c r="AH429" i="8"/>
  <c r="AG429" i="8"/>
  <c r="AF429" i="8"/>
  <c r="AE429" i="8"/>
  <c r="AH428" i="8"/>
  <c r="AG428" i="8"/>
  <c r="AF428" i="8"/>
  <c r="AE428" i="8"/>
  <c r="AH427" i="8"/>
  <c r="AG427" i="8"/>
  <c r="AF427" i="8"/>
  <c r="AE427" i="8"/>
  <c r="AH426" i="8"/>
  <c r="AG426" i="8"/>
  <c r="AF426" i="8"/>
  <c r="AE426" i="8"/>
  <c r="AH425" i="8"/>
  <c r="AG425" i="8"/>
  <c r="AF425" i="8"/>
  <c r="AE425" i="8"/>
  <c r="AH424" i="8"/>
  <c r="AG424" i="8"/>
  <c r="AF424" i="8"/>
  <c r="AE424" i="8"/>
  <c r="AH423" i="8"/>
  <c r="AG423" i="8"/>
  <c r="AF423" i="8"/>
  <c r="AE423" i="8"/>
  <c r="AH422" i="8"/>
  <c r="AG422" i="8"/>
  <c r="AF422" i="8"/>
  <c r="AE422" i="8"/>
  <c r="AH421" i="8"/>
  <c r="AG421" i="8"/>
  <c r="AF421" i="8"/>
  <c r="AE421" i="8"/>
  <c r="AH420" i="8"/>
  <c r="AG420" i="8"/>
  <c r="AF420" i="8"/>
  <c r="AE420" i="8"/>
  <c r="AH419" i="8"/>
  <c r="AG419" i="8"/>
  <c r="AF419" i="8"/>
  <c r="AE419" i="8"/>
  <c r="AH418" i="8"/>
  <c r="AG418" i="8"/>
  <c r="AF418" i="8"/>
  <c r="AE418" i="8"/>
  <c r="AH417" i="8"/>
  <c r="AG417" i="8"/>
  <c r="AF417" i="8"/>
  <c r="AE417" i="8"/>
  <c r="AH416" i="8"/>
  <c r="AG416" i="8"/>
  <c r="AF416" i="8"/>
  <c r="AE416" i="8"/>
  <c r="AH415" i="8"/>
  <c r="AG415" i="8"/>
  <c r="AF415" i="8"/>
  <c r="AE415" i="8"/>
  <c r="AH414" i="8"/>
  <c r="AG414" i="8"/>
  <c r="AF414" i="8"/>
  <c r="AE414" i="8"/>
  <c r="AH413" i="8"/>
  <c r="AG413" i="8"/>
  <c r="AF413" i="8"/>
  <c r="AE413" i="8"/>
  <c r="AH412" i="8"/>
  <c r="AG412" i="8"/>
  <c r="AF412" i="8"/>
  <c r="AE412" i="8"/>
  <c r="AH411" i="8"/>
  <c r="AG411" i="8"/>
  <c r="AF411" i="8"/>
  <c r="AE411" i="8"/>
  <c r="AH410" i="8"/>
  <c r="AG410" i="8"/>
  <c r="AF410" i="8"/>
  <c r="AE410" i="8"/>
  <c r="AH409" i="8"/>
  <c r="AG409" i="8"/>
  <c r="AF409" i="8"/>
  <c r="AE409" i="8"/>
  <c r="AH408" i="8"/>
  <c r="AG408" i="8"/>
  <c r="AF408" i="8"/>
  <c r="AE408" i="8"/>
  <c r="AH407" i="8"/>
  <c r="AG407" i="8"/>
  <c r="AF407" i="8"/>
  <c r="AE407" i="8"/>
  <c r="AH406" i="8"/>
  <c r="AG406" i="8"/>
  <c r="AF406" i="8"/>
  <c r="AE406" i="8"/>
  <c r="AH405" i="8"/>
  <c r="AG405" i="8"/>
  <c r="AF405" i="8"/>
  <c r="AE405" i="8"/>
  <c r="AH404" i="8"/>
  <c r="AG404" i="8"/>
  <c r="AF404" i="8"/>
  <c r="AE404" i="8"/>
  <c r="AH403" i="8"/>
  <c r="AG403" i="8"/>
  <c r="AF403" i="8"/>
  <c r="AE403" i="8"/>
  <c r="AH402" i="8"/>
  <c r="AG402" i="8"/>
  <c r="AF402" i="8"/>
  <c r="AE402" i="8"/>
  <c r="AH401" i="8"/>
  <c r="AG401" i="8"/>
  <c r="AF401" i="8"/>
  <c r="AE401" i="8"/>
  <c r="AH400" i="8"/>
  <c r="AG400" i="8"/>
  <c r="AF400" i="8"/>
  <c r="AE400" i="8"/>
  <c r="AH399" i="8"/>
  <c r="AG399" i="8"/>
  <c r="AF399" i="8"/>
  <c r="AE399" i="8"/>
  <c r="AH398" i="8"/>
  <c r="AG398" i="8"/>
  <c r="AF398" i="8"/>
  <c r="AE398" i="8"/>
  <c r="AH397" i="8"/>
  <c r="AG397" i="8"/>
  <c r="AF397" i="8"/>
  <c r="AE397" i="8"/>
  <c r="AH396" i="8"/>
  <c r="AG396" i="8"/>
  <c r="AF396" i="8"/>
  <c r="AE396" i="8"/>
  <c r="AH395" i="8"/>
  <c r="AG395" i="8"/>
  <c r="AF395" i="8"/>
  <c r="AE395" i="8"/>
  <c r="AH394" i="8"/>
  <c r="AG394" i="8"/>
  <c r="AF394" i="8"/>
  <c r="AE394" i="8"/>
  <c r="AH393" i="8"/>
  <c r="AG393" i="8"/>
  <c r="AF393" i="8"/>
  <c r="AE393" i="8"/>
  <c r="AH392" i="8"/>
  <c r="AG392" i="8"/>
  <c r="AF392" i="8"/>
  <c r="AE392" i="8"/>
  <c r="AH391" i="8"/>
  <c r="AG391" i="8"/>
  <c r="AF391" i="8"/>
  <c r="AE391" i="8"/>
  <c r="AH390" i="8"/>
  <c r="AG390" i="8"/>
  <c r="AF390" i="8"/>
  <c r="AE390" i="8"/>
  <c r="AH389" i="8"/>
  <c r="AG389" i="8"/>
  <c r="AF389" i="8"/>
  <c r="AE389" i="8"/>
  <c r="AH388" i="8"/>
  <c r="AG388" i="8"/>
  <c r="AF388" i="8"/>
  <c r="AE388" i="8"/>
  <c r="AH387" i="8"/>
  <c r="AG387" i="8"/>
  <c r="AF387" i="8"/>
  <c r="AE387" i="8"/>
  <c r="AH386" i="8"/>
  <c r="AG386" i="8"/>
  <c r="AF386" i="8"/>
  <c r="AE386" i="8"/>
  <c r="AH385" i="8"/>
  <c r="AG385" i="8"/>
  <c r="AF385" i="8"/>
  <c r="AE385" i="8"/>
  <c r="AH384" i="8"/>
  <c r="AG384" i="8"/>
  <c r="AF384" i="8"/>
  <c r="AE384" i="8"/>
  <c r="AH383" i="8"/>
  <c r="AG383" i="8"/>
  <c r="AF383" i="8"/>
  <c r="AE383" i="8"/>
  <c r="AH382" i="8"/>
  <c r="AG382" i="8"/>
  <c r="AF382" i="8"/>
  <c r="AE382" i="8"/>
  <c r="AH381" i="8"/>
  <c r="AG381" i="8"/>
  <c r="AF381" i="8"/>
  <c r="AE381" i="8"/>
  <c r="AH380" i="8"/>
  <c r="AG380" i="8"/>
  <c r="AF380" i="8"/>
  <c r="AE380" i="8"/>
  <c r="AH379" i="8"/>
  <c r="AG379" i="8"/>
  <c r="AF379" i="8"/>
  <c r="AE379" i="8"/>
  <c r="AH378" i="8"/>
  <c r="AG378" i="8"/>
  <c r="AF378" i="8"/>
  <c r="AE378" i="8"/>
  <c r="AH377" i="8"/>
  <c r="AG377" i="8"/>
  <c r="AF377" i="8"/>
  <c r="AE377" i="8"/>
  <c r="AH376" i="8"/>
  <c r="AG376" i="8"/>
  <c r="AF376" i="8"/>
  <c r="AE376" i="8"/>
  <c r="AH375" i="8"/>
  <c r="AG375" i="8"/>
  <c r="AF375" i="8"/>
  <c r="AE375" i="8"/>
  <c r="AH374" i="8"/>
  <c r="AG374" i="8"/>
  <c r="AF374" i="8"/>
  <c r="AE374" i="8"/>
  <c r="AH373" i="8"/>
  <c r="AG373" i="8"/>
  <c r="AF373" i="8"/>
  <c r="AE373" i="8"/>
  <c r="AH372" i="8"/>
  <c r="AG372" i="8"/>
  <c r="AF372" i="8"/>
  <c r="AE372" i="8"/>
  <c r="AH371" i="8"/>
  <c r="AG371" i="8"/>
  <c r="AF371" i="8"/>
  <c r="AE371" i="8"/>
  <c r="AH370" i="8"/>
  <c r="AG370" i="8"/>
  <c r="AF370" i="8"/>
  <c r="AE370" i="8"/>
  <c r="AH369" i="8"/>
  <c r="AG369" i="8"/>
  <c r="AF369" i="8"/>
  <c r="AE369" i="8"/>
  <c r="AH368" i="8"/>
  <c r="AG368" i="8"/>
  <c r="AF368" i="8"/>
  <c r="AE368" i="8"/>
  <c r="AH367" i="8"/>
  <c r="AG367" i="8"/>
  <c r="AF367" i="8"/>
  <c r="AE367" i="8"/>
  <c r="AH366" i="8"/>
  <c r="AG366" i="8"/>
  <c r="AF366" i="8"/>
  <c r="AE366" i="8"/>
  <c r="AH365" i="8"/>
  <c r="AG365" i="8"/>
  <c r="AF365" i="8"/>
  <c r="AE365" i="8"/>
  <c r="AH364" i="8"/>
  <c r="AG364" i="8"/>
  <c r="AF364" i="8"/>
  <c r="AE364" i="8"/>
  <c r="AH363" i="8"/>
  <c r="AG363" i="8"/>
  <c r="AF363" i="8"/>
  <c r="AE363" i="8"/>
  <c r="AH362" i="8"/>
  <c r="AG362" i="8"/>
  <c r="AF362" i="8"/>
  <c r="AE362" i="8"/>
  <c r="AH361" i="8"/>
  <c r="AG361" i="8"/>
  <c r="AF361" i="8"/>
  <c r="AE361" i="8"/>
  <c r="AH360" i="8"/>
  <c r="AG360" i="8"/>
  <c r="AF360" i="8"/>
  <c r="AE360" i="8"/>
  <c r="AH359" i="8"/>
  <c r="AG359" i="8"/>
  <c r="AF359" i="8"/>
  <c r="AE359" i="8"/>
  <c r="AH358" i="8"/>
  <c r="AG358" i="8"/>
  <c r="AF358" i="8"/>
  <c r="AE358" i="8"/>
  <c r="AH357" i="8"/>
  <c r="AG357" i="8"/>
  <c r="AF357" i="8"/>
  <c r="AE357" i="8"/>
  <c r="AH356" i="8"/>
  <c r="AG356" i="8"/>
  <c r="AF356" i="8"/>
  <c r="AE356" i="8"/>
  <c r="AH355" i="8"/>
  <c r="AG355" i="8"/>
  <c r="AF355" i="8"/>
  <c r="AE355" i="8"/>
  <c r="AH354" i="8"/>
  <c r="AG354" i="8"/>
  <c r="AF354" i="8"/>
  <c r="AE354" i="8"/>
  <c r="AH353" i="8"/>
  <c r="AG353" i="8"/>
  <c r="AF353" i="8"/>
  <c r="AE353" i="8"/>
  <c r="AH352" i="8"/>
  <c r="AG352" i="8"/>
  <c r="AF352" i="8"/>
  <c r="AE352" i="8"/>
  <c r="AH351" i="8"/>
  <c r="AG351" i="8"/>
  <c r="AF351" i="8"/>
  <c r="AE351" i="8"/>
  <c r="AH350" i="8"/>
  <c r="AG350" i="8"/>
  <c r="AF350" i="8"/>
  <c r="AE350" i="8"/>
  <c r="AH349" i="8"/>
  <c r="AG349" i="8"/>
  <c r="AF349" i="8"/>
  <c r="AE349" i="8"/>
  <c r="AH348" i="8"/>
  <c r="AG348" i="8"/>
  <c r="AF348" i="8"/>
  <c r="AE348" i="8"/>
  <c r="AH347" i="8"/>
  <c r="AG347" i="8"/>
  <c r="AF347" i="8"/>
  <c r="AE347" i="8"/>
  <c r="AH346" i="8"/>
  <c r="AG346" i="8"/>
  <c r="AF346" i="8"/>
  <c r="AE346" i="8"/>
  <c r="AH345" i="8"/>
  <c r="AG345" i="8"/>
  <c r="AF345" i="8"/>
  <c r="AE345" i="8"/>
  <c r="AH344" i="8"/>
  <c r="AG344" i="8"/>
  <c r="AF344" i="8"/>
  <c r="AE344" i="8"/>
  <c r="AH343" i="8"/>
  <c r="AG343" i="8"/>
  <c r="AF343" i="8"/>
  <c r="AE343" i="8"/>
  <c r="AH342" i="8"/>
  <c r="AG342" i="8"/>
  <c r="AF342" i="8"/>
  <c r="AE342" i="8"/>
  <c r="AH341" i="8"/>
  <c r="AG341" i="8"/>
  <c r="AF341" i="8"/>
  <c r="AE341" i="8"/>
  <c r="AH340" i="8"/>
  <c r="AG340" i="8"/>
  <c r="AF340" i="8"/>
  <c r="AE340" i="8"/>
  <c r="AH339" i="8"/>
  <c r="AG339" i="8"/>
  <c r="AF339" i="8"/>
  <c r="AE339" i="8"/>
  <c r="AH338" i="8"/>
  <c r="AG338" i="8"/>
  <c r="AF338" i="8"/>
  <c r="AE338" i="8"/>
  <c r="AH337" i="8"/>
  <c r="AG337" i="8"/>
  <c r="AF337" i="8"/>
  <c r="AE337" i="8"/>
  <c r="AH336" i="8"/>
  <c r="AG336" i="8"/>
  <c r="AF336" i="8"/>
  <c r="AE336" i="8"/>
  <c r="AH335" i="8"/>
  <c r="AG335" i="8"/>
  <c r="AF335" i="8"/>
  <c r="AE335" i="8"/>
  <c r="AH334" i="8"/>
  <c r="AG334" i="8"/>
  <c r="AF334" i="8"/>
  <c r="AE334" i="8"/>
  <c r="AH333" i="8"/>
  <c r="AG333" i="8"/>
  <c r="AF333" i="8"/>
  <c r="AE333" i="8"/>
  <c r="AH332" i="8"/>
  <c r="AG332" i="8"/>
  <c r="AF332" i="8"/>
  <c r="AE332" i="8"/>
  <c r="AH331" i="8"/>
  <c r="AG331" i="8"/>
  <c r="AF331" i="8"/>
  <c r="AE331" i="8"/>
  <c r="AH330" i="8"/>
  <c r="AG330" i="8"/>
  <c r="AF330" i="8"/>
  <c r="AE330" i="8"/>
  <c r="AH329" i="8"/>
  <c r="AG329" i="8"/>
  <c r="AF329" i="8"/>
  <c r="AE329" i="8"/>
  <c r="AH328" i="8"/>
  <c r="AG328" i="8"/>
  <c r="AF328" i="8"/>
  <c r="AE328" i="8"/>
  <c r="AH327" i="8"/>
  <c r="AG327" i="8"/>
  <c r="AF327" i="8"/>
  <c r="AE327" i="8"/>
  <c r="AH326" i="8"/>
  <c r="AG326" i="8"/>
  <c r="AF326" i="8"/>
  <c r="AE326" i="8"/>
  <c r="AH325" i="8"/>
  <c r="AG325" i="8"/>
  <c r="AF325" i="8"/>
  <c r="AE325" i="8"/>
  <c r="AH324" i="8"/>
  <c r="AG324" i="8"/>
  <c r="AF324" i="8"/>
  <c r="AE324" i="8"/>
  <c r="AH323" i="8"/>
  <c r="AG323" i="8"/>
  <c r="AF323" i="8"/>
  <c r="AE323" i="8"/>
  <c r="AH322" i="8"/>
  <c r="AG322" i="8"/>
  <c r="AF322" i="8"/>
  <c r="AE322" i="8"/>
  <c r="AH321" i="8"/>
  <c r="AG321" i="8"/>
  <c r="AF321" i="8"/>
  <c r="AE321" i="8"/>
  <c r="AH320" i="8"/>
  <c r="AG320" i="8"/>
  <c r="AF320" i="8"/>
  <c r="AE320" i="8"/>
  <c r="AH319" i="8"/>
  <c r="AG319" i="8"/>
  <c r="AF319" i="8"/>
  <c r="AE319" i="8"/>
  <c r="AH318" i="8"/>
  <c r="AG318" i="8"/>
  <c r="AF318" i="8"/>
  <c r="AE318" i="8"/>
  <c r="AH317" i="8"/>
  <c r="AG317" i="8"/>
  <c r="AF317" i="8"/>
  <c r="AE317" i="8"/>
  <c r="AH316" i="8"/>
  <c r="AG316" i="8"/>
  <c r="AF316" i="8"/>
  <c r="AE316" i="8"/>
  <c r="AH315" i="8"/>
  <c r="AG315" i="8"/>
  <c r="AF315" i="8"/>
  <c r="AE315" i="8"/>
  <c r="AH314" i="8"/>
  <c r="AG314" i="8"/>
  <c r="AF314" i="8"/>
  <c r="AE314" i="8"/>
  <c r="AH313" i="8"/>
  <c r="AG313" i="8"/>
  <c r="AF313" i="8"/>
  <c r="AE313" i="8"/>
  <c r="AH312" i="8"/>
  <c r="AG312" i="8"/>
  <c r="AF312" i="8"/>
  <c r="AE312" i="8"/>
  <c r="AH311" i="8"/>
  <c r="AG311" i="8"/>
  <c r="AF311" i="8"/>
  <c r="AE311" i="8"/>
  <c r="AH310" i="8"/>
  <c r="AG310" i="8"/>
  <c r="AF310" i="8"/>
  <c r="AE310" i="8"/>
  <c r="AH309" i="8"/>
  <c r="AG309" i="8"/>
  <c r="AF309" i="8"/>
  <c r="AE309" i="8"/>
  <c r="AH308" i="8"/>
  <c r="AG308" i="8"/>
  <c r="AF308" i="8"/>
  <c r="AE308" i="8"/>
  <c r="AH307" i="8"/>
  <c r="AG307" i="8"/>
  <c r="AF307" i="8"/>
  <c r="AE307" i="8"/>
  <c r="AH306" i="8"/>
  <c r="AG306" i="8"/>
  <c r="AF306" i="8"/>
  <c r="AE306" i="8"/>
  <c r="AH305" i="8"/>
  <c r="AG305" i="8"/>
  <c r="AF305" i="8"/>
  <c r="AE305" i="8"/>
  <c r="AH304" i="8"/>
  <c r="AG304" i="8"/>
  <c r="AF304" i="8"/>
  <c r="AE304" i="8"/>
  <c r="AH303" i="8"/>
  <c r="AG303" i="8"/>
  <c r="AF303" i="8"/>
  <c r="AE303" i="8"/>
  <c r="AH302" i="8"/>
  <c r="AG302" i="8"/>
  <c r="AF302" i="8"/>
  <c r="AE302" i="8"/>
  <c r="AH301" i="8"/>
  <c r="AG301" i="8"/>
  <c r="AF301" i="8"/>
  <c r="AE301" i="8"/>
  <c r="AH300" i="8"/>
  <c r="AG300" i="8"/>
  <c r="AF300" i="8"/>
  <c r="AE300" i="8"/>
  <c r="AH299" i="8"/>
  <c r="AG299" i="8"/>
  <c r="AF299" i="8"/>
  <c r="AE299" i="8"/>
  <c r="AH298" i="8"/>
  <c r="AG298" i="8"/>
  <c r="AF298" i="8"/>
  <c r="AE298" i="8"/>
  <c r="AH297" i="8"/>
  <c r="AG297" i="8"/>
  <c r="AF297" i="8"/>
  <c r="AE297" i="8"/>
  <c r="AH296" i="8"/>
  <c r="AG296" i="8"/>
  <c r="AF296" i="8"/>
  <c r="AE296" i="8"/>
  <c r="AH295" i="8"/>
  <c r="AG295" i="8"/>
  <c r="AF295" i="8"/>
  <c r="AE295" i="8"/>
  <c r="AH294" i="8"/>
  <c r="AG294" i="8"/>
  <c r="AF294" i="8"/>
  <c r="AE294" i="8"/>
  <c r="AH293" i="8"/>
  <c r="AG293" i="8"/>
  <c r="AF293" i="8"/>
  <c r="AE293" i="8"/>
  <c r="AH292" i="8"/>
  <c r="AG292" i="8"/>
  <c r="AF292" i="8"/>
  <c r="AE292" i="8"/>
  <c r="AH291" i="8"/>
  <c r="AG291" i="8"/>
  <c r="AF291" i="8"/>
  <c r="AE291" i="8"/>
  <c r="AH290" i="8"/>
  <c r="AG290" i="8"/>
  <c r="AF290" i="8"/>
  <c r="AE290" i="8"/>
  <c r="AH289" i="8"/>
  <c r="AG289" i="8"/>
  <c r="AF289" i="8"/>
  <c r="AE289" i="8"/>
  <c r="AH288" i="8"/>
  <c r="AG288" i="8"/>
  <c r="AF288" i="8"/>
  <c r="AE288" i="8"/>
  <c r="AH287" i="8"/>
  <c r="AG287" i="8"/>
  <c r="AF287" i="8"/>
  <c r="AE287" i="8"/>
  <c r="AH286" i="8"/>
  <c r="AG286" i="8"/>
  <c r="AF286" i="8"/>
  <c r="AE286" i="8"/>
  <c r="AH285" i="8"/>
  <c r="AG285" i="8"/>
  <c r="AF285" i="8"/>
  <c r="AE285" i="8"/>
  <c r="AH284" i="8"/>
  <c r="AG284" i="8"/>
  <c r="AF284" i="8"/>
  <c r="AE284" i="8"/>
  <c r="AH283" i="8"/>
  <c r="AG283" i="8"/>
  <c r="AF283" i="8"/>
  <c r="AE283" i="8"/>
  <c r="AH282" i="8"/>
  <c r="AG282" i="8"/>
  <c r="AF282" i="8"/>
  <c r="AE282" i="8"/>
  <c r="AH281" i="8"/>
  <c r="AG281" i="8"/>
  <c r="AF281" i="8"/>
  <c r="AE281" i="8"/>
  <c r="AH280" i="8"/>
  <c r="AG280" i="8"/>
  <c r="AF280" i="8"/>
  <c r="AE280" i="8"/>
  <c r="AH279" i="8"/>
  <c r="AG279" i="8"/>
  <c r="AF279" i="8"/>
  <c r="AE279" i="8"/>
  <c r="AH278" i="8"/>
  <c r="AG278" i="8"/>
  <c r="AF278" i="8"/>
  <c r="AE278" i="8"/>
  <c r="AH277" i="8"/>
  <c r="AG277" i="8"/>
  <c r="AF277" i="8"/>
  <c r="AE277" i="8"/>
  <c r="AH276" i="8"/>
  <c r="AG276" i="8"/>
  <c r="AF276" i="8"/>
  <c r="AE276" i="8"/>
  <c r="AH275" i="8"/>
  <c r="AG275" i="8"/>
  <c r="AF275" i="8"/>
  <c r="AE275" i="8"/>
  <c r="AH274" i="8"/>
  <c r="AG274" i="8"/>
  <c r="AF274" i="8"/>
  <c r="AE274" i="8"/>
  <c r="AH273" i="8"/>
  <c r="AG273" i="8"/>
  <c r="AF273" i="8"/>
  <c r="AE273" i="8"/>
  <c r="AH272" i="8"/>
  <c r="AG272" i="8"/>
  <c r="AF272" i="8"/>
  <c r="AE272" i="8"/>
  <c r="AH271" i="8"/>
  <c r="AG271" i="8"/>
  <c r="AF271" i="8"/>
  <c r="AE271" i="8"/>
  <c r="AH270" i="8"/>
  <c r="AG270" i="8"/>
  <c r="AF270" i="8"/>
  <c r="AE270" i="8"/>
  <c r="AH269" i="8"/>
  <c r="AG269" i="8"/>
  <c r="AF269" i="8"/>
  <c r="AE269" i="8"/>
  <c r="AH268" i="8"/>
  <c r="AG268" i="8"/>
  <c r="AF268" i="8"/>
  <c r="AE268" i="8"/>
  <c r="AH267" i="8"/>
  <c r="AG267" i="8"/>
  <c r="AF267" i="8"/>
  <c r="AE267" i="8"/>
  <c r="AH266" i="8"/>
  <c r="AG266" i="8"/>
  <c r="AF266" i="8"/>
  <c r="AE266" i="8"/>
  <c r="AH265" i="8"/>
  <c r="AG265" i="8"/>
  <c r="AF265" i="8"/>
  <c r="AE265" i="8"/>
  <c r="AH264" i="8"/>
  <c r="AG264" i="8"/>
  <c r="AF264" i="8"/>
  <c r="AE264" i="8"/>
  <c r="AH263" i="8"/>
  <c r="AG263" i="8"/>
  <c r="AF263" i="8"/>
  <c r="AE263" i="8"/>
  <c r="AH262" i="8"/>
  <c r="AG262" i="8"/>
  <c r="AF262" i="8"/>
  <c r="AE262" i="8"/>
  <c r="AH261" i="8"/>
  <c r="AG261" i="8"/>
  <c r="AF261" i="8"/>
  <c r="AE261" i="8"/>
  <c r="AH260" i="8"/>
  <c r="AG260" i="8"/>
  <c r="AF260" i="8"/>
  <c r="AE260" i="8"/>
  <c r="AH259" i="8"/>
  <c r="AG259" i="8"/>
  <c r="AF259" i="8"/>
  <c r="AE259" i="8"/>
  <c r="AH258" i="8"/>
  <c r="AG258" i="8"/>
  <c r="AF258" i="8"/>
  <c r="AE258" i="8"/>
  <c r="AH257" i="8"/>
  <c r="AG257" i="8"/>
  <c r="AF257" i="8"/>
  <c r="AE257" i="8"/>
  <c r="AH256" i="8"/>
  <c r="AG256" i="8"/>
  <c r="AF256" i="8"/>
  <c r="AE256" i="8"/>
  <c r="AH255" i="8"/>
  <c r="AG255" i="8"/>
  <c r="AF255" i="8"/>
  <c r="AE255" i="8"/>
  <c r="AH254" i="8"/>
  <c r="AG254" i="8"/>
  <c r="AF254" i="8"/>
  <c r="AE254" i="8"/>
  <c r="AH253" i="8"/>
  <c r="AG253" i="8"/>
  <c r="AF253" i="8"/>
  <c r="AE253" i="8"/>
  <c r="AH252" i="8"/>
  <c r="AG252" i="8"/>
  <c r="AF252" i="8"/>
  <c r="AE252" i="8"/>
  <c r="AH251" i="8"/>
  <c r="AG251" i="8"/>
  <c r="AF251" i="8"/>
  <c r="AE251" i="8"/>
  <c r="AH250" i="8"/>
  <c r="AG250" i="8"/>
  <c r="AF250" i="8"/>
  <c r="AE250" i="8"/>
  <c r="AH249" i="8"/>
  <c r="AG249" i="8"/>
  <c r="AF249" i="8"/>
  <c r="AE249" i="8"/>
  <c r="AH248" i="8"/>
  <c r="AG248" i="8"/>
  <c r="AF248" i="8"/>
  <c r="AE248" i="8"/>
  <c r="AH247" i="8"/>
  <c r="AG247" i="8"/>
  <c r="AF247" i="8"/>
  <c r="AE247" i="8"/>
  <c r="AH246" i="8"/>
  <c r="AG246" i="8"/>
  <c r="AF246" i="8"/>
  <c r="AE246" i="8"/>
  <c r="AH245" i="8"/>
  <c r="AG245" i="8"/>
  <c r="AF245" i="8"/>
  <c r="AE245" i="8"/>
  <c r="AH244" i="8"/>
  <c r="AG244" i="8"/>
  <c r="AF244" i="8"/>
  <c r="AE244" i="8"/>
  <c r="AH243" i="8"/>
  <c r="AG243" i="8"/>
  <c r="AF243" i="8"/>
  <c r="AE243" i="8"/>
  <c r="AH242" i="8"/>
  <c r="AG242" i="8"/>
  <c r="AF242" i="8"/>
  <c r="AE242" i="8"/>
  <c r="AH241" i="8"/>
  <c r="AG241" i="8"/>
  <c r="AF241" i="8"/>
  <c r="AE241" i="8"/>
  <c r="AH240" i="8"/>
  <c r="AG240" i="8"/>
  <c r="AF240" i="8"/>
  <c r="AE240" i="8"/>
  <c r="AH239" i="8"/>
  <c r="AG239" i="8"/>
  <c r="AF239" i="8"/>
  <c r="AE239" i="8"/>
  <c r="AH238" i="8"/>
  <c r="AG238" i="8"/>
  <c r="AF238" i="8"/>
  <c r="AE238" i="8"/>
  <c r="AH237" i="8"/>
  <c r="AG237" i="8"/>
  <c r="AF237" i="8"/>
  <c r="AE237" i="8"/>
  <c r="AH236" i="8"/>
  <c r="AG236" i="8"/>
  <c r="AF236" i="8"/>
  <c r="AE236" i="8"/>
  <c r="AH235" i="8"/>
  <c r="AG235" i="8"/>
  <c r="AF235" i="8"/>
  <c r="AE235" i="8"/>
  <c r="AH234" i="8"/>
  <c r="AG234" i="8"/>
  <c r="AF234" i="8"/>
  <c r="AE234" i="8"/>
  <c r="AH233" i="8"/>
  <c r="AG233" i="8"/>
  <c r="AF233" i="8"/>
  <c r="AE233" i="8"/>
  <c r="AH232" i="8"/>
  <c r="AG232" i="8"/>
  <c r="AF232" i="8"/>
  <c r="AE232" i="8"/>
  <c r="AH231" i="8"/>
  <c r="AG231" i="8"/>
  <c r="AF231" i="8"/>
  <c r="AE231" i="8"/>
  <c r="AH230" i="8"/>
  <c r="AG230" i="8"/>
  <c r="AF230" i="8"/>
  <c r="AE230" i="8"/>
  <c r="AH229" i="8"/>
  <c r="AG229" i="8"/>
  <c r="AF229" i="8"/>
  <c r="AE229" i="8"/>
  <c r="AH228" i="8"/>
  <c r="AG228" i="8"/>
  <c r="AF228" i="8"/>
  <c r="AE228" i="8"/>
  <c r="AH227" i="8"/>
  <c r="AG227" i="8"/>
  <c r="AF227" i="8"/>
  <c r="AE227" i="8"/>
  <c r="AH226" i="8"/>
  <c r="AG226" i="8"/>
  <c r="AF226" i="8"/>
  <c r="AE226" i="8"/>
  <c r="AH225" i="8"/>
  <c r="AG225" i="8"/>
  <c r="AF225" i="8"/>
  <c r="AE225" i="8"/>
  <c r="AH224" i="8"/>
  <c r="AG224" i="8"/>
  <c r="AF224" i="8"/>
  <c r="AE224" i="8"/>
  <c r="AH223" i="8"/>
  <c r="AG223" i="8"/>
  <c r="AF223" i="8"/>
  <c r="AE223" i="8"/>
  <c r="AH222" i="8"/>
  <c r="AG222" i="8"/>
  <c r="AF222" i="8"/>
  <c r="AE222" i="8"/>
  <c r="AH221" i="8"/>
  <c r="AG221" i="8"/>
  <c r="AF221" i="8"/>
  <c r="AE221" i="8"/>
  <c r="AH220" i="8"/>
  <c r="AG220" i="8"/>
  <c r="AF220" i="8"/>
  <c r="AE220" i="8"/>
  <c r="AH219" i="8"/>
  <c r="AG219" i="8"/>
  <c r="AF219" i="8"/>
  <c r="AE219" i="8"/>
  <c r="AH218" i="8"/>
  <c r="AG218" i="8"/>
  <c r="AF218" i="8"/>
  <c r="AE218" i="8"/>
  <c r="AH217" i="8"/>
  <c r="AG217" i="8"/>
  <c r="AF217" i="8"/>
  <c r="AE217" i="8"/>
  <c r="AH216" i="8"/>
  <c r="AG216" i="8"/>
  <c r="AF216" i="8"/>
  <c r="AE216" i="8"/>
  <c r="AH215" i="8"/>
  <c r="AG215" i="8"/>
  <c r="AF215" i="8"/>
  <c r="AE215" i="8"/>
  <c r="AH214" i="8"/>
  <c r="AG214" i="8"/>
  <c r="AF214" i="8"/>
  <c r="AE214" i="8"/>
  <c r="AH213" i="8"/>
  <c r="AG213" i="8"/>
  <c r="AF213" i="8"/>
  <c r="AE213" i="8"/>
  <c r="AH212" i="8"/>
  <c r="AG212" i="8"/>
  <c r="AF212" i="8"/>
  <c r="AE212" i="8"/>
  <c r="AH211" i="8"/>
  <c r="AG211" i="8"/>
  <c r="AF211" i="8"/>
  <c r="AE211" i="8"/>
  <c r="AH210" i="8"/>
  <c r="AG210" i="8"/>
  <c r="AF210" i="8"/>
  <c r="AE210" i="8"/>
  <c r="AH209" i="8"/>
  <c r="AG209" i="8"/>
  <c r="AF209" i="8"/>
  <c r="AE209" i="8"/>
  <c r="AH208" i="8"/>
  <c r="AG208" i="8"/>
  <c r="AF208" i="8"/>
  <c r="AE208" i="8"/>
  <c r="AH207" i="8"/>
  <c r="AG207" i="8"/>
  <c r="AF207" i="8"/>
  <c r="AE207" i="8"/>
  <c r="AH206" i="8"/>
  <c r="AG206" i="8"/>
  <c r="AF206" i="8"/>
  <c r="AE206" i="8"/>
  <c r="AH205" i="8"/>
  <c r="AG205" i="8"/>
  <c r="AF205" i="8"/>
  <c r="AE205" i="8"/>
  <c r="AH204" i="8"/>
  <c r="AG204" i="8"/>
  <c r="AF204" i="8"/>
  <c r="AE204" i="8"/>
  <c r="AH203" i="8"/>
  <c r="AG203" i="8"/>
  <c r="AF203" i="8"/>
  <c r="AE203" i="8"/>
  <c r="AH202" i="8"/>
  <c r="AG202" i="8"/>
  <c r="AF202" i="8"/>
  <c r="AE202" i="8"/>
  <c r="AH201" i="8"/>
  <c r="AG201" i="8"/>
  <c r="AF201" i="8"/>
  <c r="AE201" i="8"/>
  <c r="AH200" i="8"/>
  <c r="AG200" i="8"/>
  <c r="AF200" i="8"/>
  <c r="AE200" i="8"/>
  <c r="AH199" i="8"/>
  <c r="AG199" i="8"/>
  <c r="AF199" i="8"/>
  <c r="AE199" i="8"/>
  <c r="AH198" i="8"/>
  <c r="AG198" i="8"/>
  <c r="AF198" i="8"/>
  <c r="AE198" i="8"/>
  <c r="AH197" i="8"/>
  <c r="AG197" i="8"/>
  <c r="AF197" i="8"/>
  <c r="AE197" i="8"/>
  <c r="AH196" i="8"/>
  <c r="AG196" i="8"/>
  <c r="AF196" i="8"/>
  <c r="AE196" i="8"/>
  <c r="AH195" i="8"/>
  <c r="AG195" i="8"/>
  <c r="AF195" i="8"/>
  <c r="AE195" i="8"/>
  <c r="AH194" i="8"/>
  <c r="AG194" i="8"/>
  <c r="AF194" i="8"/>
  <c r="AE194" i="8"/>
  <c r="AH193" i="8"/>
  <c r="AG193" i="8"/>
  <c r="AF193" i="8"/>
  <c r="AE193" i="8"/>
  <c r="AH192" i="8"/>
  <c r="AG192" i="8"/>
  <c r="AF192" i="8"/>
  <c r="AE192" i="8"/>
  <c r="AH191" i="8"/>
  <c r="AG191" i="8"/>
  <c r="AF191" i="8"/>
  <c r="AE191" i="8"/>
  <c r="AH190" i="8"/>
  <c r="AG190" i="8"/>
  <c r="AF190" i="8"/>
  <c r="AE190" i="8"/>
  <c r="AH189" i="8"/>
  <c r="AG189" i="8"/>
  <c r="AF189" i="8"/>
  <c r="AE189" i="8"/>
  <c r="AH188" i="8"/>
  <c r="AG188" i="8"/>
  <c r="AF188" i="8"/>
  <c r="AE188" i="8"/>
  <c r="AH187" i="8"/>
  <c r="AG187" i="8"/>
  <c r="AF187" i="8"/>
  <c r="AE187" i="8"/>
  <c r="AH186" i="8"/>
  <c r="AG186" i="8"/>
  <c r="AF186" i="8"/>
  <c r="AE186" i="8"/>
  <c r="AH185" i="8"/>
  <c r="AG185" i="8"/>
  <c r="AF185" i="8"/>
  <c r="AE185" i="8"/>
  <c r="AH184" i="8"/>
  <c r="AG184" i="8"/>
  <c r="AF184" i="8"/>
  <c r="AE184" i="8"/>
  <c r="AH183" i="8"/>
  <c r="AG183" i="8"/>
  <c r="AF183" i="8"/>
  <c r="AE183" i="8"/>
  <c r="AH182" i="8"/>
  <c r="AG182" i="8"/>
  <c r="AF182" i="8"/>
  <c r="AE182" i="8"/>
  <c r="AH181" i="8"/>
  <c r="AG181" i="8"/>
  <c r="AF181" i="8"/>
  <c r="AE181" i="8"/>
  <c r="AH180" i="8"/>
  <c r="AG180" i="8"/>
  <c r="AF180" i="8"/>
  <c r="AE180" i="8"/>
  <c r="AH179" i="8"/>
  <c r="AG179" i="8"/>
  <c r="AF179" i="8"/>
  <c r="AE179" i="8"/>
  <c r="AH178" i="8"/>
  <c r="AG178" i="8"/>
  <c r="AF178" i="8"/>
  <c r="AE178" i="8"/>
  <c r="AH177" i="8"/>
  <c r="AG177" i="8"/>
  <c r="AF177" i="8"/>
  <c r="AE177" i="8"/>
  <c r="AH176" i="8"/>
  <c r="AG176" i="8"/>
  <c r="AF176" i="8"/>
  <c r="AE176" i="8"/>
  <c r="AH175" i="8"/>
  <c r="AG175" i="8"/>
  <c r="AF175" i="8"/>
  <c r="AE175" i="8"/>
  <c r="AH174" i="8"/>
  <c r="AG174" i="8"/>
  <c r="AF174" i="8"/>
  <c r="AE174" i="8"/>
  <c r="AH173" i="8"/>
  <c r="AG173" i="8"/>
  <c r="AF173" i="8"/>
  <c r="AE173" i="8"/>
  <c r="AH172" i="8"/>
  <c r="AG172" i="8"/>
  <c r="AF172" i="8"/>
  <c r="AE172" i="8"/>
  <c r="AH171" i="8"/>
  <c r="AG171" i="8"/>
  <c r="AF171" i="8"/>
  <c r="AE171" i="8"/>
  <c r="AH170" i="8"/>
  <c r="AG170" i="8"/>
  <c r="AF170" i="8"/>
  <c r="AE170" i="8"/>
  <c r="AH169" i="8"/>
  <c r="AG169" i="8"/>
  <c r="AF169" i="8"/>
  <c r="AE169" i="8"/>
  <c r="AH168" i="8"/>
  <c r="AG168" i="8"/>
  <c r="AF168" i="8"/>
  <c r="AE168" i="8"/>
  <c r="AH167" i="8"/>
  <c r="AG167" i="8"/>
  <c r="AF167" i="8"/>
  <c r="AE167" i="8"/>
  <c r="AH166" i="8"/>
  <c r="AG166" i="8"/>
  <c r="AF166" i="8"/>
  <c r="AE166" i="8"/>
  <c r="AH165" i="8"/>
  <c r="AG165" i="8"/>
  <c r="AF165" i="8"/>
  <c r="AE165" i="8"/>
  <c r="AH164" i="8"/>
  <c r="AG164" i="8"/>
  <c r="AF164" i="8"/>
  <c r="AE164" i="8"/>
  <c r="AH163" i="8"/>
  <c r="AG163" i="8"/>
  <c r="AF163" i="8"/>
  <c r="AE163" i="8"/>
  <c r="AH162" i="8"/>
  <c r="AG162" i="8"/>
  <c r="AF162" i="8"/>
  <c r="AE162" i="8"/>
  <c r="AH161" i="8"/>
  <c r="AG161" i="8"/>
  <c r="AF161" i="8"/>
  <c r="AE161" i="8"/>
  <c r="AH160" i="8"/>
  <c r="AG160" i="8"/>
  <c r="AF160" i="8"/>
  <c r="AE160" i="8"/>
  <c r="AH159" i="8"/>
  <c r="AG159" i="8"/>
  <c r="AF159" i="8"/>
  <c r="AE159" i="8"/>
  <c r="AH158" i="8"/>
  <c r="AG158" i="8"/>
  <c r="AF158" i="8"/>
  <c r="AE158" i="8"/>
  <c r="AH157" i="8"/>
  <c r="AG157" i="8"/>
  <c r="AF157" i="8"/>
  <c r="AE157" i="8"/>
  <c r="AH156" i="8"/>
  <c r="AG156" i="8"/>
  <c r="AF156" i="8"/>
  <c r="AE156" i="8"/>
  <c r="AH155" i="8"/>
  <c r="AG155" i="8"/>
  <c r="AF155" i="8"/>
  <c r="AE155" i="8"/>
  <c r="AH154" i="8"/>
  <c r="AG154" i="8"/>
  <c r="AF154" i="8"/>
  <c r="AE154" i="8"/>
  <c r="AH153" i="8"/>
  <c r="AG153" i="8"/>
  <c r="AF153" i="8"/>
  <c r="AE153" i="8"/>
  <c r="AH152" i="8"/>
  <c r="AG152" i="8"/>
  <c r="AF152" i="8"/>
  <c r="AE152" i="8"/>
  <c r="AH151" i="8"/>
  <c r="AG151" i="8"/>
  <c r="AF151" i="8"/>
  <c r="AE151" i="8"/>
  <c r="AH150" i="8"/>
  <c r="AG150" i="8"/>
  <c r="AF150" i="8"/>
  <c r="AE150" i="8"/>
  <c r="AH149" i="8"/>
  <c r="AG149" i="8"/>
  <c r="AF149" i="8"/>
  <c r="AE149" i="8"/>
  <c r="AH148" i="8"/>
  <c r="AG148" i="8"/>
  <c r="AF148" i="8"/>
  <c r="AE148" i="8"/>
  <c r="AH147" i="8"/>
  <c r="AG147" i="8"/>
  <c r="AF147" i="8"/>
  <c r="AE147" i="8"/>
  <c r="AH146" i="8"/>
  <c r="AG146" i="8"/>
  <c r="AF146" i="8"/>
  <c r="AE146" i="8"/>
  <c r="AH145" i="8"/>
  <c r="AG145" i="8"/>
  <c r="AF145" i="8"/>
  <c r="AE145" i="8"/>
  <c r="AH144" i="8"/>
  <c r="AG144" i="8"/>
  <c r="AF144" i="8"/>
  <c r="AE144" i="8"/>
  <c r="AH143" i="8"/>
  <c r="AG143" i="8"/>
  <c r="AF143" i="8"/>
  <c r="AE143" i="8"/>
  <c r="AH142" i="8"/>
  <c r="AG142" i="8"/>
  <c r="AF142" i="8"/>
  <c r="AE142" i="8"/>
  <c r="AH141" i="8"/>
  <c r="AG141" i="8"/>
  <c r="AF141" i="8"/>
  <c r="AE141" i="8"/>
  <c r="AH140" i="8"/>
  <c r="AG140" i="8"/>
  <c r="AF140" i="8"/>
  <c r="AE140" i="8"/>
  <c r="AH139" i="8"/>
  <c r="AG139" i="8"/>
  <c r="AF139" i="8"/>
  <c r="AE139" i="8"/>
  <c r="AH138" i="8"/>
  <c r="AG138" i="8"/>
  <c r="AF138" i="8"/>
  <c r="AE138" i="8"/>
  <c r="AH137" i="8"/>
  <c r="AG137" i="8"/>
  <c r="AF137" i="8"/>
  <c r="AE137" i="8"/>
  <c r="AH136" i="8"/>
  <c r="AG136" i="8"/>
  <c r="AF136" i="8"/>
  <c r="AE136" i="8"/>
  <c r="AH135" i="8"/>
  <c r="AG135" i="8"/>
  <c r="AF135" i="8"/>
  <c r="AE135" i="8"/>
  <c r="AH134" i="8"/>
  <c r="AG134" i="8"/>
  <c r="AF134" i="8"/>
  <c r="AE134" i="8"/>
  <c r="AH133" i="8"/>
  <c r="AG133" i="8"/>
  <c r="AF133" i="8"/>
  <c r="AE133" i="8"/>
  <c r="AH132" i="8"/>
  <c r="AG132" i="8"/>
  <c r="AF132" i="8"/>
  <c r="AE132" i="8"/>
  <c r="AH131" i="8"/>
  <c r="AG131" i="8"/>
  <c r="AF131" i="8"/>
  <c r="AE131" i="8"/>
  <c r="AH130" i="8"/>
  <c r="AG130" i="8"/>
  <c r="AF130" i="8"/>
  <c r="AE130" i="8"/>
  <c r="AH129" i="8"/>
  <c r="AG129" i="8"/>
  <c r="AF129" i="8"/>
  <c r="AE129" i="8"/>
  <c r="AH128" i="8"/>
  <c r="AG128" i="8"/>
  <c r="AF128" i="8"/>
  <c r="AE128" i="8"/>
  <c r="AH127" i="8"/>
  <c r="AG127" i="8"/>
  <c r="AF127" i="8"/>
  <c r="AE127" i="8"/>
  <c r="AH126" i="8"/>
  <c r="AG126" i="8"/>
  <c r="AF126" i="8"/>
  <c r="AE126" i="8"/>
  <c r="AH125" i="8"/>
  <c r="AG125" i="8"/>
  <c r="AF125" i="8"/>
  <c r="AE125" i="8"/>
  <c r="AH124" i="8"/>
  <c r="AG124" i="8"/>
  <c r="AF124" i="8"/>
  <c r="AE124" i="8"/>
  <c r="AH123" i="8"/>
  <c r="AG123" i="8"/>
  <c r="AF123" i="8"/>
  <c r="AE123" i="8"/>
  <c r="AH122" i="8"/>
  <c r="AG122" i="8"/>
  <c r="AF122" i="8"/>
  <c r="AE122" i="8"/>
  <c r="AH121" i="8"/>
  <c r="AG121" i="8"/>
  <c r="AF121" i="8"/>
  <c r="AE121" i="8"/>
  <c r="AH120" i="8"/>
  <c r="AG120" i="8"/>
  <c r="AF120" i="8"/>
  <c r="AE120" i="8"/>
  <c r="AH119" i="8"/>
  <c r="AG119" i="8"/>
  <c r="AF119" i="8"/>
  <c r="AE119" i="8"/>
  <c r="AH118" i="8"/>
  <c r="AG118" i="8"/>
  <c r="AF118" i="8"/>
  <c r="AE118" i="8"/>
  <c r="AH117" i="8"/>
  <c r="AG117" i="8"/>
  <c r="AF117" i="8"/>
  <c r="AE117" i="8"/>
  <c r="AH116" i="8"/>
  <c r="AG116" i="8"/>
  <c r="AF116" i="8"/>
  <c r="AE116" i="8"/>
  <c r="AH115" i="8"/>
  <c r="AG115" i="8"/>
  <c r="AF115" i="8"/>
  <c r="AE115" i="8"/>
  <c r="AH114" i="8"/>
  <c r="AG114" i="8"/>
  <c r="AF114" i="8"/>
  <c r="AE114" i="8"/>
  <c r="AH113" i="8"/>
  <c r="AG113" i="8"/>
  <c r="AF113" i="8"/>
  <c r="AE113" i="8"/>
  <c r="AH112" i="8"/>
  <c r="AG112" i="8"/>
  <c r="AF112" i="8"/>
  <c r="AE112" i="8"/>
  <c r="AH111" i="8"/>
  <c r="AG111" i="8"/>
  <c r="AF111" i="8"/>
  <c r="AE111" i="8"/>
  <c r="AH110" i="8"/>
  <c r="AG110" i="8"/>
  <c r="AF110" i="8"/>
  <c r="AE110" i="8"/>
  <c r="AH109" i="8"/>
  <c r="AG109" i="8"/>
  <c r="AF109" i="8"/>
  <c r="AE109" i="8"/>
  <c r="AH108" i="8"/>
  <c r="AG108" i="8"/>
  <c r="AF108" i="8"/>
  <c r="AE108" i="8"/>
  <c r="AH107" i="8"/>
  <c r="AG107" i="8"/>
  <c r="AF107" i="8"/>
  <c r="AE107" i="8"/>
  <c r="AH106" i="8"/>
  <c r="AG106" i="8"/>
  <c r="AF106" i="8"/>
  <c r="AE106" i="8"/>
  <c r="AH105" i="8"/>
  <c r="AG105" i="8"/>
  <c r="AF105" i="8"/>
  <c r="AE105" i="8"/>
  <c r="AH104" i="8"/>
  <c r="AG104" i="8"/>
  <c r="AF104" i="8"/>
  <c r="AE104" i="8"/>
  <c r="AH103" i="8"/>
  <c r="AG103" i="8"/>
  <c r="AF103" i="8"/>
  <c r="AE103" i="8"/>
  <c r="AH102" i="8"/>
  <c r="AG102" i="8"/>
  <c r="AF102" i="8"/>
  <c r="AE102" i="8"/>
  <c r="AH101" i="8"/>
  <c r="AG101" i="8"/>
  <c r="AF101" i="8"/>
  <c r="AE101" i="8"/>
  <c r="AH100" i="8"/>
  <c r="AG100" i="8"/>
  <c r="AF100" i="8"/>
  <c r="AE100" i="8"/>
  <c r="AH99" i="8"/>
  <c r="AG99" i="8"/>
  <c r="AF99" i="8"/>
  <c r="AE99" i="8"/>
  <c r="AH98" i="8"/>
  <c r="AG98" i="8"/>
  <c r="AF98" i="8"/>
  <c r="AE98" i="8"/>
  <c r="AH97" i="8"/>
  <c r="AG97" i="8"/>
  <c r="AF97" i="8"/>
  <c r="AE97" i="8"/>
  <c r="AH96" i="8"/>
  <c r="AG96" i="8"/>
  <c r="AF96" i="8"/>
  <c r="AE96" i="8"/>
  <c r="AH95" i="8"/>
  <c r="AG95" i="8"/>
  <c r="AF95" i="8"/>
  <c r="AE95" i="8"/>
  <c r="AH94" i="8"/>
  <c r="AG94" i="8"/>
  <c r="AF94" i="8"/>
  <c r="AE94" i="8"/>
  <c r="AH93" i="8"/>
  <c r="AG93" i="8"/>
  <c r="AF93" i="8"/>
  <c r="AE93" i="8"/>
  <c r="AH92" i="8"/>
  <c r="AG92" i="8"/>
  <c r="AF92" i="8"/>
  <c r="AE92" i="8"/>
  <c r="AH91" i="8"/>
  <c r="AG91" i="8"/>
  <c r="AF91" i="8"/>
  <c r="AE91" i="8"/>
  <c r="AH90" i="8"/>
  <c r="AG90" i="8"/>
  <c r="AF90" i="8"/>
  <c r="AE90" i="8"/>
  <c r="AH89" i="8"/>
  <c r="AG89" i="8"/>
  <c r="AF89" i="8"/>
  <c r="AE89" i="8"/>
  <c r="AH88" i="8"/>
  <c r="AG88" i="8"/>
  <c r="AF88" i="8"/>
  <c r="AE88" i="8"/>
  <c r="AH87" i="8"/>
  <c r="AG87" i="8"/>
  <c r="AF87" i="8"/>
  <c r="AE87" i="8"/>
  <c r="AH86" i="8"/>
  <c r="AG86" i="8"/>
  <c r="AF86" i="8"/>
  <c r="AE86" i="8"/>
  <c r="AH85" i="8"/>
  <c r="AG85" i="8"/>
  <c r="AF85" i="8"/>
  <c r="AE85" i="8"/>
  <c r="AH84" i="8"/>
  <c r="AG84" i="8"/>
  <c r="AF84" i="8"/>
  <c r="AE84" i="8"/>
  <c r="AH83" i="8"/>
  <c r="AG83" i="8"/>
  <c r="AF83" i="8"/>
  <c r="AE83" i="8"/>
  <c r="AH82" i="8"/>
  <c r="AG82" i="8"/>
  <c r="AF82" i="8"/>
  <c r="AE82" i="8"/>
  <c r="AH81" i="8"/>
  <c r="AG81" i="8"/>
  <c r="AF81" i="8"/>
  <c r="AE81" i="8"/>
  <c r="AH80" i="8"/>
  <c r="AG80" i="8"/>
  <c r="AF80" i="8"/>
  <c r="AE80" i="8"/>
  <c r="AH79" i="8"/>
  <c r="AG79" i="8"/>
  <c r="AF79" i="8"/>
  <c r="AE79" i="8"/>
  <c r="AH78" i="8"/>
  <c r="AG78" i="8"/>
  <c r="AF78" i="8"/>
  <c r="AE78" i="8"/>
  <c r="AH77" i="8"/>
  <c r="AG77" i="8"/>
  <c r="AF77" i="8"/>
  <c r="AE77" i="8"/>
  <c r="AH76" i="8"/>
  <c r="AG76" i="8"/>
  <c r="AF76" i="8"/>
  <c r="AE76" i="8"/>
  <c r="AH75" i="8"/>
  <c r="AG75" i="8"/>
  <c r="AF75" i="8"/>
  <c r="AE75" i="8"/>
  <c r="AH74" i="8"/>
  <c r="AG74" i="8"/>
  <c r="AF74" i="8"/>
  <c r="AE74" i="8"/>
  <c r="AH73" i="8"/>
  <c r="AG73" i="8"/>
  <c r="AF73" i="8"/>
  <c r="AE73" i="8"/>
  <c r="AH72" i="8"/>
  <c r="AG72" i="8"/>
  <c r="AF72" i="8"/>
  <c r="AE72" i="8"/>
  <c r="AH71" i="8"/>
  <c r="AG71" i="8"/>
  <c r="AF71" i="8"/>
  <c r="AE71" i="8"/>
  <c r="AH70" i="8"/>
  <c r="AG70" i="8"/>
  <c r="AF70" i="8"/>
  <c r="AE70" i="8"/>
  <c r="AH69" i="8"/>
  <c r="AG69" i="8"/>
  <c r="AF69" i="8"/>
  <c r="AE69" i="8"/>
  <c r="AH68" i="8"/>
  <c r="AG68" i="8"/>
  <c r="AF68" i="8"/>
  <c r="AE68" i="8"/>
  <c r="AH67" i="8"/>
  <c r="AG67" i="8"/>
  <c r="AF67" i="8"/>
  <c r="AE67" i="8"/>
  <c r="AH66" i="8"/>
  <c r="AG66" i="8"/>
  <c r="AF66" i="8"/>
  <c r="AE66" i="8"/>
  <c r="AH65" i="8"/>
  <c r="AG65" i="8"/>
  <c r="AF65" i="8"/>
  <c r="AE65" i="8"/>
  <c r="AH64" i="8"/>
  <c r="AG64" i="8"/>
  <c r="AF64" i="8"/>
  <c r="AE64" i="8"/>
  <c r="AH63" i="8"/>
  <c r="AG63" i="8"/>
  <c r="AF63" i="8"/>
  <c r="AE63" i="8"/>
  <c r="AH62" i="8"/>
  <c r="AG62" i="8"/>
  <c r="AF62" i="8"/>
  <c r="AE62" i="8"/>
  <c r="AH61" i="8"/>
  <c r="AG61" i="8"/>
  <c r="AF61" i="8"/>
  <c r="AE61" i="8"/>
  <c r="AH60" i="8"/>
  <c r="AG60" i="8"/>
  <c r="AF60" i="8"/>
  <c r="AE60" i="8"/>
  <c r="AH59" i="8"/>
  <c r="AG59" i="8"/>
  <c r="AF59" i="8"/>
  <c r="AE59" i="8"/>
  <c r="AH58" i="8"/>
  <c r="AG58" i="8"/>
  <c r="AF58" i="8"/>
  <c r="AE58" i="8"/>
  <c r="AH57" i="8"/>
  <c r="AG57" i="8"/>
  <c r="AF57" i="8"/>
  <c r="AE57" i="8"/>
  <c r="AH56" i="8"/>
  <c r="AG56" i="8"/>
  <c r="AF56" i="8"/>
  <c r="AE56" i="8"/>
  <c r="AH55" i="8"/>
  <c r="AG55" i="8"/>
  <c r="AF55" i="8"/>
  <c r="AE55" i="8"/>
  <c r="AH54" i="8"/>
  <c r="AG54" i="8"/>
  <c r="AF54" i="8"/>
  <c r="AE54" i="8"/>
  <c r="AH53" i="8"/>
  <c r="AG53" i="8"/>
  <c r="AF53" i="8"/>
  <c r="AE53" i="8"/>
  <c r="AH52" i="8"/>
  <c r="AG52" i="8"/>
  <c r="AF52" i="8"/>
  <c r="AE52" i="8"/>
  <c r="AH51" i="8"/>
  <c r="AG51" i="8"/>
  <c r="AF51" i="8"/>
  <c r="AE51" i="8"/>
  <c r="AH50" i="8"/>
  <c r="AG50" i="8"/>
  <c r="AF50" i="8"/>
  <c r="AE50" i="8"/>
  <c r="AH49" i="8"/>
  <c r="AG49" i="8"/>
  <c r="AF49" i="8"/>
  <c r="AE49" i="8"/>
  <c r="AH48" i="8"/>
  <c r="AG48" i="8"/>
  <c r="AF48" i="8"/>
  <c r="AE48" i="8"/>
  <c r="AH47" i="8"/>
  <c r="AG47" i="8"/>
  <c r="AF47" i="8"/>
  <c r="AE47" i="8"/>
  <c r="AH46" i="8"/>
  <c r="AG46" i="8"/>
  <c r="AF46" i="8"/>
  <c r="AE46" i="8"/>
  <c r="AH45" i="8"/>
  <c r="AG45" i="8"/>
  <c r="AF45" i="8"/>
  <c r="AE45" i="8"/>
  <c r="AH44" i="8"/>
  <c r="AG44" i="8"/>
  <c r="AF44" i="8"/>
  <c r="AE44" i="8"/>
  <c r="AH43" i="8"/>
  <c r="AG43" i="8"/>
  <c r="AF43" i="8"/>
  <c r="AE43" i="8"/>
  <c r="AH42" i="8"/>
  <c r="AG42" i="8"/>
  <c r="AF42" i="8"/>
  <c r="AE42" i="8"/>
  <c r="AH41" i="8"/>
  <c r="AG41" i="8"/>
  <c r="AF41" i="8"/>
  <c r="AE41" i="8"/>
  <c r="AH40" i="8"/>
  <c r="AG40" i="8"/>
  <c r="AF40" i="8"/>
  <c r="AE40" i="8"/>
  <c r="AH39" i="8"/>
  <c r="AG39" i="8"/>
  <c r="AF39" i="8"/>
  <c r="AE39" i="8"/>
  <c r="AH38" i="8"/>
  <c r="AG38" i="8"/>
  <c r="AF38" i="8"/>
  <c r="AE38" i="8"/>
  <c r="AH37" i="8"/>
  <c r="AG37" i="8"/>
  <c r="AF37" i="8"/>
  <c r="AE37" i="8"/>
  <c r="AH36" i="8"/>
  <c r="AG36" i="8"/>
  <c r="AF36" i="8"/>
  <c r="AE36" i="8"/>
  <c r="AH35" i="8"/>
  <c r="AG35" i="8"/>
  <c r="AF35" i="8"/>
  <c r="AE35" i="8"/>
  <c r="AH34" i="8"/>
  <c r="AG34" i="8"/>
  <c r="AF34" i="8"/>
  <c r="AE34" i="8"/>
  <c r="AH33" i="8"/>
  <c r="AG33" i="8"/>
  <c r="AF33" i="8"/>
  <c r="AE33" i="8"/>
  <c r="AH32" i="8"/>
  <c r="AG32" i="8"/>
  <c r="AF32" i="8"/>
  <c r="AE32" i="8"/>
  <c r="AH31" i="8"/>
  <c r="AG31" i="8"/>
  <c r="AF31" i="8"/>
  <c r="AE31" i="8"/>
  <c r="AH30" i="8"/>
  <c r="AG30" i="8"/>
  <c r="AF30" i="8"/>
  <c r="AE30" i="8"/>
  <c r="AF28" i="8"/>
  <c r="AE28" i="8"/>
  <c r="AF27" i="8"/>
  <c r="AE27" i="8"/>
  <c r="AF26" i="8"/>
  <c r="AE26" i="8"/>
  <c r="AF25" i="8"/>
  <c r="AE25" i="8"/>
  <c r="AF24" i="8"/>
  <c r="AE24" i="8"/>
  <c r="AF23" i="8"/>
  <c r="AE23" i="8"/>
  <c r="AF22" i="8"/>
  <c r="AE22" i="8"/>
  <c r="AF21" i="8"/>
  <c r="AE21" i="8"/>
  <c r="AF20" i="8"/>
  <c r="AE20" i="8"/>
  <c r="AF18" i="8"/>
  <c r="AE18" i="8"/>
  <c r="AF17" i="8"/>
  <c r="AE17" i="8"/>
  <c r="AF16" i="8"/>
  <c r="AE16" i="8"/>
  <c r="AF15" i="8"/>
  <c r="AE15" i="8"/>
  <c r="AF14" i="8"/>
  <c r="AE14" i="8"/>
  <c r="AF13" i="8"/>
  <c r="AE13" i="8"/>
  <c r="AF12" i="8"/>
  <c r="AE12" i="8"/>
  <c r="AF11" i="8"/>
  <c r="AE11" i="8"/>
  <c r="AF10" i="8"/>
  <c r="AE10" i="8"/>
  <c r="AF9" i="8"/>
  <c r="AE9" i="8"/>
  <c r="AF8" i="8"/>
  <c r="AE8" i="8"/>
  <c r="AF7" i="8"/>
  <c r="AE7" i="8"/>
  <c r="AF6" i="8"/>
  <c r="AE6" i="8"/>
  <c r="AH4" i="8"/>
  <c r="AG4" i="8"/>
  <c r="AF4" i="8"/>
  <c r="AE4" i="8"/>
  <c r="BK447" i="8" l="1"/>
  <c r="BI446" i="8"/>
  <c r="BM447" i="8"/>
  <c r="BM447" i="8" a="1"/>
  <c r="BJ446" i="8"/>
  <c r="BJ445" i="8"/>
  <c r="BI446" i="8" a="1"/>
  <c r="BK447" i="8" a="1"/>
  <c r="BL447" i="8"/>
  <c r="BJ443" i="8"/>
  <c r="BJ448" i="8"/>
  <c r="BI448" i="8"/>
  <c r="BJ442" i="8"/>
  <c r="BJ447" i="8"/>
  <c r="BI447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<sst xmlns="http://schemas.openxmlformats.org/spreadsheetml/2006/main" count="14843" uniqueCount="1277">
  <si>
    <t>BRILLASEO S.A.S</t>
  </si>
  <si>
    <t>CLEANER S.A.</t>
  </si>
  <si>
    <t>COMPAÑÍA DE SERVICIOS Y ADMINISTRACIÓN SA SERDAN SA</t>
  </si>
  <si>
    <t>CONSERJES INMOBILIARIOS LTDA</t>
  </si>
  <si>
    <t>CONSORCIO ELITE</t>
  </si>
  <si>
    <t>CONSORCIO KIOS</t>
  </si>
  <si>
    <t>INTERASEO SAS ESP</t>
  </si>
  <si>
    <t>LIMPIEZA INSTITUCIONAL LASU S.A.S.</t>
  </si>
  <si>
    <t>SERVIASEO S.A</t>
  </si>
  <si>
    <t>UNION  TEMPORAL LADOINSA 2022</t>
  </si>
  <si>
    <t>UNIÓN TEMPORAL ASEO COLOMBIA AMP4</t>
  </si>
  <si>
    <t>UNIÓN TEMPORAL CCE AMP IV 2022</t>
  </si>
  <si>
    <t>UNION TEMPORAL ECOLIMPIEZA 4G</t>
  </si>
  <si>
    <t>UNIÓN TEMPORAL EMINSER SOLOASEO 2023</t>
  </si>
  <si>
    <t>UNION TEMPORAL OUTSOURCING GIAF</t>
  </si>
  <si>
    <t>UNION TEMPORAL SERVIASEAMOS</t>
  </si>
  <si>
    <t>UT EASYCLEAN ASEO PROFESIONAL</t>
  </si>
  <si>
    <t>UT GRUPO ADIN</t>
  </si>
  <si>
    <t>MAYOR VALOR</t>
  </si>
  <si>
    <t>MENOR VALOR</t>
  </si>
  <si>
    <t>MENOR VALOR - 20%</t>
  </si>
  <si>
    <t>MENOR VALOR - 25%</t>
  </si>
  <si>
    <t>#</t>
  </si>
  <si>
    <t>CONCEPTO</t>
  </si>
  <si>
    <t>AIU</t>
  </si>
  <si>
    <t>Jardineria mt2</t>
  </si>
  <si>
    <t>PERSONAL TIEMPO COMPLETO</t>
  </si>
  <si>
    <t>Operario de aseo y cafetería con compromiso social</t>
  </si>
  <si>
    <t>Operario de aseo y cafetería</t>
  </si>
  <si>
    <t>Operario de mantenimiento</t>
  </si>
  <si>
    <t>Operario auxiliar</t>
  </si>
  <si>
    <t>Coordinador de tiempo completo</t>
  </si>
  <si>
    <t>Jardinero</t>
  </si>
  <si>
    <t>Operario de mantenimiento capacitado para trabajo en alturas</t>
  </si>
  <si>
    <t>Operario auxiliar capacitado para trabajo en alturas</t>
  </si>
  <si>
    <t>Jardinero capacitado para trabajo en alturas</t>
  </si>
  <si>
    <t>Coordinador de trabajo en alturas</t>
  </si>
  <si>
    <t>Turno operario de mantenimiento</t>
  </si>
  <si>
    <t>Turno operario de mantenimiento capacitado para trabajo en alturas nivel básico</t>
  </si>
  <si>
    <t>Turno coordinador de trabajo en alturas nivel básico</t>
  </si>
  <si>
    <t>PERSONAL MEDIO TIEMPO</t>
  </si>
  <si>
    <t>Coordinador</t>
  </si>
  <si>
    <t>BIENES DE ASEO Y CAFETERÍA</t>
  </si>
  <si>
    <t>CONDICIÓN</t>
  </si>
  <si>
    <t>Jabón para loza 1</t>
  </si>
  <si>
    <t>Compra</t>
  </si>
  <si>
    <t>Jabón para loza 2</t>
  </si>
  <si>
    <t>Jabón para loza 3</t>
  </si>
  <si>
    <t>Jabón para loza 4</t>
  </si>
  <si>
    <t>Jabón en barra</t>
  </si>
  <si>
    <t>Jabón en barra azul</t>
  </si>
  <si>
    <t>Jabón abrasivo</t>
  </si>
  <si>
    <t>Jabón de tocador 1</t>
  </si>
  <si>
    <t>Jabón de tocador 2</t>
  </si>
  <si>
    <t>Jabón de dispensador para manos 1</t>
  </si>
  <si>
    <t>Jabón de dispensador para manos 2</t>
  </si>
  <si>
    <t>Jabón de dispensador para manos 3</t>
  </si>
  <si>
    <t>Gel antibacterial para manos</t>
  </si>
  <si>
    <t>Dispensador de gel antibacterial para manos</t>
  </si>
  <si>
    <t>Limpiador multiusos 1</t>
  </si>
  <si>
    <t>Limpiador multiusos 2</t>
  </si>
  <si>
    <t>Limpiador multiusos 3</t>
  </si>
  <si>
    <t>Limpiador desinfectante para pisos</t>
  </si>
  <si>
    <t>Líquido desengrasante</t>
  </si>
  <si>
    <t>Crema desengrasante</t>
  </si>
  <si>
    <t>Detergente multiusos en polvo</t>
  </si>
  <si>
    <t>Limpiador desinfectante para uso general 1</t>
  </si>
  <si>
    <t>Limpiador desinfectante para uso general 2</t>
  </si>
  <si>
    <t>Limpiador desinfectante para uso general 3</t>
  </si>
  <si>
    <t>Desinfectante de alto nivel de desinfección para uso hospitalario</t>
  </si>
  <si>
    <t>Pastilla desinfectante para sanitario</t>
  </si>
  <si>
    <t>Líquido para limpiar vidrios 1</t>
  </si>
  <si>
    <t>Líquido para limpiar vidrios 2</t>
  </si>
  <si>
    <t>Líquido para limpiar vidrios 3</t>
  </si>
  <si>
    <t>Blanqueador o hipoclorito 1</t>
  </si>
  <si>
    <t>Blanqueador o hipoclorito 2</t>
  </si>
  <si>
    <t>Blanqueador o hipoclorito 3</t>
  </si>
  <si>
    <t>Alcohol industrial 1</t>
  </si>
  <si>
    <t>Alcohol industrial 2</t>
  </si>
  <si>
    <t>Creolina 1</t>
  </si>
  <si>
    <t>Creolina 2</t>
  </si>
  <si>
    <t>Líquido para limpiar equipos de oficina 1</t>
  </si>
  <si>
    <t>Líquido para limpiar equipos de oficina 2</t>
  </si>
  <si>
    <t>Champú para alfombras y tapizados 1</t>
  </si>
  <si>
    <t>Champú para alfombras y tapizados 2</t>
  </si>
  <si>
    <t>Lustrador de muebles</t>
  </si>
  <si>
    <t>Líquido cubre rasguños para madera</t>
  </si>
  <si>
    <t>Crema para cuero</t>
  </si>
  <si>
    <t>Cera polimérica</t>
  </si>
  <si>
    <t>Cera emulsionada Neutra</t>
  </si>
  <si>
    <t>Cera emulsionada roja</t>
  </si>
  <si>
    <t>Cera solvente</t>
  </si>
  <si>
    <t>Sellante para pisos</t>
  </si>
  <si>
    <t>Mantenedor de pisos</t>
  </si>
  <si>
    <t>Removedor de cera</t>
  </si>
  <si>
    <t>Abrillantador para piso laminado</t>
  </si>
  <si>
    <t>Jabón neutro para pisos 1</t>
  </si>
  <si>
    <t>Jabón neutro para pisos 2</t>
  </si>
  <si>
    <t>Varsol  ecológico 1</t>
  </si>
  <si>
    <t>Varsol ecológico 2</t>
  </si>
  <si>
    <t>Desmanchador multiusos</t>
  </si>
  <si>
    <t>Brillametal en crema</t>
  </si>
  <si>
    <t>Brillametal líquido</t>
  </si>
  <si>
    <t>Betún</t>
  </si>
  <si>
    <t>Ambientador 1</t>
  </si>
  <si>
    <t>Ambientador 2</t>
  </si>
  <si>
    <t>Insecticida 1</t>
  </si>
  <si>
    <t>Insecticida 2</t>
  </si>
  <si>
    <t>Limpiones 1</t>
  </si>
  <si>
    <t>Limpiones 2</t>
  </si>
  <si>
    <t>Limpiones 3</t>
  </si>
  <si>
    <t>Limpiones 4</t>
  </si>
  <si>
    <t>Limpiones 5</t>
  </si>
  <si>
    <t>Bayetilla 1</t>
  </si>
  <si>
    <t>Bayetilla 2</t>
  </si>
  <si>
    <t>Toalla en tela blanca para pisos por metro (repuesto de haraganes)</t>
  </si>
  <si>
    <t>Paño absorbente multiusos 1</t>
  </si>
  <si>
    <t>Paño absorbente multiusos 2</t>
  </si>
  <si>
    <t>Estopa</t>
  </si>
  <si>
    <t>Esponjilla 1</t>
  </si>
  <si>
    <t>Esponjilla 2</t>
  </si>
  <si>
    <t>Esponjilla 3</t>
  </si>
  <si>
    <t>Esponjilla 4</t>
  </si>
  <si>
    <t>Esponjilla 5</t>
  </si>
  <si>
    <t>Esponjilla 6</t>
  </si>
  <si>
    <t>Esponjilla 7</t>
  </si>
  <si>
    <t>Escoba 1</t>
  </si>
  <si>
    <t>Escoba 2</t>
  </si>
  <si>
    <t>Escoba 3</t>
  </si>
  <si>
    <t>Escoba 4</t>
  </si>
  <si>
    <t>Escoba 5</t>
  </si>
  <si>
    <t>Mango metálico escoba 1</t>
  </si>
  <si>
    <t>Mango madera escoba 1</t>
  </si>
  <si>
    <t>Cepillos 1</t>
  </si>
  <si>
    <t>Cepillos 2</t>
  </si>
  <si>
    <t>Cepillos 3</t>
  </si>
  <si>
    <t>Trapero 1</t>
  </si>
  <si>
    <t>Trapero 2</t>
  </si>
  <si>
    <t>Trapero 3</t>
  </si>
  <si>
    <t>Trapero 4</t>
  </si>
  <si>
    <t>Mango metálico trapero</t>
  </si>
  <si>
    <t>Mango madera trapero</t>
  </si>
  <si>
    <t>Cepillo para sanitario (churrusco)</t>
  </si>
  <si>
    <t>Pads 1</t>
  </si>
  <si>
    <t>Pads 2</t>
  </si>
  <si>
    <t>Pads 3</t>
  </si>
  <si>
    <t>Pads 4</t>
  </si>
  <si>
    <t>Pads 5</t>
  </si>
  <si>
    <t>Boneth 1</t>
  </si>
  <si>
    <t>Boneth 2</t>
  </si>
  <si>
    <t>Bolsas plásticas 1</t>
  </si>
  <si>
    <t>Bolsas plásticas 2</t>
  </si>
  <si>
    <t>Bolsas plásticas 3</t>
  </si>
  <si>
    <t>Bolsas plásticas 4</t>
  </si>
  <si>
    <t>Bolsas plásticas 5</t>
  </si>
  <si>
    <t>Bolsas plásticas 7</t>
  </si>
  <si>
    <t>Bolsas plásticas 8</t>
  </si>
  <si>
    <t>Bolsas plásticas 9</t>
  </si>
  <si>
    <t>Bolsas plásticas 10</t>
  </si>
  <si>
    <t>Bolsas plásticas 11</t>
  </si>
  <si>
    <t>Bolsas plásticas 12</t>
  </si>
  <si>
    <t>Bolsas plásticas 14</t>
  </si>
  <si>
    <t>Bolsas plásticas 15</t>
  </si>
  <si>
    <t>Bolsas plásticas 16</t>
  </si>
  <si>
    <t>Bolsas plásticas 17</t>
  </si>
  <si>
    <t>Bolsas plásticas 18</t>
  </si>
  <si>
    <t>Bolsas plásticas 19</t>
  </si>
  <si>
    <t>Bolsas plásticas 20</t>
  </si>
  <si>
    <t>Bolsas plásticas 21</t>
  </si>
  <si>
    <t>Bolsas plásticas 22</t>
  </si>
  <si>
    <t>Bolsas plásticas 23</t>
  </si>
  <si>
    <t>Bolsas plásticas 24</t>
  </si>
  <si>
    <t>Bolsas plásticas 25</t>
  </si>
  <si>
    <t>Bolsas plásticas 26</t>
  </si>
  <si>
    <t>Guantes 1</t>
  </si>
  <si>
    <t>Guantes 2</t>
  </si>
  <si>
    <t>Guantes 3</t>
  </si>
  <si>
    <t>Guantes 4</t>
  </si>
  <si>
    <t>Guantes 5</t>
  </si>
  <si>
    <t>Guantes 6</t>
  </si>
  <si>
    <t>Guantes 7</t>
  </si>
  <si>
    <t>Guantes 8</t>
  </si>
  <si>
    <t>Guantes 9</t>
  </si>
  <si>
    <t>Tapabocas 1</t>
  </si>
  <si>
    <t>Tapabocas 2</t>
  </si>
  <si>
    <t>Papel higiénico 1</t>
  </si>
  <si>
    <t>Papel higiénico 2</t>
  </si>
  <si>
    <t>Papel higiénico 3</t>
  </si>
  <si>
    <t>Papel higiénico 4</t>
  </si>
  <si>
    <t>Papel higiénico 5</t>
  </si>
  <si>
    <t>Toallas para manos 1</t>
  </si>
  <si>
    <t>Toallas para manos 2</t>
  </si>
  <si>
    <t>Toallas para manos 3</t>
  </si>
  <si>
    <t>Toallas para manos 4</t>
  </si>
  <si>
    <t>Toallas para manos 5</t>
  </si>
  <si>
    <t>Toallas para manos 6</t>
  </si>
  <si>
    <t>Toallas para manos 7</t>
  </si>
  <si>
    <t>Toallas para manos 8</t>
  </si>
  <si>
    <t>Pañuelos</t>
  </si>
  <si>
    <t>Vasos biodegradables 1</t>
  </si>
  <si>
    <t>Vasos biodegradables 2</t>
  </si>
  <si>
    <t>Vasos biodegradables 3</t>
  </si>
  <si>
    <t>Vasos biodegradables 4</t>
  </si>
  <si>
    <t>Mezclador 1</t>
  </si>
  <si>
    <t>Servilleta papel</t>
  </si>
  <si>
    <t>Filtro para greca 1</t>
  </si>
  <si>
    <t>Filtro para greca 2</t>
  </si>
  <si>
    <t>Filtro para greca 3</t>
  </si>
  <si>
    <t>Churrusco para tubos de greca</t>
  </si>
  <si>
    <t>Papel Aluminio 1</t>
  </si>
  <si>
    <t>Papel Aluminio 2</t>
  </si>
  <si>
    <t>Película transparente para alimentos</t>
  </si>
  <si>
    <t>Termo para café 1</t>
  </si>
  <si>
    <t>Termo para café 2</t>
  </si>
  <si>
    <t>Café 1</t>
  </si>
  <si>
    <t>Café 2</t>
  </si>
  <si>
    <t>Café 3</t>
  </si>
  <si>
    <t>Café Social</t>
  </si>
  <si>
    <t>Crema para café</t>
  </si>
  <si>
    <t>Azúcar 1</t>
  </si>
  <si>
    <t>Azúcar 2</t>
  </si>
  <si>
    <t>Azúcar 3</t>
  </si>
  <si>
    <t>Azúcar 4</t>
  </si>
  <si>
    <t>Endulzante</t>
  </si>
  <si>
    <t>Panela</t>
  </si>
  <si>
    <t>Sal 1</t>
  </si>
  <si>
    <t>Sal 2</t>
  </si>
  <si>
    <t>Sal 3</t>
  </si>
  <si>
    <t>Aromática</t>
  </si>
  <si>
    <t>Aromática de panela</t>
  </si>
  <si>
    <t>Bebida de frutas</t>
  </si>
  <si>
    <t>Bebida de panela</t>
  </si>
  <si>
    <t>Té</t>
  </si>
  <si>
    <t>Infusión frutal</t>
  </si>
  <si>
    <t>Agua potable 1</t>
  </si>
  <si>
    <t>Agua potable 2</t>
  </si>
  <si>
    <t>Agua potable 3</t>
  </si>
  <si>
    <t>Agua potable 4</t>
  </si>
  <si>
    <t>Válvula dispensadora para botellón de agua</t>
  </si>
  <si>
    <t>Servilleta de tela</t>
  </si>
  <si>
    <t>Cepillo para paredes y techos</t>
  </si>
  <si>
    <t>Brillador 1</t>
  </si>
  <si>
    <t>Brillador 2</t>
  </si>
  <si>
    <t>Repuestos brillador 1</t>
  </si>
  <si>
    <t>Repuestos brillador 2</t>
  </si>
  <si>
    <t>Destapador para sanitario (chupa)</t>
  </si>
  <si>
    <t>Plumero o limpia polvo</t>
  </si>
  <si>
    <t>Rastrillo 1</t>
  </si>
  <si>
    <t>Rastrillo 2</t>
  </si>
  <si>
    <t>Recogedor de basura 1</t>
  </si>
  <si>
    <t>Recogedor de basura 2</t>
  </si>
  <si>
    <t>Atomizadores</t>
  </si>
  <si>
    <t xml:space="preserve">Caneca para almacenar ropa sucia </t>
  </si>
  <si>
    <t>Arrendamiento</t>
  </si>
  <si>
    <t>Vasos  1</t>
  </si>
  <si>
    <t>Vasos  2</t>
  </si>
  <si>
    <t xml:space="preserve">Cuchara </t>
  </si>
  <si>
    <t xml:space="preserve">Tenedor </t>
  </si>
  <si>
    <t xml:space="preserve">Cuchillo </t>
  </si>
  <si>
    <t xml:space="preserve">Cuchara pequeña </t>
  </si>
  <si>
    <t>Platos  1</t>
  </si>
  <si>
    <t>Platos  2</t>
  </si>
  <si>
    <t>Platos  3</t>
  </si>
  <si>
    <t>Platos  4</t>
  </si>
  <si>
    <t>Platos  5</t>
  </si>
  <si>
    <t xml:space="preserve">Pocillos </t>
  </si>
  <si>
    <t xml:space="preserve">Juego de cubiertos </t>
  </si>
  <si>
    <t>Terno para café</t>
  </si>
  <si>
    <t>Vajilla  1</t>
  </si>
  <si>
    <t>Vajilla  2</t>
  </si>
  <si>
    <t xml:space="preserve">Cuchillo de cocina </t>
  </si>
  <si>
    <t xml:space="preserve">Tijeras de cocina </t>
  </si>
  <si>
    <t xml:space="preserve">Jarra </t>
  </si>
  <si>
    <t>Combustible para Cortadora de césped, sopladora de hojas y guadañas</t>
  </si>
  <si>
    <t xml:space="preserve">Organizador  porta escobas </t>
  </si>
  <si>
    <t xml:space="preserve">Espátula </t>
  </si>
  <si>
    <t xml:space="preserve">Haraganes 1 </t>
  </si>
  <si>
    <t xml:space="preserve">Haraganes 2 </t>
  </si>
  <si>
    <t xml:space="preserve">Haraganes 3 </t>
  </si>
  <si>
    <t xml:space="preserve">Haraganes 4 </t>
  </si>
  <si>
    <t>Balde</t>
  </si>
  <si>
    <t>Plato Biodegradable 1</t>
  </si>
  <si>
    <t>Plato Biodegradable 2</t>
  </si>
  <si>
    <t xml:space="preserve">Terno para café </t>
  </si>
  <si>
    <t>Cafetera 1</t>
  </si>
  <si>
    <t>Portavasos</t>
  </si>
  <si>
    <t>Bandeja 1</t>
  </si>
  <si>
    <t>Bandeja 2</t>
  </si>
  <si>
    <t>Bandeja 3</t>
  </si>
  <si>
    <t>Bandeja 4</t>
  </si>
  <si>
    <t>Olleta</t>
  </si>
  <si>
    <t>Olla 1</t>
  </si>
  <si>
    <t>Olla 2</t>
  </si>
  <si>
    <t>Escurridor para platos</t>
  </si>
  <si>
    <t>Soporte para Botellón de agua</t>
  </si>
  <si>
    <t>Carro exprimidor de trapero 1</t>
  </si>
  <si>
    <t>Carro exprimidor de trapero 2</t>
  </si>
  <si>
    <t>Carros para limpieza</t>
  </si>
  <si>
    <t>Carro de bebidas</t>
  </si>
  <si>
    <t>Escalera 1</t>
  </si>
  <si>
    <t>Escalera 2</t>
  </si>
  <si>
    <t>Escalera 3</t>
  </si>
  <si>
    <t>Escalera 4</t>
  </si>
  <si>
    <t>Escalera de tipo industrial</t>
  </si>
  <si>
    <t>Mangueras 1</t>
  </si>
  <si>
    <t>Mangueras 2</t>
  </si>
  <si>
    <t>Mangueras 3</t>
  </si>
  <si>
    <t>Contenedor de basura 1</t>
  </si>
  <si>
    <t>Contenedor de basura 2</t>
  </si>
  <si>
    <t>Contenedor de basura 3</t>
  </si>
  <si>
    <t>Contenedor de basura 4</t>
  </si>
  <si>
    <t>Contenedor de basura 5</t>
  </si>
  <si>
    <t>Contenedor de basura 6</t>
  </si>
  <si>
    <t>Contenedor de basura 7</t>
  </si>
  <si>
    <t>Contenedor de basura 8</t>
  </si>
  <si>
    <t>Contenedor de basura 9</t>
  </si>
  <si>
    <t>Contenedor de basura 10</t>
  </si>
  <si>
    <t>Contenedor de basura 11</t>
  </si>
  <si>
    <t>Contenedor de basura 12</t>
  </si>
  <si>
    <t>Contenedor de basura 13</t>
  </si>
  <si>
    <t>Contenedor de basura 14</t>
  </si>
  <si>
    <t>Contenedor de basura 15</t>
  </si>
  <si>
    <t>Contenedor de basura 16</t>
  </si>
  <si>
    <t>Contenedor de basura 17</t>
  </si>
  <si>
    <t>Contenedor de basura 18</t>
  </si>
  <si>
    <t>Contenedor de basura 19</t>
  </si>
  <si>
    <t>Contenedor de basura 20</t>
  </si>
  <si>
    <t>Contenedor de basura 21</t>
  </si>
  <si>
    <t>Contenedor de basura 22</t>
  </si>
  <si>
    <t>Contenedor de basura 23</t>
  </si>
  <si>
    <t>Contenedor de basura 24</t>
  </si>
  <si>
    <t>Contenedor de basura 25</t>
  </si>
  <si>
    <t>Contenedor de basura 26</t>
  </si>
  <si>
    <t>Contenedor de basura 27</t>
  </si>
  <si>
    <t>Contenedor de basura 28</t>
  </si>
  <si>
    <t>Contenedor de basura 29</t>
  </si>
  <si>
    <t>Contenedor de basura 30</t>
  </si>
  <si>
    <t>Punto Ecológico 1</t>
  </si>
  <si>
    <t>Punto Ecológico 2</t>
  </si>
  <si>
    <t>Punto Ecológico 3</t>
  </si>
  <si>
    <t>Punto Ecológico 4</t>
  </si>
  <si>
    <t>Punto Ecológico 5</t>
  </si>
  <si>
    <t>Punto Ecológico 6</t>
  </si>
  <si>
    <t>Papelera 1</t>
  </si>
  <si>
    <t>Papelera 2</t>
  </si>
  <si>
    <t>Papelera 3</t>
  </si>
  <si>
    <t>Papelera 4</t>
  </si>
  <si>
    <t>Papelera residuos peligrosos 1</t>
  </si>
  <si>
    <t>Papelera residuos peligrosos 2</t>
  </si>
  <si>
    <t>Señales peatonales de prevención y atención 1</t>
  </si>
  <si>
    <t>Señales peatonales de prevención y atención 2</t>
  </si>
  <si>
    <t>Señales peatonales de prevención y atención 3</t>
  </si>
  <si>
    <t>Dispensador para papel higiénico 1</t>
  </si>
  <si>
    <t>Dispensador para papel higiénico 2</t>
  </si>
  <si>
    <t>Dispensador de toallas de manos 1</t>
  </si>
  <si>
    <t>Dispensador de toallas de manos 2</t>
  </si>
  <si>
    <t>Dispensador de toallas de manos 3</t>
  </si>
  <si>
    <t>Dispensador de jabón líquido 1</t>
  </si>
  <si>
    <t>Dispensador de jabón líquido 2</t>
  </si>
  <si>
    <t>Dispensador de jabón líquido 3</t>
  </si>
  <si>
    <t>Dispensador de jabón líquido 4</t>
  </si>
  <si>
    <t>Dispensador para ambientador</t>
  </si>
  <si>
    <t>Dispensador goteo por gravedad y recarga</t>
  </si>
  <si>
    <t>Dispensador de agua</t>
  </si>
  <si>
    <t>Dispensador de agua con botellón</t>
  </si>
  <si>
    <t>Greca para tintos 1</t>
  </si>
  <si>
    <t>Greca para tintos 2</t>
  </si>
  <si>
    <t>Greca para tintos 3</t>
  </si>
  <si>
    <t>Máquina de filtrado para café</t>
  </si>
  <si>
    <t>Horno microondas</t>
  </si>
  <si>
    <t>Horno microondas de tipo industrial</t>
  </si>
  <si>
    <t>Estufa 1</t>
  </si>
  <si>
    <t>Estufa 2</t>
  </si>
  <si>
    <t>Extensión eléctrica 1</t>
  </si>
  <si>
    <t>Extensión eléctrica 2</t>
  </si>
  <si>
    <t>Aspiradora 1</t>
  </si>
  <si>
    <t>Aspiradora 2</t>
  </si>
  <si>
    <t>Lavabrilladora de pisos 1</t>
  </si>
  <si>
    <t>Lavabrilladora de pisos 2</t>
  </si>
  <si>
    <t>Brilladora de alta revolución</t>
  </si>
  <si>
    <t>Lavadora de alfombras y tapetes 1</t>
  </si>
  <si>
    <t>Lavadora de alfombras y tapetes 2</t>
  </si>
  <si>
    <t>Hidrolavadora Industrial</t>
  </si>
  <si>
    <t>Sopladora de hojas</t>
  </si>
  <si>
    <t>Sonda para inodoro</t>
  </si>
  <si>
    <t>Girador Manual</t>
  </si>
  <si>
    <t>Sonda para fregaderos</t>
  </si>
  <si>
    <t xml:space="preserve">Cortadora de cesped </t>
  </si>
  <si>
    <t>Guadañas</t>
  </si>
  <si>
    <t>Motobombas</t>
  </si>
  <si>
    <t>Total</t>
  </si>
  <si>
    <t>No.</t>
  </si>
  <si>
    <t>Bien</t>
  </si>
  <si>
    <t xml:space="preserve">Especificación </t>
  </si>
  <si>
    <t xml:space="preserve">Presentación </t>
  </si>
  <si>
    <t>Cantidad Mensual</t>
  </si>
  <si>
    <t>Precio unitario</t>
  </si>
  <si>
    <t>Precio Mínimo</t>
  </si>
  <si>
    <t>Descuento sobre precio mínimo</t>
  </si>
  <si>
    <t>Descuento %</t>
  </si>
  <si>
    <t>Precio Unitario con Descuento</t>
  </si>
  <si>
    <t>Jabón para loza 1 (Compra)</t>
  </si>
  <si>
    <t>- Con agente(s) tensoactivo(s) principal(es) con efecto limpiador y desengrasante en una concentración mínima del 8%.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</si>
  <si>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Líquido, en recipiente plástico con capacidad mínima de 3.785 ml</t>
  </si>
  <si>
    <t>Jabón para loza 2 (Compra)</t>
  </si>
  <si>
    <t>Líquido, en recipiente plástico de mínimo 500 ml</t>
  </si>
  <si>
    <t>Jabón para loza 3 (Compra)</t>
  </si>
  <si>
    <t xml:space="preserve"> - Con agente(s) tensoactivo(s) principal(es) con efecto limpiador y desengrasante en una concentración mínima del 15%.
 - Disponible en mínimo (2) dos fragancias
- El envase debe estar correctamente etiquetados bajo los parámetros establecidos en el sistema globalmente armonizado (Decreto 1496 de 2018) indicando: nombre comercial del producto, pictogramas de los compuestos peligrosos si aplica e instrucciones de uso.
- Debe contener concentraciones de fósforo iguales o inferiores a 0.65% de fósforo (Resolución 0689 de 2016)</t>
  </si>
  <si>
    <t>Crema, en recipiente plástico de mínimo 850 g</t>
  </si>
  <si>
    <t>Jabón para loza 4 (Compra)</t>
  </si>
  <si>
    <t>- Con agente(s) tensoactivo(s) con efecto limpiador y desengrasante. 
- Disponible en múltiples fragancias.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Con etiqueta de amigable con el ambiente
- Debe contener concentraciones de fósforo iguales o inferiores a 0.65% de fósforo (Resolución 0689 de 2016)</t>
  </si>
  <si>
    <t>Crema, en recipiente plástico de mínimo 1000 g</t>
  </si>
  <si>
    <t>Jabón en barra (Compra)</t>
  </si>
  <si>
    <t>-Composición de ácidos grasos de mínimo 50%.
- Debe contener concentraciones de fósforo iguales o inferiores a 0.65% de fósforo (Resolución 0689 de 2016)</t>
  </si>
  <si>
    <t>Barra, unidad con peso mínimo de 250 g en
envoltura individual</t>
  </si>
  <si>
    <t>Jabón en barra azul (Compra)</t>
  </si>
  <si>
    <t>- Todo tipo de uso
- Biodegradable
- No debe contener PVC o Poliestireno expandido u otros plásticos de un solo uso tanto en el envase como en el embalaje.
- Debe contener concentraciones de fósforo iguales o inferiores a 0.65% de fósforo (Resolución 0689 de 2016)</t>
  </si>
  <si>
    <t>Jabón abrasivo (Compra)</t>
  </si>
  <si>
    <t>-Con agente(s) tensoactivo(s) pincipal(es) con efecto limpiador, pulidor y desengrasante
- Con agente activo mínimo del 5%
- Debe contener concentraciones de fósforo iguales o inferiores a 0.65% de fósforo (Resolución 0689 de 2016)</t>
  </si>
  <si>
    <t>En polvo, en tarro de mínimo 500 g</t>
  </si>
  <si>
    <t>Jabón de tocador 1 (Compra)</t>
  </si>
  <si>
    <t xml:space="preserve"> - Elaborado con grasas vegetales
 - Con agente humectante
 - pH modificar entre PH 5,5 a 7
 - Disponible en mínimo (2) dos fragancias
 - Debe estar  correctamente etiquetados bajo los parámetros indicando: nombre comercial del producto, pictogramas de los compuestos peligrosos e instrucciones de uso
- Debe contener concentraciones de fósforo iguales o inferiores a 0.65% de fósforo (Resolución 0689 de 2016)</t>
  </si>
  <si>
    <t>Barra, unidad con peso mínimo de 125 g en envoltura individual</t>
  </si>
  <si>
    <t>Jabón de tocador 2 (Compra)</t>
  </si>
  <si>
    <t>- Jabón de tocador para manos en espuma
- Líquido para manos en bolsa para dispensador spray y con boquilla especial de dispensador
- Tapa tipo válvula, para dispensador, antibacterial y antiséptico 
- Con agente limpiador en una concentración mínima del 6%
- Con agente humectante en una concentración mínima del 3%
- Disponible en múltiples fragancias
- Producto biodegradable basado en ingredientes orgánicos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
- Debe contener concentraciones de fósforo iguales o inferiores a 0.65% de fósforo (Resolución 0689 de 2016)</t>
  </si>
  <si>
    <t>Líquido, en bolsa  con capacidad mínima de 800 ml</t>
  </si>
  <si>
    <t>Jabón de dispensador para manos 1 (Compra)</t>
  </si>
  <si>
    <t>- Con agente limpiador en una concentración mínima del 6%
- Con agente humectante en una concentración mínima del 3%
- pH entre 5,5 a 7
- Disponible en mínimo (2) dos fragancias
- Debe contener concentraciones de fósforo iguales o inferiores a 0.65% de fósforo (Resolución 0689 de 2016)</t>
  </si>
  <si>
    <t>Líquido, en recipiente plástico con dispensador y capacidad mínima de 500 ml</t>
  </si>
  <si>
    <t>Jabón de dispensador para manos 2 (Compra)</t>
  </si>
  <si>
    <t>Jabón de dispensador para manos 3 (Compra)</t>
  </si>
  <si>
    <t>- Con agente limpiador en una concentración mínima del 6%.
- Con agente antibacterial en una concentración mínima del 0,2%
- Con agente humectante en una concentración mínima del 3%
- pH entre 5,5 a 7
- Disponible en mínimo (2) dos fragancias
- Debe contener concentraciones de fósforo iguales o inferiores a 0.65% de fósforo (Resolución 0689 de 2016)</t>
  </si>
  <si>
    <t>Gel antibacterial para manos (Compra)</t>
  </si>
  <si>
    <t>- Con agente antibacterial en una concentración mínima del 0,2%
- Con agente humectante
- pH entre 5, 5 a 7
- Con fragancia</t>
  </si>
  <si>
    <t>Gel, en recipiente plástico con capacidad mínima de 3.785 ml</t>
  </si>
  <si>
    <t>Dispensador de gel antibacterial para manos (Compra)</t>
  </si>
  <si>
    <t>- Material: Plástico
- Tipo de instalación: De pared
- Incluye Chazos y tornillos
- Con visor para determinar el nivel del líquido
- Con ventanilla en la parte superior para añadir el gel 
- Funcionamiento: Manual</t>
  </si>
  <si>
    <t>Recipiente con capacidad mínima de 500 ml (Unidad)</t>
  </si>
  <si>
    <t>Limpiador multiusos 1 (Compra)</t>
  </si>
  <si>
    <t>- Con agente(s) tensoactivo(s) principal(es) con efecto limpiador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</si>
  <si>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 xml:space="preserve">Líquido, en recipiente plástico con capacidad mínima de 3.785 ml </t>
  </si>
  <si>
    <t>Limpiador multiusos 2 (Compra)</t>
  </si>
  <si>
    <t>- Con agente(s) tensoactivo(s) principal(es) con efecto limpiador y desengrasante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</si>
  <si>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ml, con
atomizador de pistola.</t>
  </si>
  <si>
    <t>Limpiador multiusos 3 (Compra)</t>
  </si>
  <si>
    <t>Líquido, en recipiente plástico de repuesto  con capacidad mínima de 500 ml</t>
  </si>
  <si>
    <t>Limpiador desinfectante para pisos (Compra)</t>
  </si>
  <si>
    <t>- Apariencia: Líquido transparente
- Color y olor: De acuerdo a la fragancia
- Producto biodegradable que no afectas la capa de ozono
- Solubilidad: Total en agua
- PH: 7.5 - 8.5
- Composición: Tensoactivos, espesante, coadyuvante, colorante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</t>
  </si>
  <si>
    <t>Líquido, en garrafa  con capacidad mínima de 3.785 ml</t>
  </si>
  <si>
    <t>Líquido desengrasante (Compra)</t>
  </si>
  <si>
    <t xml:space="preserve"> - Con agente(s) tensoactivo(s) principal(es) con efecto limpiador y desengrasante en una concentración mínima del 10%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</si>
  <si>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Crema desengrasante (Compra)</t>
  </si>
  <si>
    <t xml:space="preserve">- Disponible en múltiples fragancias 
- Limpia y desengrasa todos los metales, plásticos, gomas, vidrio, cerámica y madera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 o biodegradable
- No debe contener PVC o Poliestireno expandido u otros plásticos de un solo uso tanto en el envase como en el embalaje. </t>
  </si>
  <si>
    <t>Crema, en recipiente reciclable o biodegadable con capacidad mínima de 500 g</t>
  </si>
  <si>
    <t>Detergente multiusos en polvo (Compra)</t>
  </si>
  <si>
    <t xml:space="preserve"> - Con agente tensoactivo de mínimo 60% de biodegradabilidad
  -Con efecto limpiador de mínimo 9%.
 -  El  envase del producto deberá estar correctamente etiquetado bajo los parámetros: nombre comercial del producto, pictogramas de los compuestos peligrosos e instrucciones de uso
- Debe contener concentraciones de fósforo iguales o inferiores a 0.65% de fósforo (Resolución 0689 de 2016)
</t>
  </si>
  <si>
    <t>Polvo, en bolsa plástica o recipiente plástico
con un peso de 1.000 g</t>
  </si>
  <si>
    <t>Limpiador desinfectante para uso general 1 (Compra)</t>
  </si>
  <si>
    <t>-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</si>
  <si>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Limpiador desinfectante para uso general 2 (Compra)</t>
  </si>
  <si>
    <t>Líquido, en recipiente plástico con capacidad mínima de 500 ml, con atomizador de pistola.</t>
  </si>
  <si>
    <t>Limpiador desinfectante para uso general 3 (Compra)</t>
  </si>
  <si>
    <t>Líquido, en recipiente plástico con capacidad mínima de 500 ml</t>
  </si>
  <si>
    <t>Desinfectante de alto nivel de desinfección para uso hospitalario (Compra)</t>
  </si>
  <si>
    <t xml:space="preserve"> - Con agentes bactericidas, fungicidas, tubercolicidas, esporicidas y virucidas.
 - Sin fragacia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</si>
  <si>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
mínima de 3.785 ml</t>
  </si>
  <si>
    <t>Pastilla desinfectante para sanitario (Compra)</t>
  </si>
  <si>
    <t>- Con agentes bactericidas, fungicidas y virucidas.</t>
  </si>
  <si>
    <t>Unidad con peso mínimo de 45 g</t>
  </si>
  <si>
    <t>Líquido para limpiar vidrios 1 (Compra)</t>
  </si>
  <si>
    <t>- Con agente(s) principal(es) con efecto limpiador y desengrasante en una concentración mínima del 4%
- Disponible mínimo en dos (2) fragancias
 - El envase debe estar  correctamente etiquetados bajo los parámetros establecidos en el sistema globalmente armonizado indicando: nombre comercial del producto, pictogramas de los compuestos peligrosos e instrucciones de uso</t>
  </si>
  <si>
    <t>Líquido para limpiar vidrios 2 (Compra)</t>
  </si>
  <si>
    <t>- Con agente(s) principal(es) con efecto limpiador y desengrasante en una concentración mínima del 4%
- Disponible mínimo en dos (2)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</si>
  <si>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 para limpiar vidrios 3 (Compra)</t>
  </si>
  <si>
    <t>Líquido, en recipiente plástico de repuesto con capacidad mínima
de 500 ml</t>
  </si>
  <si>
    <t>Blanqueador o hipoclorito 1 (Compra)</t>
  </si>
  <si>
    <t>- Solución con una concentración mínima del 5%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</si>
  <si>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Blanqueador o hipoclorito 2 (Compra)</t>
  </si>
  <si>
    <t>Líquido, en recipiente plástico con capacidad
mínima de 1.000 ml</t>
  </si>
  <si>
    <t>Blanqueador o hipoclorito 3 (Compra)</t>
  </si>
  <si>
    <t>- Granulado con una concentración mínima del 90%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</si>
  <si>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ganulado, en bolsa plástica de mínimo
1.000 g</t>
  </si>
  <si>
    <t>Alcohol industrial 1 (Compra)</t>
  </si>
  <si>
    <t xml:space="preserve"> - Solución acuosa de alcohol etílico desnaturalizado con una concentración mínima de 70%
 - Desnaturalizado</t>
  </si>
  <si>
    <t>Alcohol industrial 2 (Compra)</t>
  </si>
  <si>
    <t>- Solución acuosa de alcohol etílico desnaturalizado con una concentración mínima de 70%
- Desnaturalizado</t>
  </si>
  <si>
    <t>Líquido, en recipiente plástico con capacidad mínima de 1000ml</t>
  </si>
  <si>
    <t>Creolina 1 (Compra)</t>
  </si>
  <si>
    <t>- Solución con una concentración mínima de fenoles de 4%</t>
  </si>
  <si>
    <t>Líquido, en recipiente
plástico con capacidad mínima de 500 ml</t>
  </si>
  <si>
    <t>Creolina 2 (Compra)</t>
  </si>
  <si>
    <t>Líquido para limpiar equipos de oficina 1 (Compra)</t>
  </si>
  <si>
    <t xml:space="preserve"> - Con agente(s) principal(es) con efecto limpiador, desengrasante y desinfectante en una concentración mínima del 4%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</si>
  <si>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 con
atomizador</t>
  </si>
  <si>
    <t>Líquido para limpiar equipos de oficina 2 (Compra)</t>
  </si>
  <si>
    <t>Líquido, en recipiente plástico con capacidad
mínima de 500 ml</t>
  </si>
  <si>
    <t>Champú para alfombras y tapizados 1 (Compra)</t>
  </si>
  <si>
    <t>- Con agente(s) principal(es) con efecto limpiador en una concentración mínima del 8%
 - El envase debe estar  correctamente etiquetado: nombre comercial del producto, pictogramas de los compuestos peligrosos e instrucciones de uso</t>
  </si>
  <si>
    <t>Champú para alfombras y tapizados 2 (Compra)</t>
  </si>
  <si>
    <t>- Con agente(s) principal(es) con efecto limpiador en una concentración mínima del 8%
- Con agente espumante para la generación de espuma seca
 - El envase debe estar  correctamente etiquetados: nombre comercial del producto, pictogramas de los compuestos peligrosos e instrucciones de uso</t>
  </si>
  <si>
    <t>Lustrador de muebles (Compra)</t>
  </si>
  <si>
    <t xml:space="preserve"> - Con agentes limpiadores y abrillantadores en una concentración mínima del 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</si>
  <si>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200 ml</t>
  </si>
  <si>
    <t>Líquido cubre rasguños para madera (Compra)</t>
  </si>
  <si>
    <t>- Con agentes limpiadores y abrillantadores en una concentración mínima del 5%
- De color oscuro para coayudar a cubrir rasguños en maderas oscuras</t>
  </si>
  <si>
    <t>En recipiente plástico
con capacidad mínima de 200 ml</t>
  </si>
  <si>
    <t>Crema para cuero (Compra)</t>
  </si>
  <si>
    <t xml:space="preserve"> - Con agentes limpiadores y abrillantadores en una concentración mínima del 5% </t>
  </si>
  <si>
    <t>Crema, en recipiente plástico con capacidad
mínima de 200 ml</t>
  </si>
  <si>
    <t>Cera polimérica (Compra)</t>
  </si>
  <si>
    <t>- Polimérica autobrillante.
- Con polímeros acrílicos, nivelantes y plastificantes.
- Neutra (para pisos de todos los colores)
- Contenido mínimo de sólidos del 10%</t>
  </si>
  <si>
    <t>Cera emulsionada Neutra (Compra)</t>
  </si>
  <si>
    <t>- Emulsionada
- Neutra (para pisos de todos los colores)
- Contenido mínimo de sólidos del 5%</t>
  </si>
  <si>
    <t>Cera emulsionada roja (Compra)</t>
  </si>
  <si>
    <t>- Emulsionada
- Roja
- Contenido mínimo de sólidos del 5%
- Antideslizante</t>
  </si>
  <si>
    <t>Cera solvente (Compra)</t>
  </si>
  <si>
    <t>- Solvente
- Contenido mínimo de sólidos del 10%</t>
  </si>
  <si>
    <t>Sellante para pisos (Compra)</t>
  </si>
  <si>
    <t>- Polimérico autobrillante.
- Con polímeros acrílicos, nivelantes y plastificantes.
- Contenido mínimo de sólidos del 20%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</si>
  <si>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Mantenedor de pisos (Compra)</t>
  </si>
  <si>
    <t>- Polimérico autobrillante.
- Con polímeros acrílicos, nivelantes y plastificantes.
- Contenido mínimo de sólidos del 8%</t>
  </si>
  <si>
    <t>Líquido, en recipiente
plástico con capacidad mínima de 3.785 ml</t>
  </si>
  <si>
    <t>Removedor de cera (Compra)</t>
  </si>
  <si>
    <t>- Con agente activo alcalino en una concentración mínima del 9%
- pH entre 11 y 14</t>
  </si>
  <si>
    <t>Abrillantador para piso laminado (Compra)</t>
  </si>
  <si>
    <t>- Con agente(s) con efecto limpiador y brillador.</t>
  </si>
  <si>
    <t>Jabón neutro para pisos 1 (Compra)</t>
  </si>
  <si>
    <t xml:space="preserve"> - Jabón multiusos
 - PH Neutro, 
 - No corrosivo ni tóxico
- Debe contener concentraciones de fósforo iguales o inferiores a 0.65% de fósforo (Resolución 0689 de 2016)</t>
  </si>
  <si>
    <t>Jabón neutro para pisos 2 (Compra)</t>
  </si>
  <si>
    <t>- Jabón neutro biodegradable multiusos
- PH Neutro
- No es corrosivo ni tóxico
- Color: Azul claro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reciclable, no debe contener PVC, Poliestireno expandido u otros plásticos de un solo uso tanto en el envase como en el embalaje.
- Debe contener concentraciones de fósforo iguales o inferiores a 0.65% de fósforo (Resolución 0689 de 2016)</t>
  </si>
  <si>
    <t>Líquido, en cuñete con capacidad de 20 L</t>
  </si>
  <si>
    <t>Varsol  ecológico 1 (Compra)</t>
  </si>
  <si>
    <t>- Solución con agentes desinfectantes, desmanchadores y desengrasantes  en concentración mínima del 15%.
- Biodegradable mínimo en un 95%</t>
  </si>
  <si>
    <t>Líquido, en recipiente plástico con capacidad mínima de 1000 ml</t>
  </si>
  <si>
    <t>Varsol ecológico 2 (Compra)</t>
  </si>
  <si>
    <t>Desmanchador multiusos (Compra)</t>
  </si>
  <si>
    <t>- Con agente(s) tensoactivo(s) con efecto limpiador y desengrasante
- Para superficies de todo tipo.</t>
  </si>
  <si>
    <t>Crema, en bolsa plástica de mínimo 500 g</t>
  </si>
  <si>
    <t>Brillametal en crema (Compra)</t>
  </si>
  <si>
    <t>- Con agentes con efecto limpiador, pulidor y brillador.
- Para todo tipo de metales
 - El  envase del producto deberá estar correctamente etiquetado, indicando: nombre comercial del producto, pictogramas de los compuestos peligrosos e instrucciones de uso</t>
  </si>
  <si>
    <t>En crema de mínimo 70 g</t>
  </si>
  <si>
    <t>Brillametal líquido (Compra)</t>
  </si>
  <si>
    <t>- Con agentes con efecto limpiador, pulidor y brillador.
- Para todo tipo de metales</t>
  </si>
  <si>
    <t>Líquido , en recipiente plástico con capacidad mínima de 200 ml</t>
  </si>
  <si>
    <t>Betún (Compra)</t>
  </si>
  <si>
    <t>- Contenido mínimo de sólidos del 30%
- Color negro
- No debe contener ningún material que sea cancerígeno ( Clasificación 1 y 2a por la IARC), Mutagénico, Tóxico, Contaminante peligroso del aire o que sea agotador de la capa de ozono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</si>
  <si>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Tarro de mínimo 100 g</t>
  </si>
  <si>
    <t>Ambientador 1 (Compra)</t>
  </si>
  <si>
    <t>- Solución con alcohol etílico y solventes.
- Con fragancia en una concentración del 1,5%
- En múltiples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</si>
  <si>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Ambientador 2 (Compra)</t>
  </si>
  <si>
    <t>- Solución con alcohol etílico y solventes.
- Con fragancia en una concentración del 1,5%
- En múltiples fragancias
- libre de CFC
 - Envase correctamente etiquetado bajo los parámetros establecidos indicando: nombre comercial del producto, pictogramas de los compuestos peligrosos e instrucciones de uso.
- Elaborado en material reciclable</t>
  </si>
  <si>
    <t>Líquido, en aerosol seguro para la capa de ozono con capacidad mínima de 400 ml</t>
  </si>
  <si>
    <t>Insecticida 1 (Compra)</t>
  </si>
  <si>
    <t>- Para eliminar insectos rastreros.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</si>
  <si>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Líquido, en aerosol seguro para la capa de ozono con capacidad
mínima de 350 ml</t>
  </si>
  <si>
    <t>Insecticida 2 (Compra)</t>
  </si>
  <si>
    <t>- Para eliminar insectos voladores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</si>
  <si>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Limpiones 1 (Compra)</t>
  </si>
  <si>
    <t>- En tela de toalla fileteada
- Color blanco sin estampado
- Tamaño mínimo de 45cm de largo por 45cm de ancho.</t>
  </si>
  <si>
    <t>Unidad</t>
  </si>
  <si>
    <t>Limpiones 2 (Compra)</t>
  </si>
  <si>
    <t>- En tela de toalla fileteada
- Color blanco sin estampado
-Tamaño mínimo de 100 cm de largo por 70 cm de ancho</t>
  </si>
  <si>
    <t>Limpiones 3 (Compra)</t>
  </si>
  <si>
    <t>- En tela fileteada
- Color blanco sin estampado
- Tamaño mínimo de 45 cm de largo por 45 cm de ancho</t>
  </si>
  <si>
    <t>Limpiones 4 (Compra)</t>
  </si>
  <si>
    <t>- En tela fileteada
- Color blanco sin estampado
-Tamaño mínimo de 100 cm de largo por 70 cm de ancho</t>
  </si>
  <si>
    <t>Limpiones 5 (Compra)</t>
  </si>
  <si>
    <t>- En tela tipo galleta fileteada
- Color blanco o beige sin estampado
-Tamaño mínimo de 100 cm de largo por 70 cm de ancho</t>
  </si>
  <si>
    <t>Bayetilla 1 (Compra)</t>
  </si>
  <si>
    <t xml:space="preserve"> - En tela fileteada
 -  100% algodón y fibra natural 
- Color blanco sin estampado
-Tamaño mínimo de 100 cm de largo por 70 cm de ancho</t>
  </si>
  <si>
    <t>Bayetilla 2 (Compra)</t>
  </si>
  <si>
    <t xml:space="preserve"> - En tela fileteada
 - 100% algodón y fibra natural 
 - Color rojo sin estampado
 -Tamaño mínimo de 100 cm de largo por 70 cm de ancho</t>
  </si>
  <si>
    <t>Toalla en tela blanca para pisos por metro (repuesto de haraganes) (Compra)</t>
  </si>
  <si>
    <t xml:space="preserve"> - Elaborado  en microfibras
 - Color blanco
 - Tamaño mínimo de 100 cm de largo por 70 cm de ancho</t>
  </si>
  <si>
    <t>Paño absorbente multiusos 1 (Compra)</t>
  </si>
  <si>
    <t>- Retira el polvo sin dejar residuos ni pelusas
- Antibacterial reutilizable
- Tela con microporos
- Tamaño mínimo de 60 cm de largo por 33 cm de ancho</t>
  </si>
  <si>
    <t>Paquete X 6 unidades</t>
  </si>
  <si>
    <t>Paño absorbente multiusos 2 (Compra)</t>
  </si>
  <si>
    <t>- Retira el polvo sin dejar residuos ni pelusas
- Antibacterial reutilizable
- Tela con microporos
- Tamaño mínimo de 25 cm de largo por 45 cm de ancho</t>
  </si>
  <si>
    <t>Rollo X 40 unidades</t>
  </si>
  <si>
    <t>Estopa (Compra)</t>
  </si>
  <si>
    <t>- Hecha 100% de hilos de algodón blanco peinado.
-Suave al tacto, para lustrar
- No debe contener PVC o Poliestireno expandido u otros plásticos de un solo uso tanto en el envase como en el embalaje.</t>
  </si>
  <si>
    <t>Bolsa de mínimo 400 g</t>
  </si>
  <si>
    <t>Esponjilla 1 (Compra)</t>
  </si>
  <si>
    <t>- Espuma enmallada
- Tamaño mínimo de 7 cm de largo por 10 cm de ancho</t>
  </si>
  <si>
    <t>Esponjilla 2 (Compra)</t>
  </si>
  <si>
    <t>- Doble uso (material de esponjilla blanda y abrasiva)
- Tamaño mínimo de 7 cm de largo por 10 cm de ancho
- No debe contener PVC o Poliestireno expandido u otros plásticos de un solo uso tanto en el envase como en el embalaje</t>
  </si>
  <si>
    <t>Esponjilla 3 (Compra)</t>
  </si>
  <si>
    <t>- Abrasiva
- Tamaño mínimo de 9 cm de largo por 12 cm de</t>
  </si>
  <si>
    <t>Esponjilla 4 (Compra)</t>
  </si>
  <si>
    <t>- Elaborada con fibra de acero inoxidable para dar brillo
- Tamaño mínimo de 5 cm de largo por 5 cm de ancho</t>
  </si>
  <si>
    <t>Esponjilla 5 (Compra)</t>
  </si>
  <si>
    <t>- Elaborada con alambre de acero inoxidable
- Tamaño mínimo de 7 cm de largo por 10 cm de ancho</t>
  </si>
  <si>
    <t>Esponjilla 6 (Compra)</t>
  </si>
  <si>
    <t>- Espuma enmallada
- Tamaño mínimo de 7 cm de largo por 10 cm de ancho
- No debe contener PVC o Poliestireno expandido u otros plásticos de un solo uso tanto en el envase como en el embalaje.</t>
  </si>
  <si>
    <t>Esponjilla 7 (Compra)</t>
  </si>
  <si>
    <t>- Abrasiva
- Tamaño mínimo de 9 cm de largo por 12 cm de ancho
- No debe contener PVC o Poliestireno expandido u otros plásticos de un solo uso tanto en el envase como en el embalaje.</t>
  </si>
  <si>
    <t>Escoba 1 (Compra)</t>
  </si>
  <si>
    <t xml:space="preserve">- Cerdas suaves elaboradas con PET calibre entre 0,3 y 0,4 mm.
- Área de barrido mínima de 25 cm de largo por 8 cm de ancho por 10 cm de alto
- Material de base en plástico con acople tipo rosca
</t>
  </si>
  <si>
    <t>Escoba 2 (Compra)</t>
  </si>
  <si>
    <t xml:space="preserve">- Cerdas duras elaboradas con PET calibre entre 0,4 y 0,6 mm.
- Área de barrido mínima de 25 cm de largo por 8 cm de ancho por 10 cm de alto
- Material de base en plástico con acople tipo rosca
</t>
  </si>
  <si>
    <t>Escoba 3 (Compra)</t>
  </si>
  <si>
    <t xml:space="preserve">- Cerdas suaves elaboradas con PET calibre entre 0,3 y 0,4 mm.
- Área de barrido mínima de 35 cm de largo por 8 cm de ancho por 10 cm de alto
- Material de base en plástico con acople tipo rosca
</t>
  </si>
  <si>
    <t>Escoba 4 (Compra)</t>
  </si>
  <si>
    <t xml:space="preserve">- Cerdas duras elaboradas con PET calibre entre 0,4 y 0,6 mm.
- Área de barrido mínima de 35 cm de largo por 8 cm de ancho por 10 cm de alto
- Material de base en plástico con acople tipo rosca
</t>
  </si>
  <si>
    <t>Escoba 5 (Compra)</t>
  </si>
  <si>
    <t xml:space="preserve">- Cerdas suaves elaboradas con PET calibre entre 0,3 y 0,4 mm.
- Área de barrido mínima de 35 cm de largo por 8 cm de ancho por 10 cm de alto
- Mango de madera proveniente de explotación forestal sostenible certificada ( FSC, PEFC o equivalentes) y/o Mango y Fibra de plástico (reciclado o nuevo) de polipropileno (PP) o polietileno (PE) y/o cabo metálico que no contenga material plastificado
- No debe contener PVC u otros plásticos con cloro. 
- Cabo de madera 140cm elaborada con fibra natural, con soporte para colgar, con capucha plástica protectora que evita que se desprendan las fibras o se deformen
</t>
  </si>
  <si>
    <t>Mango metálico escoba 1 (Compra)</t>
  </si>
  <si>
    <t xml:space="preserve">- Extensión mínima de 140 cm
 -Acople plástico o rosca para palos de escoba
 </t>
  </si>
  <si>
    <t>Mango madera escoba 1 (Compra)</t>
  </si>
  <si>
    <t>Cepillos 1 (Compra)</t>
  </si>
  <si>
    <t>- Tipo plancha, con mango de plástico
- Cuerpo elaborado en plástico
- Cerdas duras en fibra plástica
- Tamaño mínimo de 15 cm de largo por 5cm de ancho por 6 cm de alto.</t>
  </si>
  <si>
    <t>Cepillos 2 (Compra)</t>
  </si>
  <si>
    <t>- Para pisos
- Cuerpo elaborado en plástico
- Cerdas duras en fibra plástica
- Tamaño mínimo de 23 cm de largo por 6 cm de ancho por 7 cm de alto.
- Mango metálico con una extensión mínima de
140 cm</t>
  </si>
  <si>
    <t>Cepillos 3 (Compra)</t>
  </si>
  <si>
    <t>- Para pisos
- Cuerpo elaborado en plástico
- Cerdas duras en fibra plástica
- Tamaño mínimo de 35 cm de largo por 6 cm de ancho por 7 cm de alto.
- Mango metálico con una extensión mínima de
140 cm</t>
  </si>
  <si>
    <t>Trapero 1 (Compra)</t>
  </si>
  <si>
    <t xml:space="preserve"> - Elaborado con hilaza de algodón natural
 - Mecha con peso mínimo 250 gr y extensión mínima de 32 cm de  largo
 - Material de base en plástico con acople tipo rosca
</t>
  </si>
  <si>
    <t>Trapero 2 (Compra)</t>
  </si>
  <si>
    <t xml:space="preserve">- Elaborado con hilaza de algodón natural
- Mecha con peso mínimo de 350 gr y extensión mínima de 32 cm de largo
- Material de base en plástico con acople tipo rosca
</t>
  </si>
  <si>
    <t>Trapero 3 (Compra)</t>
  </si>
  <si>
    <t>- Elaborado con hilaza de algodón natural
- Mecha con peso mínimo de 435 gr y extensión mínima de 32 cm de largo
- Material de base en plástico con acople tipo rosca</t>
  </si>
  <si>
    <t>Trapero 4 (Compra)</t>
  </si>
  <si>
    <t>- Trapero en hilo encabado o con cabo en madera 
- Mecha con peso mínimo de 400 gr y extensión mínima de 1.40 cm de largo
- Mango de madera proveniente de explotación forestal sostenible certificada ( FSC, PEFC o equivalentes) y/o cabo metálico que no contenga material plastificado
- Fibras en tela , algodón o pabilo de fibra de Rayón. 
- No debe contener PVC o Poliestireno expandido u otros plásticos de un solo uso tanto en el envase como en el embalaje.</t>
  </si>
  <si>
    <t>Mango metálico trapero (Compra)</t>
  </si>
  <si>
    <t xml:space="preserve">- Extensión mínima de 140 cm
- Acople plástico o rosca para palos de escoba
 </t>
  </si>
  <si>
    <t>Mango madera trapero (Compra)</t>
  </si>
  <si>
    <t>Cepillo para sanitario (churrusco) (Compra)</t>
  </si>
  <si>
    <t>- Cerdas duras elaboradas en fibras plásticas
- Extensión mínima de las cerdas es de 2,5 cm
- Base y mango elaborados en plástico
- Mango con longitud mínima de 33 cm</t>
  </si>
  <si>
    <t>Pads 1 (Compra)</t>
  </si>
  <si>
    <t>- Para brillo
- Diámetro mínimo de 16 pulgadas
- Rojo o blanco</t>
  </si>
  <si>
    <t>Pads 2 (Compra)</t>
  </si>
  <si>
    <t>- Para remoción
- Diámetro mínimo de 16 pulgadas
- Café o negro</t>
  </si>
  <si>
    <t>Pads 3 (Compra)</t>
  </si>
  <si>
    <t>- Para brillo
- Diámetro mínimo de 20 pulgadas
- Rojo o blanco</t>
  </si>
  <si>
    <t>Pads 4 (Compra)</t>
  </si>
  <si>
    <t>- Para remoción
- Diámetro mínimo de 20 pulgadas
- Café o negro</t>
  </si>
  <si>
    <t>Pads 5 (Compra)</t>
  </si>
  <si>
    <t>- Pad de fibras para máquinas de baja densidad para lavado suave de mantención, remueve marcas, suciedad y derrames. 
- Diámetro: 17" 
- Color: blanco. 
- No debe contener PVC o Poliestireno expandido u otros plásticos de un solo uso tanto en el envase como en el embalaje.</t>
  </si>
  <si>
    <t>Boneth 1 (Compra)</t>
  </si>
  <si>
    <t>- Diámetro mínimo de 16 pulgadas
- Elaborado en hilaza de algodón</t>
  </si>
  <si>
    <t>Boneth 2 (Compra)</t>
  </si>
  <si>
    <t>- Diámetro mínimo de 20 pulgadas
- Elaborado en hilaza de algodón</t>
  </si>
  <si>
    <t>Bolsas plásticas 1 (Compra)</t>
  </si>
  <si>
    <t>- Elaborada en polietileno de baja densidad
- De color negro
- Calibre de mínimo 1
- Tamaño de 40 cm de ancho por 55 cm de largo</t>
  </si>
  <si>
    <t>Paquete de mínimo 6</t>
  </si>
  <si>
    <t>Bolsas plásticas 2 (Compra)</t>
  </si>
  <si>
    <t>- Elaborada en polietileno de baja densidad
- De color verde
- Calibre de mínimo 1
- Tamaño de 40 cm de ancho por 55 cm de largo</t>
  </si>
  <si>
    <t>Bolsas plásticas 3 (Compra)</t>
  </si>
  <si>
    <t>- Elaborada en polietileno de baja densidad
- De color blanco
- Calibre de mínimo 1
- Tamaño de 40 cm de ancho por 55 cm de largo</t>
  </si>
  <si>
    <t>Bolsas plásticas 4 (Compra)</t>
  </si>
  <si>
    <t>- Elaborada en polietileno de baja densidad
- De color rojo
- Calibre de mínimo 1
- Tamaño de 40 cm de ancho por 55 cm de largo
 - Con impresión de aviso de riesgo biológico</t>
  </si>
  <si>
    <t>Bolsas plásticas 5 (Compra)</t>
  </si>
  <si>
    <t>- Elaborada en polietileno de baja densidad
- De color azul
- Calibre de mínimo 1
- Tamaño de 40 cm de ancho por 55 cm de largo</t>
  </si>
  <si>
    <t>Bolsas plásticas 7 (Compra)</t>
  </si>
  <si>
    <t>- Elaborada en polietileno de baja densidad
- De color amarillo
- Calibre de mínimo 1
- Tamaño de 40 cm de ancho por 55 cm de largo</t>
  </si>
  <si>
    <t>Bolsas plásticas 8 (Compra)</t>
  </si>
  <si>
    <t>- Elaborada en polietileno de baja densidad
- De color negro
-Calibre de mínimo 2
- Tamaño de 60 cm de ancho por 70 cm de largo</t>
  </si>
  <si>
    <t>Bolsas plásticas 9 (Compra)</t>
  </si>
  <si>
    <t>- Elaborada en polietileno de baja densidad
- De color verde
- Calibre de mínimo 2
- Tamaño de 60 cm de ancho por 70 cm de largo</t>
  </si>
  <si>
    <t>Bolsas plásticas 10 (Compra)</t>
  </si>
  <si>
    <t>- Elaborada en polietileno de baja densidad
- De color blanco
- Calibre de mínimo 2
- Tamaño de 60 cm de ancho por 70 cm de largo</t>
  </si>
  <si>
    <t>Bolsas plásticas 11 (Compra)</t>
  </si>
  <si>
    <t>- Elaborada en polietileno de baja densidad
- De color rojo
- Calibre de mínimo 2
- Tamaño de 60 cm de ancho por 70 cm de largo
- Con impresión de aviso de riesgo biológico</t>
  </si>
  <si>
    <t>Bolsas plásticas 12 (Compra)</t>
  </si>
  <si>
    <t xml:space="preserve">- Elaborada en polietileno de baja densidad
- De color azul
- Calibre de mínimo 2
- Tamaño de 60 cm de ancho por 70 cm de largo
</t>
  </si>
  <si>
    <t>Bolsas plásticas 14 (Compra)</t>
  </si>
  <si>
    <t xml:space="preserve">- Elaborada en polietileno de baja densidad
- De color amarillo
- Calibre de mínimo 2
- Tamaño de 60 cm de ancho por 70 cm de largo
</t>
  </si>
  <si>
    <t>Bolsas plásticas 15 (Compra)</t>
  </si>
  <si>
    <t>- Elaborada en polietileno de baja densidad
- De color negro
- Calibre de mínimo 2
- Tamaño de 70 cm de ancho por 90 cm de largo</t>
  </si>
  <si>
    <t>Bolsas plásticas 16 (Compra)</t>
  </si>
  <si>
    <t>- Elaborada en polietileno de baja densidad
- De color verde
- Calibre de mínimo 2
- Tamaño de 70 cm de ancho por 90 cm de largo</t>
  </si>
  <si>
    <t>Bolsas plásticas 17 (Compra)</t>
  </si>
  <si>
    <t>- Elaborada en polietileno de baja densidad
- De color blanco
- Calibre de mínimo 2
- Tamaño de 70 cm de ancho por 90 cm de largo</t>
  </si>
  <si>
    <t>Bolsas plásticas 18 (Compra)</t>
  </si>
  <si>
    <t>- Elaborada en polietileno de baja densidad
- De color rojo
- Calibre de mínimo 2
- Tamaño de 70 cm de ancho por 90 cm de largo
- Con impresión de aviso de riesgo biológico</t>
  </si>
  <si>
    <t>Bolsas plásticas 19 (Compra)</t>
  </si>
  <si>
    <t xml:space="preserve">- Elaborada en polietileno de baja densidad
- De color azul
- Calibre de mínimo 2
- Tamaño de 70 cm de ancho por 90 cm de largo
</t>
  </si>
  <si>
    <t>Bolsas plásticas 20 (Compra)</t>
  </si>
  <si>
    <t xml:space="preserve">- Elaborada en polietileno de baja densidad
- De color amarillo
- Calibre de mínimo 2
- Tamaño de 70 cm de ancho por 90 cm de largo
</t>
  </si>
  <si>
    <t>Bolsas plásticas 21 (Compra)</t>
  </si>
  <si>
    <t>- Elaborada en polietileno de baja densidad
- De color negro
- Calibre de mínimo 3
- Tamaño de 80 cm de ancho por 110 cm de largo</t>
  </si>
  <si>
    <t>Bolsas plásticas 22 (Compra)</t>
  </si>
  <si>
    <t>- Elaborada en polietileno de baja densidad
- De color verde
- Calibre de mínimo 3
- Tamaño de 80 cm de ancho por 110 cm de largo</t>
  </si>
  <si>
    <t>Bolsas plásticas 23 (Compra)</t>
  </si>
  <si>
    <t>- Elaborada en polietileno de baja densidad
- De color blanco
-Calibre de mínimo 3
- Tamaño de 80 cm de ancho por 110 cm de largo</t>
  </si>
  <si>
    <t>Bolsas plásticas 24 (Compra)</t>
  </si>
  <si>
    <t>- Elaborada en polietileno de baja densidad
- De color rojo
-Calibre de mínimo 3
- Tamaño de 80 cm de ancho por 110 cm de largo
- Con impresión de aviso de riesgo biológico</t>
  </si>
  <si>
    <t>Bolsas plásticas 25 (Compra)</t>
  </si>
  <si>
    <t xml:space="preserve">- Elaborada en polietileno de baja densidad
- De color azul
-Calibre de mínimo 3
- Tamaño de 80 cm de ancho por 110 cm de largo
</t>
  </si>
  <si>
    <t>Bolsas plásticas 26 (Compra)</t>
  </si>
  <si>
    <t xml:space="preserve">- Elaborada en polietileno de baja densidad
- De color amarilla
-Calibre de mínimo 3
- Tamaño de 80 cm de ancho por 110 cm de largo
</t>
  </si>
  <si>
    <t>Guantes 1 (Compra)</t>
  </si>
  <si>
    <t>- Tipo doméstico
- Elaborados en látex
- Calibre mínimo de 18
- Tallas 7 a 9 o S a XL
- Color amarillo</t>
  </si>
  <si>
    <t>Par</t>
  </si>
  <si>
    <t>Guantes 2 (Compra)</t>
  </si>
  <si>
    <t>- Tipo doméstico
- Elaborados en látex
- Calibre mínimo de 18
- Tallas 7 a 9 o S a XL
- Color negro</t>
  </si>
  <si>
    <t>Guantes 3 (Compra)</t>
  </si>
  <si>
    <t>- Tipo doméstico
- Elaborados en látex
- Calibre mínimo de 25
- Tallas 7 a 9 o S a XL
- Color negro</t>
  </si>
  <si>
    <t>Guantes 4 (Compra)</t>
  </si>
  <si>
    <t>- Tipo doméstico
- Elaborados en látex
- Calibre mínimo de 25
- Tallas 7 a 9 o S a XL
- Color rojo</t>
  </si>
  <si>
    <t>Guantes 5 (Compra)</t>
  </si>
  <si>
    <t>- Tipo industrial
- Elaborados en látex
- Calibre mínimo de 35
- Tallas 7 a 9 o S a XL
- Color negro</t>
  </si>
  <si>
    <t>Guantes 6 (Compra)</t>
  </si>
  <si>
    <t>- Elaborados en látex desechable (tipo cirugía)
- Empovaldos
- Tallas XS a XXL</t>
  </si>
  <si>
    <t>Caja de mínimo 100 unidades</t>
  </si>
  <si>
    <t>Guantes 7 (Compra)</t>
  </si>
  <si>
    <t>- Elaborados en carnaza
- Tallas 7 a 9 o S a XL</t>
  </si>
  <si>
    <t>Guantes 8 (Compra)</t>
  </si>
  <si>
    <t>- Tipo mosquetero
- Calibre mínimo de 40
- Tallas 7 a 9 o S a XL
- Color negro</t>
  </si>
  <si>
    <t>Guantes 9 (Compra)</t>
  </si>
  <si>
    <t>- Elaborados en hilaza
- Tallas 7 a 9 o S a XL</t>
  </si>
  <si>
    <t>Tapabocas 1 (Compra)</t>
  </si>
  <si>
    <t>- Elaborado en tela no tejida
- Desechable
- Con tiras elásticas</t>
  </si>
  <si>
    <t>Caja de mínimo 50 unidades</t>
  </si>
  <si>
    <t>Tapabocas 2 (Compra)</t>
  </si>
  <si>
    <t>- Elaborado en tela no tejida de Polipropileno y Poliéster
- Desechable
- Con tiras elásticas
- Con soporte nasal</t>
  </si>
  <si>
    <t>Papel higiénico 1 (Compra)</t>
  </si>
  <si>
    <t xml:space="preserve"> - Rollo con longitud mínima de 20 metros
 - Doble hoja blanca
 - Sin fragancia</t>
  </si>
  <si>
    <t>Rollo</t>
  </si>
  <si>
    <t>Papel higiénico 2 (Compra)</t>
  </si>
  <si>
    <t>- Rollo con longitud mínima de 250 metros
- Doble hoja de color natural
- Sin fragancia</t>
  </si>
  <si>
    <t>Papel higiénico 3 (Compra)</t>
  </si>
  <si>
    <t>- Rollo con longitud mínima de 250 metros
- Doble hoja blanca
- Sin fragancia</t>
  </si>
  <si>
    <t>Papel higiénico 4 (Compra)</t>
  </si>
  <si>
    <t>- Rollo con longitud mínima de 400 metros
- Hoja sencilla de color natural
- Sinfragancia</t>
  </si>
  <si>
    <t>Papel higiénico 5 (Compra)</t>
  </si>
  <si>
    <t xml:space="preserve"> - Rollo con longitud mínima de 400 metros
 - Hoja sencilla de color blanco
 - Sin fragancia</t>
  </si>
  <si>
    <t>Toallas para manos 1 (Compra)</t>
  </si>
  <si>
    <t>- Rollo con longitud mínima de 100 metros
- Doble hoja con un tamaño mínimo 15 cm de ancho
- Disponibles en color blanco</t>
  </si>
  <si>
    <t>Toallas para manos 2 (Compra)</t>
  </si>
  <si>
    <t>- Rollo con longitud mínima de 100 metros
- Doble hoja con un tamaño mínimo 15 cm de ancho
- Disponibles en color natural</t>
  </si>
  <si>
    <t>Toallas para manos 3 (Compra)</t>
  </si>
  <si>
    <t xml:space="preserve"> - Rollo con longitud mínima de 150 metros
 - Doble hoja con un tamaño mínimo 15 cm de ancho
 - Disponibles en color blanco
 - Sin olor o fragancia</t>
  </si>
  <si>
    <t>Toallas para manos 4 (Compra)</t>
  </si>
  <si>
    <t xml:space="preserve"> - Rollo con longitud mínima de 150 metros
 - Doble hoja con un tamaño mínimo 15 cm de ancho
 - Disponibles en color natural
 - Sin fragancia</t>
  </si>
  <si>
    <t>Toallas para manos 5 (Compra)</t>
  </si>
  <si>
    <t>- Toallas interdobladas, paquete con mínimo 150 unidades
- Doble hoja con un tamaño mínimo de 20 cm de largo por 15 cm de ancho
 - Hoja color natural</t>
  </si>
  <si>
    <t>Toallas para manos 6 (Compra)</t>
  </si>
  <si>
    <t>- Toallas interdobladas, paquete con mínimo 150 unidades
- Doble hoja con un tamaño mínimo de 20 cm de largo por 15 cm de ancho
 - Hoja color blanco</t>
  </si>
  <si>
    <t>Toallas para manos 7 (Compra)</t>
  </si>
  <si>
    <t>- Toallas con precorte
- Rollo con longitud mínima de 100 metros
- Doble hoja con tamaño mínimo de 15 cms de ancho
- Color Blanco
- Sin fragancia</t>
  </si>
  <si>
    <t>Toallas para manos 8 (Compra)</t>
  </si>
  <si>
    <t>- Toallas con precorte
- Rollo con longitud mínima de 100 metros
- Doble hoja con tamaño mínimo de 15 cms de ancho
- Color Natural
- Sin fragancia</t>
  </si>
  <si>
    <t>Pañuelos (Compra)</t>
  </si>
  <si>
    <t>- Doble hoja
- Color blanco</t>
  </si>
  <si>
    <t>Vasos biodegradables 1 (Compra)</t>
  </si>
  <si>
    <t xml:space="preserve"> - Elaborado en cartón 97% biodegradable
- Capacidad mínima de 4 oz</t>
  </si>
  <si>
    <t>Paquete de mínimo 50 unidades</t>
  </si>
  <si>
    <t>Vasos biodegradables 2 (Compra)</t>
  </si>
  <si>
    <t xml:space="preserve"> - Elaborado en cartón 97% biodegradable
 - Capacidad mínima de 6 oz</t>
  </si>
  <si>
    <t>Paquete de mínimo 50</t>
  </si>
  <si>
    <t>Vasos biodegradables 3 (Compra)</t>
  </si>
  <si>
    <t xml:space="preserve"> - Elaborado en cartón 97% biodegradable
- Capacidad mínima de 9 oz</t>
  </si>
  <si>
    <t>Paquete de mínimo 40 unidades</t>
  </si>
  <si>
    <t>Vasos biodegradables 4 (Compra)</t>
  </si>
  <si>
    <t>- Capacidad mínima de 9 onzas 
- Sin tapa 
- Liso
- Biodegradable y compostable.
- Elaborado en polyboard (cartón)  y/ocon la fibra de caña de azúcar o almidón de maíz</t>
  </si>
  <si>
    <t>Mezclador 1 (Compra)</t>
  </si>
  <si>
    <t>- Mezcladores  elaborados en madera y/o apartir de recursos renovables como la caña de azucar y/o almidón de maíz
- Longitud mínima de 11 cm</t>
  </si>
  <si>
    <t>Paquete de mínimo 500</t>
  </si>
  <si>
    <t>Servilleta papel (Compra)</t>
  </si>
  <si>
    <t>- Tipo cafetería
 - Dobe hoja
- Color blanco
- Dimensiones mínimas de 21,5 cm de largo y 14 cm de ancho
- 100% Biodegradable 
- Elaborado a base de papel reciclado no clorado
- No debe contener PVC o Poliestireno expandido u otros plásticos de un solo uso tanto en el envase como en el embalaje.</t>
  </si>
  <si>
    <t>Paquete de mínimo 100 unidades</t>
  </si>
  <si>
    <t>Filtro para greca 1 (Compra)</t>
  </si>
  <si>
    <t>- Elaborada en tela
- Para greca
- Capacidad de media libra
- No debe contener PVC o Poliestireno expandido u otros plásticos de un solo uso tanto en el envase como en el embalaje</t>
  </si>
  <si>
    <t>Filtro para greca 2 (Compra)</t>
  </si>
  <si>
    <t>- Elaborada en tela
- Para greca
- Capacidad de una 1 libra
- No debe contener PVC o Poliestireno expandido u otros plásticos de un solo uso tanto en el envase como en el embalaje.</t>
  </si>
  <si>
    <t>Filtro para greca 3 (Compra)</t>
  </si>
  <si>
    <t>- Elaborada en tela
- Para greca
- Capacidad de dos 2 libras
- No debe contener PVC o Poliestireno expandido u otros plásticos de un solo uso tanto en el envase como en el embalaje.</t>
  </si>
  <si>
    <t>Churrusco para tubos de greca (Compra)</t>
  </si>
  <si>
    <t>- Cepillo para lavado y fregado de grecas.  
- No debe contener PVC, Poliestireno expandido u otros plásticos de un solo uso tanto en el envase como en el embalaje.
- Base y mango elaborados en alambre</t>
  </si>
  <si>
    <t>Papel Aluminio 1 (Compra)</t>
  </si>
  <si>
    <t>- Longitud mínima del rollo de 40 metros
- Ancho mínimo del rollo de 27 cm</t>
  </si>
  <si>
    <t>Caja de carton con un 1 rollo de mínimo 40 metros de largo y 27
cm de ancho</t>
  </si>
  <si>
    <t>Papel Aluminio 2 (Compra)</t>
  </si>
  <si>
    <t>- Longitud mínima del rollo de 100 metros
- Ancho mínimo del rollo de 27 cm</t>
  </si>
  <si>
    <t>Caja de carton con un 1 rollo de mínimo 100 metros de largo y 27
cm de ancho</t>
  </si>
  <si>
    <t>Película transparente para alimentos (Compra)</t>
  </si>
  <si>
    <t>- Longitud mínima del rollo de 50 metros
- Ancho mínimo del rollo de 27 cm</t>
  </si>
  <si>
    <t>Caja de carton con un 1 rollo</t>
  </si>
  <si>
    <t>Termo para café 1 (Compra)</t>
  </si>
  <si>
    <t>- Elaborado en plástico
- Capacidad mínima de 1 litro</t>
  </si>
  <si>
    <t>Termo para café 2 (Compra)</t>
  </si>
  <si>
    <t xml:space="preserve"> - Térmico, con bomba tipo dispensador. Portatil.  
 - Bomba manual para dispensar la bebida.  
 - Acero inoxidable y plastico. 
 - Agarradera plastica, tapa con empaque, bomba manual. 
 - Capacidad mínima de 3 litros</t>
  </si>
  <si>
    <t>Café 1 (Compra)</t>
  </si>
  <si>
    <t>- 100% café tostado y molido.   
- Tostión media.                                          
- Puntaje en taza mayor o igual a 80 puntos catación SCA y/o Denominación de Origen (Anexo 6)
- Empacada en bolsa de polipropileno aluminizada resistente a la humedad y al oxígeno.  
- Debe cumplir con las Resoluciones 333 de 2011 y 2674 de 2013 hasta la entrada en vigencia de la Resolución 810 de 2021 y aquellas que la modifiquen, adicionen o deroguen.</t>
  </si>
  <si>
    <t>Libra</t>
  </si>
  <si>
    <t>Café 2 (Compra)</t>
  </si>
  <si>
    <t>- Tostión media
- Descafeinado
- Empacado en bolsa de polipropileno aluminizada resistente a la humedad y al oxigeno
- Debe cumplir con las Resoluciones 333 de 2011 y 2674 de 2013 y aquellas que la modifiquen, adicionen o deroguen.</t>
  </si>
  <si>
    <t>Café 3 (Compra)</t>
  </si>
  <si>
    <t xml:space="preserve">- Instantáneo, para máquinas automáticas
- Tostión media
- Empacada en bolsa de polipropileno aluminizada resistente a la humedad y al oxígeno.  
- Debe cumplir con las Resoluciones 333 de 2011 y 2674 de 2013 hasta la entrada en vigencia de la Resolución 810 de 2021 y aquellas que la modifiquen, adicionen o deroguen.                          </t>
  </si>
  <si>
    <t>Bolsa de mínimo 500 g</t>
  </si>
  <si>
    <t>Café Social (Compra)</t>
  </si>
  <si>
    <t xml:space="preserve">- Diferentes tostiones
- Puntaje en taza mayor o igual a a 82 puntos catación SCA y/o orgánico y/o artesanal y/o con Denominación de Origen
- Empacada en bolsa de polipropileno aluminizada resistente a la humedad y al oxígeno.  
- Debe cumplir con las Resoluciones 333 de 2011 y 2674 de 2013 hasta la entrada en vigencia de la Resolución 810 de 2021 y aquellas que la modifiquen, adicionen o deroguen
</t>
  </si>
  <si>
    <t>Crema para café (Compra)</t>
  </si>
  <si>
    <t>- No láctea
- Debe cumplir con Resolución 333 de 2011 sobre rotulado y etiquetado nutricional y las normas que la modifiquen</t>
  </si>
  <si>
    <t>Bolsas de mínimo 100 sobres de mínimo 4 g</t>
  </si>
  <si>
    <t>Azúcar 1 (Compra)</t>
  </si>
  <si>
    <t>- Blanca
- Empaque elaborado en materiales atóxicos
- Debe cumplir con Resolución 333 de 2011 sobre rotulado y etiquetado nutricional y las normas que la modifiquen</t>
  </si>
  <si>
    <t>Bolsa de mínimo 200 sobres o tubipacks de 5 g</t>
  </si>
  <si>
    <t>Azúcar 2 (Compra)</t>
  </si>
  <si>
    <t>Bolsa de mínimo 200 sobres o tubipacks de 3,5 g</t>
  </si>
  <si>
    <t>Azúcar 3 (Compra)</t>
  </si>
  <si>
    <t>Azúcar 4 (Compra)</t>
  </si>
  <si>
    <t>- Morena
- Empaque elaborado en materiales atóxicos
- Debe cumplir con Resolución 333 de 2011 sobre rotulado y etiquetado nutricional y las normas que la modifiquen</t>
  </si>
  <si>
    <t>Endulzante (Compra)</t>
  </si>
  <si>
    <t>- Sin calorías
- Empaque elaborado en materiales atóxicos
- Debe cumplir con Resolución 333 de 2011 sobre rotulado y etiquetado nutricional y las normas que la modifiquen</t>
  </si>
  <si>
    <t>Caja de mínimo 100 sobres</t>
  </si>
  <si>
    <t>Panela (Compra)</t>
  </si>
  <si>
    <t>- Panela instantánes pulverizada, deshidratada
- Debe cumplir con la NTC 1311 sobreo productos agrícolas
- Empaque elaborado en materiales atóxicos
- Debe cumplir con la Resolucion 779 de 2006
- Debe cumplir con Resolución 333 de 2011 sobre rotulado y etiquetado nutricional y las normas que la modifiquen</t>
  </si>
  <si>
    <t>Bolsa de mínimo 100 sobres de mínimo 5 g</t>
  </si>
  <si>
    <t>Sal 1 (Compra)</t>
  </si>
  <si>
    <t>- Refinada, con un 99,9% de pureza
- Con adiciones de yodo y flúor
- Debe cumplir con Resolución 333 de 2011 sobre rotulado y etiquetado nutricional y las normas que la modifiquen</t>
  </si>
  <si>
    <t>Libra (500 g)</t>
  </si>
  <si>
    <t>Sal 2 (Compra)</t>
  </si>
  <si>
    <t>1 kg (1.000 g)</t>
  </si>
  <si>
    <t>Sal 3 (Compra)</t>
  </si>
  <si>
    <t>Salero de mínimo 130 g</t>
  </si>
  <si>
    <t>Aromática (Compra)</t>
  </si>
  <si>
    <t>- Para infusión
- Cajas disponbiles en mínimo tres (3) sabores
- 100% naturales</t>
  </si>
  <si>
    <t>Cajas de mínimo 20 en sobres.</t>
  </si>
  <si>
    <t>Aromática de panela (Compra)</t>
  </si>
  <si>
    <t>- Para infusión
- Cajas disponbiles en sabor limón, yerbabuena, canela y naranja
- Panela 100% natural y ecológica
- Embalaje en cartón corrugado  
- Debe cumplir con la NTC 1311 sobre productos agrícolas 
- Empaque elaborado en materiales atóxicos 
- Debe cumplir con la Resolucion 779 de 2006 
- Debe cumplir con Resolución 333 de 2011 sobre rotulado y etiquetado nutricional y las normas que la modifiquen. 
- Uso: Panela instantánea soluble al agua 
- Azúcares reductores expresados en glucosa, mínimo 5,74%; azúcares no reductores expresados en sacarosa, máximo 90%; proteínas, mínimo 0,2%; cenizas, mínimo 1%; humedad, máximo 5%; plomo expresado como As en mg/kg, máximo 0,1;
- No debe contener PVC o Poliestireno expandido u otros plásticos de un solo uso tanto en el envase como en el embalaje.</t>
  </si>
  <si>
    <t>Bebida de frutas (Compra)</t>
  </si>
  <si>
    <t>- En jarabe
- Cajas disponbiles en mínimo tres (3) sabores</t>
  </si>
  <si>
    <t>Caja de mínimo 20 sobres</t>
  </si>
  <si>
    <t>Bebida de panela (Compra)</t>
  </si>
  <si>
    <t>- Bebida instantánea granulada
- Cajas disponbiles en mínimo tres (3) sabores</t>
  </si>
  <si>
    <t>Caja de mínimo 25 sobres</t>
  </si>
  <si>
    <t>Té (Compra)</t>
  </si>
  <si>
    <t>Caja x 20 mínimo sobres</t>
  </si>
  <si>
    <t>Infusión frutal (Compra)</t>
  </si>
  <si>
    <t xml:space="preserve"> - Para infusión
 - 100% naturales
 - Sabores surtidos</t>
  </si>
  <si>
    <t>Agua potable 1 (Compra)</t>
  </si>
  <si>
    <t>- Agua potable purificada sin gas</t>
  </si>
  <si>
    <t>Botella plástica de
mínimo 250 ml</t>
  </si>
  <si>
    <t>Agua potable 2 (Compra)</t>
  </si>
  <si>
    <t xml:space="preserve"> - Agua potable purificada sin gas</t>
  </si>
  <si>
    <t>Botella plástica de
mínimo 500 ml</t>
  </si>
  <si>
    <t>Agua potable 3 (Compra)</t>
  </si>
  <si>
    <t xml:space="preserve"> - Agua potable purificada
-  Con gas</t>
  </si>
  <si>
    <t>Agua potable 4 (Compra)</t>
  </si>
  <si>
    <t>- Agua potable potable purificada</t>
  </si>
  <si>
    <t>Botellón de mínimo 18.9 L</t>
  </si>
  <si>
    <t>Válvula dispensadora para botellón de agua (Compra)</t>
  </si>
  <si>
    <t>-Válvula en material plástico con boquilla ajustable a los diferentes tipos de botellones</t>
  </si>
  <si>
    <t>Servilleta de tela (Compra)</t>
  </si>
  <si>
    <t>- Elaborada en tela
- Color blanco
- Dimensiones mínimas de 40 cm de largo y 40 cm de ancho.</t>
  </si>
  <si>
    <t>Cepillo para paredes y techos (Compra)</t>
  </si>
  <si>
    <t xml:space="preserve"> - Cuerpo elaborado en plástico
 - Cerdas duras en fibra plástica
 - Largo mínimo de 140 cm</t>
  </si>
  <si>
    <t>Brillador 1 (Compra)</t>
  </si>
  <si>
    <t>- Mopa elaborada en algodón
- Área de barrido mínima de 100 cm de largo por 16cm de ancho
- Armazón y mango metálico</t>
  </si>
  <si>
    <t>Brillador 2 (Compra)</t>
  </si>
  <si>
    <t>- Mopa elaborada en algodón
- Área de barrido mínima de 60 cm de largo por 16cm de ancho
- Armazón y mango metálico</t>
  </si>
  <si>
    <t>Repuestos brillador 1 (Compra)</t>
  </si>
  <si>
    <t>- Mopa elaborada en algodón
- Área de barrido mínima de 100 cm de largo por 16 cm de ancho</t>
  </si>
  <si>
    <t>Repuestos brillador 2 (Compra)</t>
  </si>
  <si>
    <t>- Mopa elaborada en algodón
- Área de barrido mínima de 60 cm de largo por 16 cm de ancho</t>
  </si>
  <si>
    <t>Destapador para sanitario (chupa) (Compra)</t>
  </si>
  <si>
    <t>- Tipo campana
- Chupa elaborada en caucho
- Diámetro mínimo de 12 cm
- Mango elaborado en madera
- Mango con longitud mínima de 33 cm</t>
  </si>
  <si>
    <t>Plumero o limpia polvo (Compra)</t>
  </si>
  <si>
    <t>- Fibras sintéticas
- Mango de plástico
- Largo total mínimo de 65 cm
- Electrostático</t>
  </si>
  <si>
    <t>Rastrillo 1 (Compra)</t>
  </si>
  <si>
    <t>- Barra dentada plástica con mínimo 18 dientes
- Mango metálico  plastificado con longitud mínima de 120 cm</t>
  </si>
  <si>
    <t>Rastrillo 2 (Compra)</t>
  </si>
  <si>
    <t>- Barra dentada metálica con mínimo 18 dientes
- Mango metálico plastificado con longitud mínima de 120 cm</t>
  </si>
  <si>
    <t>Recogedor de basura 1 (Compra)</t>
  </si>
  <si>
    <t>- Elaborado en plástico
- Con banda de goma y dientas barrescobas
- Mango con longitud mínima de 70 cm</t>
  </si>
  <si>
    <t>Recogedor de basura 2 (Compra)</t>
  </si>
  <si>
    <t xml:space="preserve"> - Elaborado en plástico
 - Plegable, con tapa que abre y cierra</t>
  </si>
  <si>
    <t>Atomizadores (Compra)</t>
  </si>
  <si>
    <t>- Elaborado en plástico
- Reutilizable
- Capacidad mínima de 500 cc
- con pistola</t>
  </si>
  <si>
    <t>Caneca para almacenar ropa sucia  (Arrendamiento)</t>
  </si>
  <si>
    <t>- Elaborado en plástico
- Dimensiones mínimas de 50 cm de alto por 30 cm de ancho
- Incluye tapa
- En colores variados</t>
  </si>
  <si>
    <t>Caneca para almacenar ropa sucia  (Compra)</t>
  </si>
  <si>
    <t>Vasos  1 (Arrendamiento)</t>
  </si>
  <si>
    <t>- Elaborado en vidrio
- Cilíndrico
- Capacidad mínima de 9 oz</t>
  </si>
  <si>
    <t>Vasos  1 (Compra)</t>
  </si>
  <si>
    <t>Vasos  2 (Arrendamiento)</t>
  </si>
  <si>
    <t>- Elaborado en vidrio
- Cilíndrico
- Capacidad mínima de 12 oz</t>
  </si>
  <si>
    <t>Vasos  2 (Compra)</t>
  </si>
  <si>
    <t>Cuchara  (Compra)</t>
  </si>
  <si>
    <t>- Elaboradas en acero inoxidable
- Longitud total mínima de 17 cm</t>
  </si>
  <si>
    <t>Tenedor  (Compra)</t>
  </si>
  <si>
    <t>- Elaborados en acero inoxidable
- lisos
- Longitud total mínima de 17 cm</t>
  </si>
  <si>
    <t>Cuchillo  (Compra)</t>
  </si>
  <si>
    <t>- Elaborados en acero inoxidable
- lisos
- Longitud total mínima de 20 cm</t>
  </si>
  <si>
    <t>Cuchara pequeña  (Compra)</t>
  </si>
  <si>
    <t>- Elaborados en acero inoxidable
- lisos
- Longitud total mínima de 12 cm</t>
  </si>
  <si>
    <t>Platos  1 (Arrendamiento)</t>
  </si>
  <si>
    <t>- Elaborados en porcelana blanca
- Llanos
- Color blanco sin diseño
- Diámetro mínimo de 26 cm
- Apto para uso en horno microondas</t>
  </si>
  <si>
    <t>Platos  1 (Compra)</t>
  </si>
  <si>
    <t>Platos  2 (Arrendamiento)</t>
  </si>
  <si>
    <t>- Elaborados en porcelana blanca
- Llanos
- Color blanco sin diseño
- Diámetro mínimo de 22 cm
- Apto para uso en horno microondas</t>
  </si>
  <si>
    <t>Platos  2 (Compra)</t>
  </si>
  <si>
    <t>Platos  3 (Arrendamiento)</t>
  </si>
  <si>
    <t>- Elaborados en porcelana blanca
- Llanos
- Color blanco sin diseño
- Diámetro mínimo de 16 cm
- Apto para uso en horno microondas</t>
  </si>
  <si>
    <t>Platos  3 (Compra)</t>
  </si>
  <si>
    <t>Platos  4 (Arrendamiento)</t>
  </si>
  <si>
    <t>- Elaborados en porcelana blanca
- Hondo
- Color blanco sin diseño
- Diámetro mínimo de 17 cm
- Apto para uso en horno microondas</t>
  </si>
  <si>
    <t>Platos  4 (Compra)</t>
  </si>
  <si>
    <t>Platos  5 (Arrendamiento)</t>
  </si>
  <si>
    <t>- Elaborados en porcelana blanca
- Hondo
- Color blanco  sin diseño
- Diámetro mínimo de 22 cm
- Apto para uso en horno microondas</t>
  </si>
  <si>
    <t>Platos  5 (Compra)</t>
  </si>
  <si>
    <t>Pocillos  (Arrendamiento)</t>
  </si>
  <si>
    <t>- Elaborado en porcelana blanca para café
- Sin diseño
- De mínimo 150 cc
- No se debe rayar con el uso de cubiertos
- Debe ser apta para uso en microondas</t>
  </si>
  <si>
    <t>Pocillos  (Compra)</t>
  </si>
  <si>
    <t>Juego de cubiertos  (Compra)</t>
  </si>
  <si>
    <t>- Elaborados en acero inoxidable
- Incluye cuchillo (longitud mínima de 20 cm), tenedor (longitud mínima de 17 cm), cuchara (longitud mínima de 17 cm), cuchara pequeña para postre (longitud mínima de 12 cm) y tenedor pequeño (longitud mínima de 12 cm).</t>
  </si>
  <si>
    <t>Juego de 6 puestos</t>
  </si>
  <si>
    <t>Terno para café (Arrendamiento)</t>
  </si>
  <si>
    <t>-Pocillo y plato de porcelana blanca para café.
- Sin diseño
- Plato de mínimo 12 cm de diámetro y pocillo de mínimo 150 cc
- No se debe rayar con el uso de los cubiertos y
debe ser apta para uso en horno microondas.</t>
  </si>
  <si>
    <t>Juego</t>
  </si>
  <si>
    <t>Terno para café (Compra)</t>
  </si>
  <si>
    <t>Vajilla  1 (Arrendamiento)</t>
  </si>
  <si>
    <t>- Elaborada en porcelana
- Sin diseño
- Compuesta de 8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</si>
  <si>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 1 (Compra)</t>
  </si>
  <si>
    <t>Vajilla  2 (Arrendamiento)</t>
  </si>
  <si>
    <t>- Elaborada en porcelana
- Sin diseño
- Compuesta de 4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</si>
  <si>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 2 (Compra)</t>
  </si>
  <si>
    <t>Cuchillo de cocina  (Compra)</t>
  </si>
  <si>
    <t>- Hoja elaborada en acero inoxidable de mínimo 20 cm de largo y 2 cm de ancho.
- Mango liso elaborado en polipropileno negro</t>
  </si>
  <si>
    <t>Tijeras de cocina  (Compra)</t>
  </si>
  <si>
    <t>- Hojas elaborada en acero inoxidable de mínimo 20 cm de largo
- Mango de plástico liso</t>
  </si>
  <si>
    <t>Jarra  (Arrendamiento)</t>
  </si>
  <si>
    <t>- Elaborada en vidrio
- Sin diseño
- Capacidad mínima de 1,5 litros</t>
  </si>
  <si>
    <t>Jarra  (Compra)</t>
  </si>
  <si>
    <t>Combustible para Cortadora de césped, sopladora de hojas y guadañas (Compra)</t>
  </si>
  <si>
    <t xml:space="preserve"> - Gasolina </t>
  </si>
  <si>
    <t>Galón</t>
  </si>
  <si>
    <t>Organizador  porta escobas  (Compra)</t>
  </si>
  <si>
    <t>- Con capacidad para organizar mínimo 4 escobas de manera simultánea</t>
  </si>
  <si>
    <t>Espátula  (Compra)</t>
  </si>
  <si>
    <t>- Metálica con mango de plástico
- Con hoja de mínimo 2 pulgadas de largo</t>
  </si>
  <si>
    <t>Haraganes 1  (Compra)</t>
  </si>
  <si>
    <t>- Para limpiar vidrios
- Con banda de goma con longitud mínima de 25 cm.
- Mango con longitud mínima de 60 cm</t>
  </si>
  <si>
    <t>Haraganes 2  (Compra)</t>
  </si>
  <si>
    <t>- Para limpiar vidrios
- Con banda de goma con longitud mínima de 50 cm.
- Mango metálico extensible con longitud mínima
de 60 cm y máxima de 150 cm</t>
  </si>
  <si>
    <t>Haraganes 3  (Compra)</t>
  </si>
  <si>
    <t>- Para escurrir pisos
- Con banda de goma con longitud mínima de 35 cm</t>
  </si>
  <si>
    <t>Haraganes 4  (Compra)</t>
  </si>
  <si>
    <t>- Para escurrir pisos
-Con banda de goma con longitud mínima de 50 cm.</t>
  </si>
  <si>
    <t>Balde (Arrendamiento)</t>
  </si>
  <si>
    <t xml:space="preserve">- Capacidad mínima de 10 litros
- Con manija móvil
- Con "pico" antiderrames
- Disponibles en diferentes colores
- Elaborado en material reciclable
- Marcado de acuerdo con la norma ISO 11469 y ISO 1043. </t>
  </si>
  <si>
    <t>Balde (Compra)</t>
  </si>
  <si>
    <t>Plato Biodegradable 1 (Compra)</t>
  </si>
  <si>
    <t>- Plato pando, circular, sin divisiones 
- Biodegradable  
-Tamaño: 15 cm
- Sin ala
- Elaborado con la fibra de caña de azúcar o almidón de maíz
- No debe contener PVC o Poliestireno expandido u otros plásticos de un solo uso tanto en el envase como en el embalaje.</t>
  </si>
  <si>
    <t>Plato Biodegradable 2 (Compra)</t>
  </si>
  <si>
    <t>- Plato pando, circular, sin divisiones 
- Biodegradable  
-Tamaño: 18 cm
- Sin ala
- Elaborado con la fibra de caña de azúcar o almidón de maíz
- No debe contener PVC o Poliestireno expandido u otros plásticos de un solo uso tanto en el envase como en el embalaje.</t>
  </si>
  <si>
    <t>Pocillos 1 (Arrendamiento)</t>
  </si>
  <si>
    <t>- Elaborado en porcelana blanca para café
- De mínimo 170 cc
- No se debe rayar con el uso de cubiertos
- Debe ser apta para uso en microondas</t>
  </si>
  <si>
    <t>Pocillos 1 (Compra)</t>
  </si>
  <si>
    <t>Terno para café  (Arrendamiento)</t>
  </si>
  <si>
    <t>-Pocillo y plato de porcelana blanca para café.
- Plato de mínimo 13 cm de diámetro y pocillo de mínimo 170 cc
- No se debe rayar con el uso de los cubiertos y
debe ser apta para uso en horno microondas.</t>
  </si>
  <si>
    <t>Terno para café  (Compra)</t>
  </si>
  <si>
    <t>Cafetera 1 (Arrendamiento)</t>
  </si>
  <si>
    <t xml:space="preserve"> - Capacidad mínima de 12 tazas
 - 120 voltios
 - Potencia mínima de 900 w
 - Filtro permanente
 - Material plástico
 - Jarra de vidrio</t>
  </si>
  <si>
    <t>Cafetera 1 (Compra)</t>
  </si>
  <si>
    <t>Vajilla  3 (Arrendamiento)</t>
  </si>
  <si>
    <t>- Elaborada en porcelana
- Compuesta de 8 puestos y cuatro piezas por puesto:
- Plato para cena (diámetro mínimo de 26 cm)
- Plato hondo (diámetro mínimo de 20 cm)
- Plato auxiliar (diámetro mínimo de 17 cm)
- Taza (capacidad mínima es de 280 cc)
- Apta para uso en horno microondas</t>
  </si>
  <si>
    <t>Vajilla  3 (Compra)</t>
  </si>
  <si>
    <t>Vajilla  4 (Arrendamiento)</t>
  </si>
  <si>
    <t>- Elaborada en porcelana
- Compuesta de 4 puestos y cuatro piezas por puesto:
- Plato para cena (diámetro mínimo de 26 cm)
- Plato hondo (diámetro mínimo de 20 cm)
- Plato auxiliar (diámetro mínimo de 17 cm)
- Taza (capacidad mínima es de 280 cc)
- Apta para uso en horno microondas</t>
  </si>
  <si>
    <t>Vajilla  4 (Compra)</t>
  </si>
  <si>
    <t>Portavasos (Arrendamiento)</t>
  </si>
  <si>
    <t>- Elaborado en acero inoxidable
- Diámetro mínimo de 12 cm</t>
  </si>
  <si>
    <t>Portavasos (Compra)</t>
  </si>
  <si>
    <t>Bandeja 1 (Arrendamiento)</t>
  </si>
  <si>
    <t>- Elaborada en acero inoxidable
- Sin diseño
- Dimensiones mínimas de 37 cm de largo por 27 cm de ancho</t>
  </si>
  <si>
    <t>Bandeja 1 (Compra)</t>
  </si>
  <si>
    <t>Bandeja 2 (Arrendamiento)</t>
  </si>
  <si>
    <t>- Elaborada en acero inoxidable
- Sin diseño
- Dimensiones mínimas de 50 cm de largo por 33 cm de ancho</t>
  </si>
  <si>
    <t>Bandeja 2 (Compra)</t>
  </si>
  <si>
    <t>Bandeja 3 (Arrendamiento)</t>
  </si>
  <si>
    <t>- Elaborada en plástico
- Superficie antideslizante
- Diseño sencillo
- Dimensiones mínimas de 37cm de largo por 27 cm de ancho
- Color blanco o beige</t>
  </si>
  <si>
    <t>Bandeja 3 (Compra)</t>
  </si>
  <si>
    <t>Bandeja 4 (Arrendamiento)</t>
  </si>
  <si>
    <t>- Elaborada en plástico
- Superficie antideslizante
- Diseño sencillo
- Dimensiones mínimas de 45 cm de largo por 35 cm de ancho
- Color blanco o beige</t>
  </si>
  <si>
    <t>Bandeja 4 (Compra)</t>
  </si>
  <si>
    <t>Olleta (Arrendamiento)</t>
  </si>
  <si>
    <t>- Elaborada en aluminio
- Capacidad mínima de 2 litros</t>
  </si>
  <si>
    <t>Olleta (Compra)</t>
  </si>
  <si>
    <t>Olla 1 (Arrendamiento)</t>
  </si>
  <si>
    <t>- Elaborada en aluminio
- Con tapa en aluminio
- Capacidad mínima de 3 litros</t>
  </si>
  <si>
    <t>Olla 1 (Compra)</t>
  </si>
  <si>
    <t>Olla 2 (Arrendamiento)</t>
  </si>
  <si>
    <t>- Elaborada en aluminio
- Con tapa en aluminio
- Capacidad mínima de 5 litros</t>
  </si>
  <si>
    <t>Olla 2 (Compra)</t>
  </si>
  <si>
    <t>Escurridor para platos (Arrendamiento)</t>
  </si>
  <si>
    <t>- Elaborado en plástico
- Con rejilla, portacubiertos y bandeja plástica de goteo
- Dimensiones mínimas de 40 cm de largo y 30 cm de ancho</t>
  </si>
  <si>
    <t>Escurridor para platos (Compra)</t>
  </si>
  <si>
    <t>Soporte para Botellón de agua (Compra)</t>
  </si>
  <si>
    <t xml:space="preserve"> - Metálico
- Plegable</t>
  </si>
  <si>
    <t>Carro exprimidor de trapero 1 (Arrendamiento)</t>
  </si>
  <si>
    <t xml:space="preserve"> - Elaborado en plástico
 - Capacidad mínima de 24 litros
 - Con cuatro ruedas y manija de escurridor</t>
  </si>
  <si>
    <t>Carro exprimidor de trapero 1 (Compra)</t>
  </si>
  <si>
    <t>Carro exprimidor de trapero 2 (Arrendamiento)</t>
  </si>
  <si>
    <t>- Elaborado en plástico
- Capacidad mínima de 35 litros
- Con cuatro ruedas y manija de escurridor</t>
  </si>
  <si>
    <t>Carro exprimidor de trapero 2 (Compra)</t>
  </si>
  <si>
    <t>Carros para limpieza (Arrendamiento)</t>
  </si>
  <si>
    <t>- Tamaño mínimo de 70 cm de largo por 50 cm de ancho por 95 cm de alto
- Mínimo dos bandejas de servicio
- Con mínimo una bolsa de limpieza
- Con plataforma para balde escurridor
- Con cuatro ruedas antirayones
- Ruedas delanteras con ángulo de giro de 360 grados</t>
  </si>
  <si>
    <t>Carros para limpieza (Compra)</t>
  </si>
  <si>
    <t>Carro de bebidas (Arrendamiento)</t>
  </si>
  <si>
    <t>- Elaborado en plástico
- Mínimo dos estantes para distribución de bebidas
- Tamaño mínimo de 80 cm de largo por 47 cm de ancho por 90 cm de alto</t>
  </si>
  <si>
    <t>Carro de bebidas (Compra)</t>
  </si>
  <si>
    <t>Escalera 1 (Arrendamiento)</t>
  </si>
  <si>
    <t xml:space="preserve"> - Cuerpo plástico
- Altura mínima de mínimo dos pasos.</t>
  </si>
  <si>
    <t>Escalera 1 (Compra)</t>
  </si>
  <si>
    <t>Escalera 2 (Arrendamiento)</t>
  </si>
  <si>
    <t xml:space="preserve"> - Cuerpo Metálico
- Altura mínima de  mínimo dos pasos.</t>
  </si>
  <si>
    <t>Escalera 2 (Compra)</t>
  </si>
  <si>
    <t>Escalera 3 (Arrendamiento)</t>
  </si>
  <si>
    <t xml:space="preserve"> - Cuerpo Metálico
- Altura mínima de mínimo cuatro pasos.</t>
  </si>
  <si>
    <t>Escalera 3 (Compra)</t>
  </si>
  <si>
    <t>Escalera 4 (Arrendamiento)</t>
  </si>
  <si>
    <t xml:space="preserve"> - Cuerpo Metálico
- Altura mínima de mínimo seis pasos. </t>
  </si>
  <si>
    <t>Escalera 4 (Compra)</t>
  </si>
  <si>
    <t>Escalera de tipo industrial (Arrendamiento)</t>
  </si>
  <si>
    <t>Cuerpo en aluminio, tipo tijera
- Altura mínima de 5 escalones
- Con capacidad de resistencia a una carga concentrada en cualquier punto del escalón de 127 kg
- Con tapones de caucho antideslizantes</t>
  </si>
  <si>
    <t>Escalera de tipo industrial (Compra)</t>
  </si>
  <si>
    <t>Mangueras 1 (Arrendamiento)</t>
  </si>
  <si>
    <t xml:space="preserve"> - Longitud mínima de 20 metros
 - Elaborada en PVC
 - Con terminales roscadas en ambos extremos
 - Incluye accesorios: acoples y pistola </t>
  </si>
  <si>
    <t>Mangueras 1 (Compra)</t>
  </si>
  <si>
    <t>Mangueras 2 (Arrendamiento)</t>
  </si>
  <si>
    <t>- Longitud mínima de 30 metros
- Elaborada en PVC
- Con terminales roscadas en ambos extremos
- Incluye accesorios: acoples y pistola</t>
  </si>
  <si>
    <t>Mangueras 2 (Compra)</t>
  </si>
  <si>
    <t>Mangueras 3 (Arrendamiento)</t>
  </si>
  <si>
    <t>- Longitud mínima de 50 metros
- Elaborada en PVC
- Con terminales roscadas en ambos extremos
- Incluye accesorios: acoples y pistola</t>
  </si>
  <si>
    <t>Mangueras 3 (Compra)</t>
  </si>
  <si>
    <t>Contenedor de basura 1 (Compra)</t>
  </si>
  <si>
    <t>- Elaborado en plástico
- Tapa con pedal
- Capacidad mínima de 10 litros
- Color negro
- Impresión de la palabra "Plásticos" en la cara delantera del contenedor</t>
  </si>
  <si>
    <t>Contenedor de basura 2 (Compra)</t>
  </si>
  <si>
    <t>- Elaborado en plástico
- Tapa con pedal
- Capacidad mínima de 10 litros
- Color blanco
- Impresión de las palabras "Papel y cartón" en la cara delantera del contenedor</t>
  </si>
  <si>
    <t>Contenedor de basura 3 (Compra)</t>
  </si>
  <si>
    <t>- Elaborado en plástico
- Tapa con pedal
- Capacidad mínima de 10 litros
- Color verde
- Impresión de las palabras  "No reciclables" u "Orgánicos" u "Ordinarios" en la cara delantera del contenedor</t>
  </si>
  <si>
    <t>Contenedor de basura 4 (Compra)</t>
  </si>
  <si>
    <t>- Elaborado en plástico
- Tapa con pedal
- Capacidad mínima de 10 litros
- Color rojo
- Impresión de las palabras "Riesgo biológico" o "Residuos peligrosos" en la cara delantera del contenedor</t>
  </si>
  <si>
    <t>Contenedor de basura 5 (Compra)</t>
  </si>
  <si>
    <t>- Elaborado en plástico
- Tapa con pedal
- Capacidad mínima de 20 litros
- Color negro
- Impresión de la palabra "Plásticos" en la cara delantera del contenedor</t>
  </si>
  <si>
    <t>Contenedor de basura 6 (Compra)</t>
  </si>
  <si>
    <t>- Elaborado en plástico
- Tapa con pedal
- Capacidad mínima de 20 litros
- Color blanco
- Impresión de las palabras "Papel y cartón" en la cara delantera del contenedor</t>
  </si>
  <si>
    <t>Contenedor de basura 7 (Compra)</t>
  </si>
  <si>
    <t>- Elaborado en plástico
- Tapa con pedal
- Capacidad mínima de 20 litros
- Color verde
- Impresión de las palabras  "No reciclables" u "Orgánicos" u "Ordinarios" en la cara delantera del contenedor</t>
  </si>
  <si>
    <t>Contenedor de basura 8 (Compra)</t>
  </si>
  <si>
    <t>- Elaborado en plástico
- Tapa con pedal
- Capacidad mínima de 20 litros
- Color rojo
- Impresión de las palabras "Riesgo biológico" o "Residuos peligrosos" en la cara delantera del
contenedor</t>
  </si>
  <si>
    <t>Contenedor de basura 9 (Compra)</t>
  </si>
  <si>
    <t>- Elaborado en plástico
- Con tapa en vaivén
- Capacidad mínima de 50 litros
- Color negro
- Impresión de la palabra "Plásticos" en la cara delantera del contenedor</t>
  </si>
  <si>
    <t>Contenedor de basura 10 (Compra)</t>
  </si>
  <si>
    <t>- Elaborado en plástico
- Con tapa en vaivén
- Capacidad mínima de 50 litros
- Color blanco
- Impresión de las palabras "Papel y cartón" en la cara delantera del contenedor</t>
  </si>
  <si>
    <t>Contenedor de basura 11 (Compra)</t>
  </si>
  <si>
    <t>- Elaborado en plástico
- Con tapa en vaivén
- Capacidad mínima de 50 litros
- Color verde
- Impresión de las palabras  "No reciclables" u "Orgánicos" u "Ordinarios" en la cara delantera del contenedor</t>
  </si>
  <si>
    <t>Contenedor de basura 12 (Compra)</t>
  </si>
  <si>
    <t>- Elaborado en plástico
- Con tapa en vaivén
- Capacidad mínima de 50 litros
- Color rojo
- Impresión de las palabras "Riesgo biológico" o "Residuos peligrosos" en la cara delantera del contenedor</t>
  </si>
  <si>
    <t>Contenedor de basura 13 (Compra)</t>
  </si>
  <si>
    <t>- Elaborado en plástico
-- Con tapa en vaivén
- Capacidad mínima de 120 litros
- Color negro
- Impresión de la palabra "Plásticos" en la cara delantera del contenedor</t>
  </si>
  <si>
    <t>Contenedor de basura 14 (Compra)</t>
  </si>
  <si>
    <t>- Elaborado en plástico
- Con tapa en vaivén
- Capacidad mínima de 120 litros
- Color blanco
- Impresión de las palabras "Papel y cartón" en la cara delantera del contenedor</t>
  </si>
  <si>
    <t>Contenedor de basura 15 (Compra)</t>
  </si>
  <si>
    <t>- Elaborado en plástico
- Con tapa en vaivén
- Capacidad mínima de 120 litros
- Color verde
- Impresión de las palabras "No reciclables" u "Orgánicos" u "Ordinarios" en la cara delantera del contenedor</t>
  </si>
  <si>
    <t>Contenedor de basura 16 (Compra)</t>
  </si>
  <si>
    <t>- Elaborado en plástico
- Con tapa en vaivén
- Capacidad mínima de 120 litros
- Color rojo
- Impresión de las palabras "Riesgo biológico" o
"Residuos peligrosos" en la cara delantera del contenedor</t>
  </si>
  <si>
    <t>Contenedor de basura 17 (Compra)</t>
  </si>
  <si>
    <t>- Elaborado en plástico
- Con tapa
- Capacidad mínima de 180 litros
- Color negro
- Con ruedas traseras macizas y manijas</t>
  </si>
  <si>
    <t>Contenedor de basura 18 (Compra)</t>
  </si>
  <si>
    <t>- Elaborado en plástico
- Con tapa
- Capacidad mínima de 180 litros
- Color verde
- Con ruedas traseras macizas y manijas</t>
  </si>
  <si>
    <t>Contenedor de basura 19 (Compra)</t>
  </si>
  <si>
    <t>- Elaborado en plástico
- Con tapa
- Capacidad mínima de 180 litros
- Color blanco
- Con ruedas traseras macizas y manijas</t>
  </si>
  <si>
    <t>Contenedor de basura 20 (Compra)</t>
  </si>
  <si>
    <t>- Elaborado en plástico
- Con tapa
- Capacidad mínima de 240 litros
- Color negro
- Con ruedas traseras macizas y manijas</t>
  </si>
  <si>
    <t>Contenedor de basura 21 (Compra)</t>
  </si>
  <si>
    <t>- Elaborado en plástico
- Con tapa
- Capacidad mínima de 240 litros
- Color verde
- Con ruedas traseras macizas y manijas</t>
  </si>
  <si>
    <t>Contenedor de basura 22 (Compra)</t>
  </si>
  <si>
    <t>- Elaborado en plástico
- Con tapa
- Capacidad mínima de 240 litros
- Color blanco
- Con ruedas traseras macizas y manijas</t>
  </si>
  <si>
    <t>Contenedor de basura 23 (Compra)</t>
  </si>
  <si>
    <t>- Elaborado en plástico
- Con tapa
- Capacidad mínima de 340 litros
- Color negro
- Con ruedas traseras macizas y manijas</t>
  </si>
  <si>
    <t>Contenedor de basura 24 (Compra)</t>
  </si>
  <si>
    <t>- Elaborado en plástico
- Con tapa
- Capacidad mínima de 340 litros
- Color verde
- Con ruedas traseras macizas y manijas</t>
  </si>
  <si>
    <t>Contenedor de basura 25 (Compra)</t>
  </si>
  <si>
    <t>- Elaborado en plástico
- Con tapa
- Capacidad mínima de 340 litros
- Color blanco
- Con ruedas traseras macizas y manijas</t>
  </si>
  <si>
    <t>Contenedor de basura 26 (Compra)</t>
  </si>
  <si>
    <t>- Elaborado en plástico
- Con tapa
- Capacidad mínima de 760 litros
- Color negro
- Con ruedas traseras macizas y manijas</t>
  </si>
  <si>
    <t>Contenedor de basura 27 (Compra)</t>
  </si>
  <si>
    <t>- Elaborado en plástico
- Con tapa
- Capacidad mínima de 760 litros
- Color verde
- Con ruedas traseras macizas y manijas</t>
  </si>
  <si>
    <t>Contenedor de basura 28 (Compra)</t>
  </si>
  <si>
    <t>- Elaborado en plástico
- Con tapa
- Capacidad mínima de 760 litros
- Color blanco
- Con ruedas traseras macizas y manijas</t>
  </si>
  <si>
    <t>Contenedor de basura 29 (Compra)</t>
  </si>
  <si>
    <t>- Elaborado en plástico
- Con tapa
- Capacidad mínima de 1.000 litros
- Color blanco
- Con ruedas traseras macizas y manijas</t>
  </si>
  <si>
    <t>Contenedor de basura 30 (Compra)</t>
  </si>
  <si>
    <t>- Elaborado en plástico
- Con tapa
- Capacidad mínima de 1.000 litros
- Color verde
- Con ruedas traseras macizas y manijas</t>
  </si>
  <si>
    <t>Punto Ecológico 1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</si>
  <si>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20 litros para cada contenedor
- Contenedores elaborados en plástico
- Debe cumplir con lo estipualdo en el artíuculo 4° de la Resolución 2184 del 26 de diciembre de 2019</t>
  </si>
  <si>
    <t>Punto Ecológico 2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</si>
  <si>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</si>
  <si>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3 (Compra)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</si>
  <si>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</si>
  <si>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4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</si>
  <si>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</si>
  <si>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5 (Compra)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</si>
  <si>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</si>
  <si>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6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</si>
  <si>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100 litros para cada contenedor
- Contenedores elaborados en plástico
- Debe cumplir con lo estipualdo en el artíuclo 4° de la Resolución 2184 del 26 de diciembre de 2019</t>
  </si>
  <si>
    <t>Papelera 1 (Compra)</t>
  </si>
  <si>
    <t>- Cuerpo metálico enmallado sin tapa
- Con capacidad mínima de 10 litros
- Diseño para oficina</t>
  </si>
  <si>
    <t>Papelera 2 (Compra)</t>
  </si>
  <si>
    <t>- Cuerpo plástico
- Con mecanismo de pedal para abrir y cerrar tapa
- Con capacidad mínima de 10 litros
- Diseño para baño</t>
  </si>
  <si>
    <t>Papelera 3 (Compra)</t>
  </si>
  <si>
    <t>- Cuerpo plástico sin tapa
- Con capacidad mínima de 10 litros
- Diseño para baño</t>
  </si>
  <si>
    <t>Papelera 4 (Compra)</t>
  </si>
  <si>
    <t>- Papelera de oficina de plástico reciclado
- Color gris o negro
- Con capacidad de 5 litros
- Diámetro: 22 cm aproxi. Largo: 24 cm. 
No debe contener PVC o Poliestireno expandido u otros plásticos de un solo uso tanto en el envase como en el embalaje.</t>
  </si>
  <si>
    <t>Papelera residuos peligrosos 1 (Compra)</t>
  </si>
  <si>
    <t>- Cuerpo plástico
- Con mecanismo de pedal para abrir y cerrar tapa
- Con capacidad mínima de 10 litros
- Diseño para baño
- Color rojo
- Con las palabras "Riesgo biológico" en la cara frontal</t>
  </si>
  <si>
    <t>Papelera residuos peligrosos 2 (Compra)</t>
  </si>
  <si>
    <t>- Cuerpo plástico
- Con mecanismo de pedal para abrir y cerrar tapa
- Con capacidad mínima de 20 litros
- Diseño para baño
- Color rojo
- Con las palabras "Riesgo biológico" en la cara frontal</t>
  </si>
  <si>
    <t>Señales peatonales de prevención y atención 1 (Compra)</t>
  </si>
  <si>
    <t>- Elaborado en plástico
- Tipo tijera, plegable
- Tamaño mínimo de 25 cm de ancho por 60 cm de alto por 22 cm de largo.
- Impresión en las dos caras con las palabras "Cerrado" o "Área cerrada" o "No pasar".
- Color amarillo</t>
  </si>
  <si>
    <t>Señales peatonales de prevención y atención 2 (Compra)</t>
  </si>
  <si>
    <t>- Elaborado en plástico
- Tipo tijera, plegable
- Tamaño mínimo de 25 cm de ancho por 60 cm de alto por 22 cm de largo.
- Impresión en las dos caras con las palabras "Cuidado".
- Color amarillo
- Acordes con la reglamentación establecida por la NTC 1461</t>
  </si>
  <si>
    <t>Señales peatonales de prevención y atención 3 (Compra)</t>
  </si>
  <si>
    <t>- Elaborado en plástico
- Tipo tijera, plegable
- Tamaño mínimo de 25 cm de ancho por 60 cm de alto por 22 cm de largo.
- Impresión en las dos caras con las palabras "Piso húmedo o "Piso mojado"".
- Color amarillo
- Acordes con la reglamentación establecida por la NTC 1461</t>
  </si>
  <si>
    <t>Dispensador para papel higiénico 1 (Compra)</t>
  </si>
  <si>
    <t>- Elaborado en plástico ABS blanco
- Para rollo de 250 metros y 400 metros
- Con visor para ver el estado del rollo
- Con cerradura y llave
- Incluye los elementos necesarios para realizar la instalación en pared
-Incluye el costo de instalación.</t>
  </si>
  <si>
    <t>Dispensador para papel higiénico 2 (Compra)</t>
  </si>
  <si>
    <t>- Elaborado en acero inoxidable
- Para rollo de 250 metros y 400 metros
- Con visor para ver el estado del rollo
- Con cerradura y llave
- Incluye los elementos necesarios para realizar la instalación en pared
-Incluye el costo de instalación.</t>
  </si>
  <si>
    <t>Dispensador de toallas de manos 1 (Compra)</t>
  </si>
  <si>
    <t>- Elaborado en plástico ABS
- Para toallas de papel en rollo de 150 metros y 250 metros
- Con mecanismo accionador de palanca, perilla giratoria o para halar con la mano.
- Con cuchilla serrada para cortar la toalla de manos
- Con cerradura y llave
- Incluye los elementos necesarios para realizar la instalación en pared
 - Incluye el costo de instalación</t>
  </si>
  <si>
    <t>Dispensador de toallas de manos 2 (Compra)</t>
  </si>
  <si>
    <t>- Elaborado en plástico ABS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</si>
  <si>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toallas de manos 3 (Compra)</t>
  </si>
  <si>
    <t>- Elaborado en acero inoxidable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</si>
  <si>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jabón líquido 1 (Compra)</t>
  </si>
  <si>
    <t>- Elaborado en plástico ABS blanco
- Con válvula manual anticorrosiva.
- Uso habilitado para cualquier jabón líquido con capacidad mínima de 500 cc
- Incluye los elementos necesarios para realizar la instalación en pared
-Incluye el costo de instalación</t>
  </si>
  <si>
    <t>Dispensador de jabón líquido 2 (Compra)</t>
  </si>
  <si>
    <t>- Elaborado en plástico ABS blanco
- Con sensor para suministro de jabón
- Uso habilitado para cualquier jabón líquido con capacidad mínima de 500 ml
- Incluye los elementos necesarios para realizar la instalación en pared
 -Incluye el costo de instalación'</t>
  </si>
  <si>
    <t>Dispensador de jabón líquido 3 (Compra)</t>
  </si>
  <si>
    <t>- Elaborado en acero inoxidable
- Con válvula manual anticorrosiva.
- Uso habilitado para cualquier jabón líquido con capacidad mínima de 800 ml
- Con cerradura y llave
- Incluye los elementos necesarios para realizar la instalación en pared
 -Incluye el el costo de instalación'</t>
  </si>
  <si>
    <t>Dispensador de jabón líquido 4 (Compra)</t>
  </si>
  <si>
    <t>- Elaborado en acero inoxidable
- Con sensor para suministro de jabón
- Uso habilitado para cualquier jabón líquido con capacidad mínima de 800 ml
- Con cerradura y llave
- Incluye los elementos necesarios para realizar la instalación en pared
 -Incluye el costo de instalación'</t>
  </si>
  <si>
    <t>Dispensador para ambientador (Compra)</t>
  </si>
  <si>
    <t xml:space="preserve"> - Elaborado en plástico ABS blanco
 - Con dispersión programable de líquido ambientador
 - Capacidad mínima de 250 ml
- Incluye los elementos necesarios para realizar la instalación en pared
- Incluye aerosol para recarga mensual
-Incluye el costo de instalación</t>
  </si>
  <si>
    <t>Dispensador goteo por gravedad y recarga (Compra)</t>
  </si>
  <si>
    <t>- Elaborado en PVC blanco
- Goteo programable para desodorizar sanitarios y orinales
- Incluye manguera plástica de goteo
- Incluye los elementos necesarios para realizar la instalación en pared
- Incluye líquido para recarga mensual con agentes tensoactivos</t>
  </si>
  <si>
    <t>Dispensador de agua (Compra)</t>
  </si>
  <si>
    <t xml:space="preserve">- Dispensador de agua fría y caliente
- Sistema de filtración multinivel
- Uso de gas refrigerante seguro para la capa de ozono
</t>
  </si>
  <si>
    <t>Dispensador de agua con botellón (Compra)</t>
  </si>
  <si>
    <t xml:space="preserve">- Dispensador de agua fría y caliente
- Uso de gas refrigerante seguro para la capa de ozono
</t>
  </si>
  <si>
    <t>Greca para tintos 1 (Arrendamiento)</t>
  </si>
  <si>
    <t>- Eléctrica de 110 v
- Cuerpo elaborada en lámina de acero inoxidable de calibre 24 como mínimo
- Resistencias elaboradas en cobre
- Terminales elaboradas en cobre remplazables con soldadura
- Mínimo dos servicios
- Con su respectivo filtro y aro
 - Con capacidad para 30 tintos</t>
  </si>
  <si>
    <t>Greca para tintos 1 (Compra)</t>
  </si>
  <si>
    <t>Greca para tintos 2 (Arrendamiento)</t>
  </si>
  <si>
    <t>- Eléctrica de 110 v
- Cuerpo elaborada en lámina de acero inoxidable de calibre 24 como mínimo, grado alimento
- Resistencias elaboradas en cobre
- Terminales elaboradas en cobre remplazables sin soldadura
- Mínimo 2 servicios
 -Con su respectivo filtro y aro
- Con capacidad para 60 tintos</t>
  </si>
  <si>
    <t>Greca para tintos 2 (Compra)</t>
  </si>
  <si>
    <t>Greca para tintos 3 (Arrendamiento)</t>
  </si>
  <si>
    <t>- Eléctrica de 110 v
- Cuerpo elaborada en lámina de acero inoxidable de calibre 24 como mínimo, grado alimento
- Resistencias elaboradas en cobre
- Terminales elaboradas en cobre remplazables sin soldadura
- Mínimo dos servicios
 -Con su respectivo filtro y aro
 - Con capacidad para 120 tintos</t>
  </si>
  <si>
    <t>Greca para tintos 3 (Compra)</t>
  </si>
  <si>
    <t>Máquina de filtrado para café (Compra)</t>
  </si>
  <si>
    <t>- Cafetera de método filtrado de café por goteo con conexión directamente a la red de agua o con opción de usarse completamente portátil sin requerir conexión directa a la red de agua
- Grifo para dispensar agua caliente
- Capacidad para termos de 1.9 a 3L, capacidad de 14 litros hora
- Incluye termo con capacidad de mantener la bebida caliente, conservando la calidad de la taza de café durante mínimo 3 horas
- Revestimiento de acero inoxidable con bomba tipo dispensador 
- Capacidad de 2,5 0 3,0 litros.</t>
  </si>
  <si>
    <t>Horno microondas (Arrendamiento)</t>
  </si>
  <si>
    <t>- Potencia mínima de 900 w
- Tamaño mínimo de 30 cm de ancho por 25 cm de alto por 35 cm de profundidad.
- Con bandera giratoria de cristal templado
- Con programas automáticos</t>
  </si>
  <si>
    <t>Horno microondas (Compra)</t>
  </si>
  <si>
    <t>Horno microondas de tipo industrial (Arrendamiento)</t>
  </si>
  <si>
    <t>- Potencia mínima de 1000 w
- Tamaño mínimo de 30 cm de ancho por 30 cm de alto por 40 cm de profundidad.
- Descongelamiento automático
- Con programas automáticos</t>
  </si>
  <si>
    <t>Horno microondas de tipo industrial (Compra)</t>
  </si>
  <si>
    <t>Estufa 1 (Arrendamiento)</t>
  </si>
  <si>
    <t>- De dos puestos
- Lámina esmaltada
- Eléctrica
- Con perilla para graduar mínimo 3 niveles de calor</t>
  </si>
  <si>
    <t>Estufa 1 (Compra)</t>
  </si>
  <si>
    <t>Estufa 2 (Arrendamiento)</t>
  </si>
  <si>
    <t>- De dos puestos
- Lámina esmaltada- A gas
- Con perilla y quemador para graduar la llama
- Con parrilla</t>
  </si>
  <si>
    <t>Estufa 2 (Compra)</t>
  </si>
  <si>
    <t>- De dos puestos
- Lámina esmaltada
- A gas
- Con perilla y quemador para graduar la llama
- Con parrilla</t>
  </si>
  <si>
    <t>Extensión eléctrica 1 (Compra)</t>
  </si>
  <si>
    <t>- De mínimo 25 metros de longitud 
- Tipo industrial
- Recubierta en plástico PVC
- Con clavijas
- Calibre 12</t>
  </si>
  <si>
    <t>Extensión eléctrica 2 (Compra)</t>
  </si>
  <si>
    <t>- De mínimo 30 metros de longitud
- Recubierta en plástico PVC
- Con clavijas
- Tipo industrial
- Calibre 12</t>
  </si>
  <si>
    <t>Aspiradora 1 (Arrendamiento)</t>
  </si>
  <si>
    <t>- De uso industrial para aspirado en seco y húmedo
- Motor con potencia 1200 w y 1400 w
- Capacidad entre 15 y 20 litros
- Cable de potencia con longitud mínima de 5m
- Accesorios mínimos: manguera puntera, 2 tubos para extensión, cepillos para tapizados</t>
  </si>
  <si>
    <t>Aspiradora 1 (Compra)</t>
  </si>
  <si>
    <t>Aspiradora 2 (Arrendamiento)</t>
  </si>
  <si>
    <t>- De uso industrial para aspirado en seco y húmedo
- Motor con potencia entre 1200 w y 1400 w
- Capacidad entre 45 y 55 litros
- Cable de potencia con longitud mínima de 5m
- Accesorios mínimos: manguera puntera, 2 tubos para extensión, cepillos para tapizados</t>
  </si>
  <si>
    <t>Aspiradora 2 (Compra)</t>
  </si>
  <si>
    <t>Lavabrilladora de pisos 1 (Arrendamiento)</t>
  </si>
  <si>
    <t>- De uso industrial
- Motores con potencia mínima de 1,5 hp y velocidad mínima de 175 rpm.
- Con manijas dobles
- Con interruptor de apagado de seguridad
- Diámetro mínimo de 16"
- Cable de potencia con longitud mínima de 8m
- Accesorios mínimos portapad, cepillo suave y duro</t>
  </si>
  <si>
    <t xml:space="preserve">Unidad </t>
  </si>
  <si>
    <t>Lavabrilladora de pisos 1 (Compra)</t>
  </si>
  <si>
    <t>Lavabrilladora de pisos 2 (Arrendamiento)</t>
  </si>
  <si>
    <t>- De uso industrial
- Motores con potencia mínima de 1,5 hp y velocidad mínima de 175 rpm.
- Con manijas dobles
- Con interruptor de apagado de seguridad
- Diámetro mínimo de 20"
- Cable de potencia con longitud mínima de 8m
- Accesorios mínimos portapad, cepillo suave y duro</t>
  </si>
  <si>
    <t>Lavabrilladora de pisos 2 (Compra)</t>
  </si>
  <si>
    <t>Brilladora de alta revolución (Arrendamiento)</t>
  </si>
  <si>
    <t>- De uso industrial
- Motores con potencia mínima de 1,5 hp y velocidad mínima de 1500 rpm.
- Con manijas dobles
- Con interruptor de apagado de seguridad
- Diámetro mínimo de 20"
- Cable de potencia con longitud mínima de 8m
- Accesorios mínimos - portapad</t>
  </si>
  <si>
    <t>Brilladora de alta revolución (Compra)</t>
  </si>
  <si>
    <t>Lavadora de alfombras y tapetes 1 (Arrendamiento)</t>
  </si>
  <si>
    <t xml:space="preserve"> - Motor con potencia de mínimo 1100 w y velocidad mínima de 175 revoluciones por minuto.
- Capacidad mínima de 5 litros
- Cable de potencia con longitud mínima de 8m
- Para lavar en seco o a vapor
- Diámetro mínimo de 16"</t>
  </si>
  <si>
    <t>Lavadora de alfombras y tapetes 1 (Compra)</t>
  </si>
  <si>
    <t>Lavadora de alfombras y tapetes 2 (Arrendamiento)</t>
  </si>
  <si>
    <t>- De inyección y extracción con dos motores, cada uno con una potencia entre 1200 w y 1400 w.
- Capacidad mínima de 30 litros
- Cable de potencia con longitud mínima de 8m
- Diámetro mínimo de 20"</t>
  </si>
  <si>
    <t>Lavadora de alfombras y tapetes 2 (Compra)</t>
  </si>
  <si>
    <t>Hidrolavadora Industrial (Arrendamiento)</t>
  </si>
  <si>
    <t xml:space="preserve"> - Motor eléctrico y potencia de mínimo 2.2 Kw - 1.450 RPM y entre 2.5 HP y 3.5 HP.
 - Presión de salida de agua entre 900 psi y 1900 psi.
 - Con ruedas</t>
  </si>
  <si>
    <t>Hidrolavadora Industrial (Compra)</t>
  </si>
  <si>
    <t>Sopladora de hojas (Arrendamiento)</t>
  </si>
  <si>
    <t xml:space="preserve"> - Potenciado por motor a gasolina o eléctrico inalámbrico
 - Caudal mínimo de 380 cfm / 645m3/h
 - Autonomía mínima de 30 minutos
 - Intensidad máxima de sonido de 100dB
 - Incluye combustible para su funcionamiento (Máximo 3 galones)</t>
  </si>
  <si>
    <t>Sopladora de hojas (Compra)</t>
  </si>
  <si>
    <t>Sonda para inodoro (Arrendamiento)</t>
  </si>
  <si>
    <t>-Sonda de mínimo 3''
-Cubierta de vinilo para proteger la porcelana.
- Cable de 1/2" (12,7 mm) con núcleo interno recubierto por compresión, resistente al retorcimiento.
-Mangos grandes y de diseño ergonómico.
-Funcional en inodoros ahorradores de agua
-Peso entre 1,9 kg y 2,5 kg</t>
  </si>
  <si>
    <t>Sonda para inodoro (Compra)</t>
  </si>
  <si>
    <t>Girador Manual (Compra)</t>
  </si>
  <si>
    <t>-Para destapar desagües entre 1/2" a 1 1/2".
-Collar antideslizante que agarra y suelta el cable
-Cable de núcleo hueco de mpinimo 5/16" × 25 pies (7,6 m) con barrena de cabeza de bulbo.
-Tambor rotativo de plástico moldeado
-Diseño de tambor abierto que permite el acceso al cable</t>
  </si>
  <si>
    <t>Sonda para fregaderos (Compra)</t>
  </si>
  <si>
    <t>Sonda Eléctrica para desagües de 3/4” (20 mm) a 2-1/2” (64 mm)
-El equipo propulsor de velocidad variable gira el cable a 0-600 RPM.
-Capacidad del tambor: 50 pies (15 m) de 5⁄16" (8 mm) o 35 pies (11 m) de 3⁄8" (10 mm).
-El núcleo interior revestido de vinilo impide que se oxide por contacto con el resorte.</t>
  </si>
  <si>
    <t>Servicio especializado de jardinería en metros cuadrados.</t>
  </si>
  <si>
    <t>Metros cuadrados</t>
  </si>
  <si>
    <t>REGIÓN 8</t>
  </si>
  <si>
    <t>ASECOLBAS LTDA</t>
  </si>
  <si>
    <t>INCINERADOS DEL HUILA</t>
  </si>
  <si>
    <t>SERVITALENTOS</t>
  </si>
  <si>
    <t>SOSEGE SAS</t>
  </si>
  <si>
    <t>UNION TEMPORAL CLEAN COLOMBIA</t>
  </si>
  <si>
    <t>UNION TEMPORAL R&amp;J 2022</t>
  </si>
  <si>
    <t>UNION TEMPORAL SERVICIOS INTEGRALES</t>
  </si>
  <si>
    <t>UT ASEAMOS 2022 ACUERDO 4</t>
  </si>
  <si>
    <t>Porcentaje</t>
  </si>
  <si>
    <t>Regional</t>
  </si>
  <si>
    <t>Items</t>
  </si>
  <si>
    <t>Proveedor</t>
  </si>
  <si>
    <t>Total Items a cotizar</t>
  </si>
  <si>
    <t>Observaciones</t>
  </si>
  <si>
    <t>Items con descuento hasta 25%</t>
  </si>
  <si>
    <t>Items con descuento hasta 20%</t>
  </si>
  <si>
    <t>Items pendientes de cotizar</t>
  </si>
  <si>
    <t>A. Insumos</t>
  </si>
  <si>
    <t>Detalle Sede</t>
  </si>
  <si>
    <t>Minimo</t>
  </si>
  <si>
    <t>Sede 1</t>
  </si>
  <si>
    <t>Cortadora de cesped  (Arrendamiento)</t>
  </si>
  <si>
    <t>-Cuenta con una cuchilla de 32 a 38 cm.
-Chasis de acero con recolector o salida lateral.
-Ruedas de 135 mm
-Con  potencia entre 5 hp a 25 hp
-Ancho de corte de 18 a 183 cm.
-Peso entre 10 kg y 13,5 kg
-Tiene manilla de seguridad
-Incluye combustible para su funcionamiento (Máximo 3 galones)</t>
  </si>
  <si>
    <t>Cortadora de cesped  (Compra)</t>
  </si>
  <si>
    <t>Guadañas (Arrendamiento)</t>
  </si>
  <si>
    <t xml:space="preserve"> -Guadaña de Eje Rígido
 - Viene cilindrada con apróximadamente 30 a 51,6 cm3.
-Peso promedio entre 6,5 Kg y 7,7 Kg.
-Cuchilla de 80 puntas
-Capacidad del tanque de combustible entre 0,65 Lt y 1 Lt.
-Cuenta con un sistema de arranque manual.
-Cuenta con un sistema de ignición electrónico
 - Incluye el combustible para su funcioamiento (Máximo 3 galones)</t>
  </si>
  <si>
    <t>Guadañas (Compra)</t>
  </si>
  <si>
    <t>Motobombas (Arrendamiento)</t>
  </si>
  <si>
    <t>-Motobomba eléctrica
-Fabricada en Hierro
-Cuenta con una potencia de 2 hp a 111 hp
-Velocidades desde 1800 RPM a 3450 RPM.
-Peso promedio de 30 Kg.
-Las medidas de succión por descarga van de 2 x 2 pulgadas a 12 x 12 pulgadas.</t>
  </si>
  <si>
    <t>Motobombas (Compra)</t>
  </si>
  <si>
    <t xml:space="preserve">   </t>
  </si>
  <si>
    <t xml:space="preserve">TOTAL Mensual Bienes de Aseo y Cafetería </t>
  </si>
  <si>
    <t>EVALUACIÓN TÉCNICA CONFORME A LA GUIA DE CONTRATACIÓN TVEC DEL ACUERDO MARCO DE PRECIOS PARA EL SERVICIO INTEGRAL DE ASEO Y CAFETERÍA IV</t>
  </si>
  <si>
    <t>PRUEBA - 20%</t>
  </si>
  <si>
    <t>PRUEBA - 25%</t>
  </si>
  <si>
    <t>DIFERENCIA - 20%</t>
  </si>
  <si>
    <t>DIFERENCIA - 25%</t>
  </si>
  <si>
    <t>CUMPLE</t>
  </si>
  <si>
    <t>Diferencia ítems</t>
  </si>
  <si>
    <t>ÍTEM REQUERIDO R8</t>
  </si>
  <si>
    <t xml:space="preserve">ÍTEM COTIZADO PROPONENTE </t>
  </si>
  <si>
    <t>UT CLEAN COLOMBIA</t>
  </si>
  <si>
    <t>PRECIOS Unitarios CATALOGO PROPONENTE</t>
  </si>
  <si>
    <t xml:space="preserve">COTIZACIÓN Vr. Unitario PROPONENTE </t>
  </si>
  <si>
    <t xml:space="preserve">Ahorro Unitario PROPONENTE </t>
  </si>
  <si>
    <t xml:space="preserve">Vr. Mensual Cotización PROPONENTE </t>
  </si>
  <si>
    <t xml:space="preserve">% Descuento Unitario PROPONENTE </t>
  </si>
  <si>
    <t>Ítems con descuento</t>
  </si>
  <si>
    <t>MENOR VALOR -25%</t>
  </si>
  <si>
    <t>MENOR VALOR -20%</t>
  </si>
  <si>
    <t>DIF. DE -25% Y -20%</t>
  </si>
  <si>
    <t>Paso 6</t>
  </si>
  <si>
    <t>VR PLATAFORMA</t>
  </si>
  <si>
    <t>TOTAL MES</t>
  </si>
  <si>
    <t>SUBTOTAL</t>
  </si>
  <si>
    <t>VALOR SIMULADOR</t>
  </si>
  <si>
    <t>AIU (10%)</t>
  </si>
  <si>
    <t>IVA (19%)</t>
  </si>
  <si>
    <t>TOTAL 9 MESES</t>
  </si>
  <si>
    <t>Verificación</t>
  </si>
  <si>
    <t>Operarios (no aplica descuento)</t>
  </si>
  <si>
    <t>Bienes y servicios especiales</t>
  </si>
  <si>
    <t>MAX</t>
  </si>
  <si>
    <t>Dif.</t>
  </si>
  <si>
    <t>Paso 7</t>
  </si>
  <si>
    <t>PROPONENTE: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</si>
</sst>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&quot;$&quot;#,##0.00"/>
    <numFmt numFmtId="167" formatCode="0.0000%"/>
    <numFmt numFmtId="168" formatCode="_-&quot;$&quot;* #,##0.00_-;\-&quot;$&quot;* #,##0.00_-;_-&quot;$&quot;* &quot;-&quot;_-;_-@_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0"/>
      <color theme="0"/>
      <name val="Geomanist Light"/>
    </font>
    <font>
      <b/>
      <sz val="12"/>
      <color theme="0"/>
      <name val="Geomanist Light"/>
    </font>
    <font>
      <sz val="9"/>
      <name val="Geomanist Light"/>
      <family val="3"/>
    </font>
    <font>
      <b/>
      <sz val="9"/>
      <name val="Geomanist Light"/>
    </font>
    <font>
      <b/>
      <sz val="11"/>
      <color rgb="FF0070C0"/>
      <name val="Geomanist Light"/>
    </font>
    <font>
      <sz val="8"/>
      <name val="Geomanist Light"/>
      <family val="3"/>
    </font>
    <font>
      <b/>
      <sz val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 tint="0.249977111117893"/>
      <name val="Arial"/>
      <family val="2"/>
    </font>
    <font>
      <b/>
      <sz val="10"/>
      <color rgb="FF4E4D4D"/>
      <name val="Arial"/>
      <family val="2"/>
    </font>
    <font>
      <b/>
      <sz val="11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 tint="0.249977111117893"/>
      <name val="Arial"/>
      <family val="2"/>
    </font>
    <font>
      <b/>
      <sz val="8"/>
      <color rgb="FF4E4D4D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6F8FE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1C4F9E"/>
        <bgColor indexed="64"/>
      </patternFill>
    </fill>
    <fill>
      <gradientFill degree="270">
        <stop position="0">
          <color rgb="FF7030A0"/>
        </stop>
        <stop position="1">
          <color theme="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thick">
        <color theme="2" tint="-0.249977111117893"/>
      </left>
      <right style="thick">
        <color theme="2" tint="-0.249977111117893"/>
      </right>
      <top style="thick">
        <color theme="2" tint="-0.249977111117893"/>
      </top>
      <bottom style="thick">
        <color theme="2" tint="-0.24997711111789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A6A6A6"/>
      </left>
      <right style="thin">
        <color rgb="FFBEBEBE"/>
      </right>
      <top style="thin">
        <color rgb="FFA6A6A6"/>
      </top>
      <bottom style="thin">
        <color rgb="FFA6A6A6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162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0" fontId="0" fillId="0" borderId="0" xfId="0" applyNumberFormat="1"/>
    <xf numFmtId="0" fontId="6" fillId="0" borderId="4" xfId="0" applyFont="1" applyBorder="1" applyAlignment="1">
      <alignment horizontal="center" vertical="center" wrapText="1"/>
    </xf>
    <xf numFmtId="9" fontId="6" fillId="0" borderId="4" xfId="3" applyFont="1" applyBorder="1" applyAlignment="1">
      <alignment horizontal="center" vertical="center" wrapText="1"/>
    </xf>
    <xf numFmtId="9" fontId="7" fillId="0" borderId="4" xfId="3" applyFont="1" applyBorder="1" applyAlignment="1">
      <alignment horizontal="center" vertical="center" wrapText="1"/>
    </xf>
    <xf numFmtId="165" fontId="6" fillId="0" borderId="2" xfId="2" applyNumberFormat="1" applyFont="1" applyBorder="1" applyAlignment="1">
      <alignment horizontal="right" vertical="center" wrapText="1"/>
    </xf>
    <xf numFmtId="165" fontId="6" fillId="0" borderId="4" xfId="2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/>
    <xf numFmtId="43" fontId="10" fillId="5" borderId="11" xfId="1" applyFont="1" applyFill="1" applyBorder="1" applyAlignment="1" applyProtection="1">
      <alignment horizontal="center" vertical="center" wrapText="1"/>
      <protection hidden="1"/>
    </xf>
    <xf numFmtId="49" fontId="10" fillId="5" borderId="11" xfId="0" applyNumberFormat="1" applyFont="1" applyFill="1" applyBorder="1" applyAlignment="1" applyProtection="1">
      <alignment horizontal="center" vertical="center" wrapText="1"/>
      <protection hidden="1"/>
    </xf>
    <xf numFmtId="1" fontId="11" fillId="0" borderId="12" xfId="0" applyNumberFormat="1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left" vertical="center" wrapText="1"/>
    </xf>
    <xf numFmtId="39" fontId="13" fillId="0" borderId="13" xfId="1" applyNumberFormat="1" applyFont="1" applyBorder="1" applyAlignment="1" applyProtection="1">
      <alignment horizontal="center" vertical="center" wrapText="1"/>
      <protection hidden="1"/>
    </xf>
    <xf numFmtId="164" fontId="12" fillId="4" borderId="11" xfId="2" applyFont="1" applyFill="1" applyBorder="1" applyAlignment="1" applyProtection="1">
      <alignment horizontal="center" vertical="center" wrapText="1"/>
      <protection hidden="1"/>
    </xf>
    <xf numFmtId="10" fontId="12" fillId="4" borderId="11" xfId="2" applyNumberFormat="1" applyFont="1" applyFill="1" applyBorder="1" applyAlignment="1" applyProtection="1">
      <alignment horizontal="center" vertical="center" wrapText="1"/>
      <protection hidden="1"/>
    </xf>
    <xf numFmtId="10" fontId="13" fillId="6" borderId="11" xfId="3" applyNumberFormat="1" applyFont="1" applyFill="1" applyBorder="1" applyAlignment="1" applyProtection="1">
      <alignment horizontal="center" vertical="center" wrapText="1"/>
      <protection locked="0" hidden="1"/>
    </xf>
    <xf numFmtId="164" fontId="13" fillId="4" borderId="11" xfId="2" applyFont="1" applyFill="1" applyBorder="1" applyAlignment="1" applyProtection="1">
      <alignment horizontal="center" vertical="center" wrapText="1"/>
      <protection hidden="1"/>
    </xf>
    <xf numFmtId="49" fontId="12" fillId="0" borderId="12" xfId="0" applyNumberFormat="1" applyFont="1" applyBorder="1" applyAlignment="1">
      <alignment horizontal="left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3" fillId="0" borderId="0" xfId="0" applyFont="1" applyProtection="1">
      <protection hidden="1"/>
    </xf>
    <xf numFmtId="166" fontId="16" fillId="6" borderId="11" xfId="0" applyNumberFormat="1" applyFont="1" applyFill="1" applyBorder="1" applyAlignment="1" applyProtection="1">
      <alignment horizontal="center" vertical="center" wrapText="1"/>
      <protection locked="0"/>
    </xf>
    <xf numFmtId="166" fontId="16" fillId="0" borderId="11" xfId="0" applyNumberFormat="1" applyFont="1" applyBorder="1" applyAlignment="1">
      <alignment horizontal="center" vertical="center" wrapText="1"/>
    </xf>
    <xf numFmtId="0" fontId="17" fillId="4" borderId="11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Protection="1">
      <protection hidden="1"/>
    </xf>
    <xf numFmtId="42" fontId="0" fillId="0" borderId="0" xfId="4" applyFont="1"/>
    <xf numFmtId="0" fontId="0" fillId="7" borderId="0" xfId="0" applyFill="1"/>
    <xf numFmtId="43" fontId="20" fillId="0" borderId="0" xfId="1" applyFont="1" applyFill="1" applyAlignment="1" applyProtection="1">
      <alignment horizontal="center" vertical="center" wrapText="1"/>
      <protection hidden="1"/>
    </xf>
    <xf numFmtId="1" fontId="20" fillId="0" borderId="0" xfId="0" applyNumberFormat="1" applyFont="1" applyAlignment="1" applyProtection="1">
      <alignment horizontal="center" vertical="center" wrapText="1"/>
      <protection hidden="1"/>
    </xf>
    <xf numFmtId="49" fontId="12" fillId="5" borderId="11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9" fontId="13" fillId="0" borderId="13" xfId="3" applyFont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9" fontId="14" fillId="0" borderId="0" xfId="3" applyFont="1" applyAlignment="1" applyProtection="1">
      <alignment horizontal="center" vertical="center" wrapText="1"/>
      <protection hidden="1"/>
    </xf>
    <xf numFmtId="9" fontId="20" fillId="0" borderId="0" xfId="0" applyNumberFormat="1" applyFont="1" applyAlignment="1" applyProtection="1">
      <alignment horizontal="center" vertical="center" wrapText="1"/>
      <protection hidden="1"/>
    </xf>
    <xf numFmtId="0" fontId="23" fillId="8" borderId="21" xfId="0" applyFont="1" applyFill="1" applyBorder="1" applyAlignment="1" applyProtection="1">
      <alignment horizontal="center" vertical="center" wrapText="1"/>
      <protection hidden="1"/>
    </xf>
    <xf numFmtId="0" fontId="10" fillId="5" borderId="17" xfId="0" applyFont="1" applyFill="1" applyBorder="1" applyAlignment="1" applyProtection="1">
      <alignment horizontal="center" vertical="center" wrapText="1"/>
      <protection hidden="1"/>
    </xf>
    <xf numFmtId="49" fontId="10" fillId="5" borderId="17" xfId="0" applyNumberFormat="1" applyFont="1" applyFill="1" applyBorder="1" applyAlignment="1" applyProtection="1">
      <alignment horizontal="center" vertical="center" wrapText="1"/>
      <protection hidden="1"/>
    </xf>
    <xf numFmtId="43" fontId="19" fillId="0" borderId="11" xfId="1" applyFont="1" applyFill="1" applyBorder="1" applyAlignment="1" applyProtection="1">
      <alignment horizontal="center" vertical="center" wrapText="1"/>
      <protection hidden="1"/>
    </xf>
    <xf numFmtId="0" fontId="17" fillId="4" borderId="15" xfId="0" applyFont="1" applyFill="1" applyBorder="1" applyAlignment="1" applyProtection="1">
      <alignment horizontal="left" vertical="center" wrapText="1"/>
      <protection hidden="1"/>
    </xf>
    <xf numFmtId="0" fontId="18" fillId="5" borderId="15" xfId="0" applyFont="1" applyFill="1" applyBorder="1" applyAlignment="1" applyProtection="1">
      <alignment vertical="center" wrapText="1"/>
      <protection hidden="1"/>
    </xf>
    <xf numFmtId="0" fontId="18" fillId="5" borderId="18" xfId="0" applyFont="1" applyFill="1" applyBorder="1" applyAlignment="1" applyProtection="1">
      <alignment vertical="center" wrapText="1"/>
      <protection hidden="1"/>
    </xf>
    <xf numFmtId="0" fontId="18" fillId="5" borderId="15" xfId="0" applyFont="1" applyFill="1" applyBorder="1" applyAlignment="1" applyProtection="1">
      <alignment horizontal="right" vertical="center"/>
      <protection hidden="1"/>
    </xf>
    <xf numFmtId="166" fontId="18" fillId="5" borderId="11" xfId="0" applyNumberFormat="1" applyFont="1" applyFill="1" applyBorder="1" applyAlignment="1" applyProtection="1">
      <alignment horizontal="center" vertical="center" wrapText="1"/>
      <protection hidden="1"/>
    </xf>
    <xf numFmtId="165" fontId="12" fillId="0" borderId="4" xfId="2" applyNumberFormat="1" applyFont="1" applyBorder="1" applyAlignment="1">
      <alignment horizontal="center" vertical="center" wrapText="1"/>
    </xf>
    <xf numFmtId="42" fontId="13" fillId="0" borderId="0" xfId="4" applyFont="1" applyAlignment="1">
      <alignment horizontal="center" vertical="center"/>
    </xf>
    <xf numFmtId="39" fontId="25" fillId="0" borderId="13" xfId="1" applyNumberFormat="1" applyFont="1" applyBorder="1" applyAlignment="1" applyProtection="1">
      <alignment horizontal="center" vertical="center" wrapText="1"/>
      <protection hidden="1"/>
    </xf>
    <xf numFmtId="43" fontId="25" fillId="0" borderId="0" xfId="1" applyFont="1" applyFill="1" applyAlignment="1" applyProtection="1">
      <alignment horizontal="center" vertical="center" wrapText="1"/>
      <protection hidden="1"/>
    </xf>
    <xf numFmtId="1" fontId="25" fillId="0" borderId="0" xfId="0" applyNumberFormat="1" applyFont="1" applyAlignment="1" applyProtection="1">
      <alignment horizontal="center" vertical="center" wrapText="1"/>
      <protection hidden="1"/>
    </xf>
    <xf numFmtId="49" fontId="24" fillId="5" borderId="11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166" fontId="24" fillId="6" borderId="11" xfId="0" applyNumberFormat="1" applyFont="1" applyFill="1" applyBorder="1" applyAlignment="1" applyProtection="1">
      <alignment horizontal="center" vertical="center" wrapText="1"/>
      <protection locked="0"/>
    </xf>
    <xf numFmtId="166" fontId="24" fillId="0" borderId="11" xfId="0" applyNumberFormat="1" applyFont="1" applyBorder="1" applyAlignment="1">
      <alignment horizontal="center" vertical="center" wrapText="1"/>
    </xf>
    <xf numFmtId="9" fontId="25" fillId="0" borderId="13" xfId="3" applyFont="1" applyBorder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left" vertical="center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9" fontId="26" fillId="0" borderId="0" xfId="3" applyFont="1" applyAlignment="1" applyProtection="1">
      <alignment horizontal="center" vertical="center" wrapText="1"/>
      <protection hidden="1"/>
    </xf>
    <xf numFmtId="9" fontId="25" fillId="0" borderId="0" xfId="0" applyNumberFormat="1" applyFont="1" applyAlignment="1" applyProtection="1">
      <alignment horizontal="center" vertical="center" wrapText="1"/>
      <protection hidden="1"/>
    </xf>
    <xf numFmtId="0" fontId="29" fillId="8" borderId="21" xfId="0" applyFont="1" applyFill="1" applyBorder="1" applyAlignment="1" applyProtection="1">
      <alignment horizontal="center" vertical="center" wrapText="1"/>
      <protection hidden="1"/>
    </xf>
    <xf numFmtId="1" fontId="30" fillId="0" borderId="12" xfId="0" applyNumberFormat="1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wrapText="1"/>
    </xf>
    <xf numFmtId="49" fontId="30" fillId="0" borderId="12" xfId="0" applyNumberFormat="1" applyFont="1" applyBorder="1" applyAlignment="1">
      <alignment horizontal="left" vertical="center" wrapText="1"/>
    </xf>
    <xf numFmtId="164" fontId="24" fillId="4" borderId="11" xfId="2" applyFont="1" applyFill="1" applyBorder="1" applyAlignment="1" applyProtection="1">
      <alignment horizontal="center" vertical="center" wrapText="1"/>
      <protection hidden="1"/>
    </xf>
    <xf numFmtId="10" fontId="24" fillId="4" borderId="11" xfId="2" applyNumberFormat="1" applyFont="1" applyFill="1" applyBorder="1" applyAlignment="1" applyProtection="1">
      <alignment horizontal="center" vertical="center" wrapText="1"/>
      <protection hidden="1"/>
    </xf>
    <xf numFmtId="10" fontId="25" fillId="6" borderId="11" xfId="3" applyNumberFormat="1" applyFont="1" applyFill="1" applyBorder="1" applyAlignment="1" applyProtection="1">
      <alignment horizontal="center" vertical="center" wrapText="1"/>
      <protection locked="0" hidden="1"/>
    </xf>
    <xf numFmtId="164" fontId="25" fillId="4" borderId="11" xfId="2" applyFont="1" applyFill="1" applyBorder="1" applyAlignment="1" applyProtection="1">
      <alignment horizontal="center" vertical="center" wrapText="1"/>
      <protection hidden="1"/>
    </xf>
    <xf numFmtId="43" fontId="10" fillId="0" borderId="11" xfId="1" applyFont="1" applyFill="1" applyBorder="1" applyAlignment="1" applyProtection="1">
      <alignment horizontal="center" vertical="center" wrapText="1"/>
      <protection hidden="1"/>
    </xf>
    <xf numFmtId="49" fontId="24" fillId="0" borderId="12" xfId="0" applyNumberFormat="1" applyFont="1" applyBorder="1" applyAlignment="1">
      <alignment horizontal="left" vertical="center" wrapText="1"/>
    </xf>
    <xf numFmtId="0" fontId="10" fillId="4" borderId="11" xfId="0" applyFont="1" applyFill="1" applyBorder="1" applyAlignment="1" applyProtection="1">
      <alignment horizontal="left" vertical="center" wrapText="1"/>
      <protection hidden="1"/>
    </xf>
    <xf numFmtId="0" fontId="25" fillId="0" borderId="0" xfId="0" applyFont="1" applyProtection="1">
      <protection hidden="1"/>
    </xf>
    <xf numFmtId="49" fontId="24" fillId="0" borderId="12" xfId="0" applyNumberFormat="1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center" wrapText="1"/>
    </xf>
    <xf numFmtId="0" fontId="10" fillId="5" borderId="15" xfId="0" applyFont="1" applyFill="1" applyBorder="1" applyAlignment="1" applyProtection="1">
      <alignment vertical="center" wrapText="1"/>
      <protection hidden="1"/>
    </xf>
    <xf numFmtId="0" fontId="10" fillId="5" borderId="18" xfId="0" applyFont="1" applyFill="1" applyBorder="1" applyAlignment="1" applyProtection="1">
      <alignment vertical="center" wrapText="1"/>
      <protection hidden="1"/>
    </xf>
    <xf numFmtId="0" fontId="10" fillId="5" borderId="15" xfId="0" applyFont="1" applyFill="1" applyBorder="1" applyAlignment="1" applyProtection="1">
      <alignment horizontal="right" vertical="center"/>
      <protection hidden="1"/>
    </xf>
    <xf numFmtId="166" fontId="10" fillId="5" borderId="11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Font="1"/>
    <xf numFmtId="44" fontId="0" fillId="0" borderId="0" xfId="0" applyNumberFormat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44" fontId="0" fillId="0" borderId="2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4" borderId="15" xfId="0" applyFont="1" applyFill="1" applyBorder="1" applyAlignment="1" applyProtection="1">
      <alignment horizontal="left" vertical="center" wrapText="1"/>
      <protection hidden="1"/>
    </xf>
    <xf numFmtId="0" fontId="2" fillId="1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9" fontId="0" fillId="0" borderId="0" xfId="3" applyFont="1"/>
    <xf numFmtId="0" fontId="0" fillId="0" borderId="0" xfId="0" applyAlignment="1">
      <alignment horizontal="center"/>
    </xf>
    <xf numFmtId="9" fontId="0" fillId="11" borderId="0" xfId="3" applyFont="1" applyFill="1"/>
    <xf numFmtId="9" fontId="0" fillId="0" borderId="0" xfId="0" applyNumberFormat="1"/>
    <xf numFmtId="9" fontId="0" fillId="11" borderId="0" xfId="0" applyNumberFormat="1" applyFill="1"/>
    <xf numFmtId="1" fontId="0" fillId="11" borderId="0" xfId="3" applyNumberFormat="1" applyFont="1" applyFill="1"/>
    <xf numFmtId="0" fontId="2" fillId="12" borderId="0" xfId="0" applyFont="1" applyFill="1" applyAlignment="1">
      <alignment horizontal="left"/>
    </xf>
    <xf numFmtId="0" fontId="31" fillId="3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31" fillId="13" borderId="0" xfId="0" applyFont="1" applyFill="1" applyAlignment="1">
      <alignment horizontal="left"/>
    </xf>
    <xf numFmtId="0" fontId="2" fillId="0" borderId="28" xfId="0" applyFont="1" applyBorder="1" applyAlignment="1">
      <alignment horizontal="center"/>
    </xf>
    <xf numFmtId="168" fontId="0" fillId="0" borderId="0" xfId="4" applyNumberFormat="1" applyFont="1"/>
    <xf numFmtId="44" fontId="0" fillId="0" borderId="0" xfId="0" applyNumberFormat="1"/>
    <xf numFmtId="10" fontId="2" fillId="0" borderId="0" xfId="3" applyNumberFormat="1" applyFont="1"/>
    <xf numFmtId="0" fontId="32" fillId="12" borderId="0" xfId="0" applyFont="1" applyFill="1" applyAlignment="1">
      <alignment horizontal="center"/>
    </xf>
    <xf numFmtId="0" fontId="2" fillId="14" borderId="0" xfId="0" applyFont="1" applyFill="1"/>
    <xf numFmtId="0" fontId="0" fillId="12" borderId="0" xfId="0" applyFill="1"/>
    <xf numFmtId="0" fontId="31" fillId="15" borderId="28" xfId="0" applyFont="1" applyFill="1" applyBorder="1" applyAlignment="1">
      <alignment horizontal="center"/>
    </xf>
    <xf numFmtId="0" fontId="0" fillId="11" borderId="0" xfId="0" applyFill="1"/>
    <xf numFmtId="0" fontId="0" fillId="16" borderId="0" xfId="0" applyFill="1"/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49" fontId="12" fillId="5" borderId="21" xfId="0" applyNumberFormat="1" applyFont="1" applyFill="1" applyBorder="1" applyAlignment="1" applyProtection="1">
      <alignment horizontal="center" vertical="center" wrapText="1"/>
      <protection hidden="1"/>
    </xf>
    <xf numFmtId="49" fontId="12" fillId="5" borderId="19" xfId="0" applyNumberFormat="1" applyFont="1" applyFill="1" applyBorder="1" applyAlignment="1" applyProtection="1">
      <alignment horizontal="center" vertical="center" wrapText="1"/>
      <protection hidden="1"/>
    </xf>
    <xf numFmtId="0" fontId="23" fillId="9" borderId="20" xfId="0" applyFont="1" applyFill="1" applyBorder="1" applyAlignment="1" applyProtection="1">
      <alignment horizontal="center" vertical="center" wrapText="1"/>
      <protection hidden="1"/>
    </xf>
    <xf numFmtId="0" fontId="23" fillId="9" borderId="0" xfId="0" applyFont="1" applyFill="1" applyAlignment="1" applyProtection="1">
      <alignment horizontal="center" vertical="center" wrapText="1"/>
      <protection hidden="1"/>
    </xf>
    <xf numFmtId="49" fontId="12" fillId="5" borderId="22" xfId="0" applyNumberFormat="1" applyFont="1" applyFill="1" applyBorder="1" applyAlignment="1" applyProtection="1">
      <alignment horizontal="center" vertical="center" wrapText="1"/>
      <protection hidden="1"/>
    </xf>
    <xf numFmtId="49" fontId="12" fillId="5" borderId="20" xfId="0" applyNumberFormat="1" applyFont="1" applyFill="1" applyBorder="1" applyAlignment="1" applyProtection="1">
      <alignment horizontal="center" vertical="center" wrapText="1"/>
      <protection hidden="1"/>
    </xf>
    <xf numFmtId="49" fontId="12" fillId="5" borderId="23" xfId="0" applyNumberFormat="1" applyFont="1" applyFill="1" applyBorder="1" applyAlignment="1" applyProtection="1">
      <alignment horizontal="center" vertical="center" wrapText="1"/>
      <protection hidden="1"/>
    </xf>
    <xf numFmtId="49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49" fontId="12" fillId="5" borderId="26" xfId="0" applyNumberFormat="1" applyFont="1" applyFill="1" applyBorder="1" applyAlignment="1" applyProtection="1">
      <alignment horizontal="center" vertical="center" wrapText="1"/>
      <protection hidden="1"/>
    </xf>
    <xf numFmtId="167" fontId="21" fillId="6" borderId="17" xfId="3" applyNumberFormat="1" applyFont="1" applyFill="1" applyBorder="1" applyAlignment="1" applyProtection="1">
      <alignment horizontal="center" vertical="center" wrapText="1"/>
      <protection locked="0" hidden="1"/>
    </xf>
    <xf numFmtId="167" fontId="21" fillId="6" borderId="24" xfId="3" applyNumberFormat="1" applyFont="1" applyFill="1" applyBorder="1" applyAlignment="1" applyProtection="1">
      <alignment horizontal="center" vertical="center" wrapText="1"/>
      <protection locked="0" hidden="1"/>
    </xf>
    <xf numFmtId="167" fontId="21" fillId="6" borderId="16" xfId="3" applyNumberFormat="1" applyFont="1" applyFill="1" applyBorder="1" applyAlignment="1" applyProtection="1">
      <alignment horizontal="center" vertical="center" wrapText="1"/>
      <protection locked="0" hidden="1"/>
    </xf>
    <xf numFmtId="49" fontId="12" fillId="5" borderId="15" xfId="0" applyNumberFormat="1" applyFont="1" applyFill="1" applyBorder="1" applyAlignment="1" applyProtection="1">
      <alignment horizontal="center" vertical="center" wrapText="1"/>
      <protection hidden="1"/>
    </xf>
    <xf numFmtId="49" fontId="12" fillId="5" borderId="18" xfId="0" applyNumberFormat="1" applyFont="1" applyFill="1" applyBorder="1" applyAlignment="1" applyProtection="1">
      <alignment horizontal="center" vertical="center" wrapText="1"/>
      <protection hidden="1"/>
    </xf>
    <xf numFmtId="49" fontId="12" fillId="5" borderId="13" xfId="0" applyNumberFormat="1" applyFont="1" applyFill="1" applyBorder="1" applyAlignment="1" applyProtection="1">
      <alignment horizontal="center" vertical="center" wrapText="1"/>
      <protection hidden="1"/>
    </xf>
    <xf numFmtId="49" fontId="24" fillId="5" borderId="21" xfId="0" applyNumberFormat="1" applyFont="1" applyFill="1" applyBorder="1" applyAlignment="1" applyProtection="1">
      <alignment horizontal="center" vertical="center" wrapText="1"/>
      <protection hidden="1"/>
    </xf>
    <xf numFmtId="49" fontId="24" fillId="5" borderId="19" xfId="0" applyNumberFormat="1" applyFont="1" applyFill="1" applyBorder="1" applyAlignment="1" applyProtection="1">
      <alignment horizontal="center" vertical="center" wrapText="1"/>
      <protection hidden="1"/>
    </xf>
    <xf numFmtId="49" fontId="24" fillId="5" borderId="22" xfId="0" applyNumberFormat="1" applyFont="1" applyFill="1" applyBorder="1" applyAlignment="1" applyProtection="1">
      <alignment horizontal="center" vertical="center" wrapText="1"/>
      <protection hidden="1"/>
    </xf>
    <xf numFmtId="49" fontId="24" fillId="5" borderId="20" xfId="0" applyNumberFormat="1" applyFont="1" applyFill="1" applyBorder="1" applyAlignment="1" applyProtection="1">
      <alignment horizontal="center" vertical="center" wrapText="1"/>
      <protection hidden="1"/>
    </xf>
    <xf numFmtId="49" fontId="24" fillId="5" borderId="23" xfId="0" applyNumberFormat="1" applyFont="1" applyFill="1" applyBorder="1" applyAlignment="1" applyProtection="1">
      <alignment horizontal="center" vertical="center" wrapText="1"/>
      <protection hidden="1"/>
    </xf>
    <xf numFmtId="49" fontId="24" fillId="5" borderId="25" xfId="0" applyNumberFormat="1" applyFont="1" applyFill="1" applyBorder="1" applyAlignment="1" applyProtection="1">
      <alignment horizontal="center" vertical="center" wrapText="1"/>
      <protection hidden="1"/>
    </xf>
    <xf numFmtId="49" fontId="24" fillId="5" borderId="26" xfId="0" applyNumberFormat="1" applyFont="1" applyFill="1" applyBorder="1" applyAlignment="1" applyProtection="1">
      <alignment horizontal="center" vertical="center" wrapText="1"/>
      <protection hidden="1"/>
    </xf>
    <xf numFmtId="167" fontId="27" fillId="6" borderId="17" xfId="3" applyNumberFormat="1" applyFont="1" applyFill="1" applyBorder="1" applyAlignment="1" applyProtection="1">
      <alignment horizontal="center" vertical="center" wrapText="1"/>
      <protection locked="0" hidden="1"/>
    </xf>
    <xf numFmtId="167" fontId="27" fillId="6" borderId="24" xfId="3" applyNumberFormat="1" applyFont="1" applyFill="1" applyBorder="1" applyAlignment="1" applyProtection="1">
      <alignment horizontal="center" vertical="center" wrapText="1"/>
      <protection locked="0" hidden="1"/>
    </xf>
    <xf numFmtId="167" fontId="27" fillId="6" borderId="16" xfId="3" applyNumberFormat="1" applyFont="1" applyFill="1" applyBorder="1" applyAlignment="1" applyProtection="1">
      <alignment horizontal="center" vertical="center" wrapText="1"/>
      <protection locked="0" hidden="1"/>
    </xf>
    <xf numFmtId="49" fontId="24" fillId="5" borderId="15" xfId="0" applyNumberFormat="1" applyFont="1" applyFill="1" applyBorder="1" applyAlignment="1" applyProtection="1">
      <alignment horizontal="center" vertical="center" wrapText="1"/>
      <protection hidden="1"/>
    </xf>
    <xf numFmtId="49" fontId="24" fillId="5" borderId="18" xfId="0" applyNumberFormat="1" applyFont="1" applyFill="1" applyBorder="1" applyAlignment="1" applyProtection="1">
      <alignment horizontal="center" vertical="center" wrapText="1"/>
      <protection hidden="1"/>
    </xf>
    <xf numFmtId="49" fontId="24" fillId="5" borderId="13" xfId="0" applyNumberFormat="1" applyFont="1" applyFill="1" applyBorder="1" applyAlignment="1" applyProtection="1">
      <alignment horizontal="center" vertical="center" wrapText="1"/>
      <protection hidden="1"/>
    </xf>
  </cellXfs>
  <cellStyles count="7">
    <cellStyle name="Millares" xfId="1" builtinId="3"/>
    <cellStyle name="Moneda" xfId="2" builtinId="4"/>
    <cellStyle name="Moneda [0]" xfId="4" builtinId="7"/>
    <cellStyle name="Normal" xfId="0" builtinId="0"/>
    <cellStyle name="Normal 2" xfId="5" xr:uid="{E78653FB-CA36-4B8B-8679-836BD8B8023F}"/>
    <cellStyle name="Porcentaje" xfId="3" builtinId="5"/>
    <cellStyle name="Porcentaje 2" xfId="6" xr:uid="{95332DC5-A6FD-4989-9B1D-37C9FC80D079}"/>
  </cellStyles>
  <dxfs count="9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27B62-4509-4962-A328-DA595EB0D170}">
  <sheetPr>
    <tabColor rgb="FF7030A0"/>
  </sheetPr>
  <dimension ref="A1:BM450"/>
  <sheetViews>
    <sheetView tabSelected="1" topLeftCell="AS1" zoomScale="70" zoomScaleNormal="70" workbookViewId="0">
      <selection activeCell="BA13" sqref="BA13"/>
    </sheetView>
  </sheetViews>
  <sheetFormatPr baseColWidth="10" defaultColWidth="8.7109375" defaultRowHeight="15"/>
  <cols>
    <col min="1" max="1" width="4.42578125" bestFit="1" customWidth="1"/>
    <col min="2" max="2" width="73.7109375" bestFit="1" customWidth="1"/>
    <col min="3" max="3" width="12.42578125" bestFit="1" customWidth="1"/>
    <col min="4" max="4" width="15.85546875" customWidth="1"/>
    <col min="5" max="5" width="18.28515625" customWidth="1"/>
    <col min="6" max="6" width="16.42578125" customWidth="1"/>
    <col min="7" max="16" width="14.42578125" customWidth="1"/>
    <col min="17" max="17" width="15.85546875" customWidth="1"/>
    <col min="18" max="19" width="14.42578125" customWidth="1"/>
    <col min="20" max="20" width="18.42578125" customWidth="1"/>
    <col min="21" max="26" width="14.42578125" customWidth="1"/>
    <col min="27" max="29" width="18.42578125" customWidth="1"/>
    <col min="31" max="34" width="13.42578125" customWidth="1"/>
    <col min="36" max="36" width="4.28515625" style="39" customWidth="1"/>
    <col min="37" max="37" width="18.42578125" customWidth="1"/>
    <col min="38" max="38" width="26.140625" customWidth="1"/>
    <col min="39" max="39" width="17.140625" customWidth="1"/>
    <col min="41" max="41" width="27.42578125" customWidth="1"/>
    <col min="42" max="42" width="24.140625" customWidth="1"/>
    <col min="43" max="43" width="29.140625" customWidth="1"/>
    <col min="44" max="44" width="25.42578125" customWidth="1"/>
    <col min="45" max="45" width="28.42578125" customWidth="1"/>
    <col min="46" max="46" width="22.28515625" customWidth="1"/>
    <col min="47" max="47" width="25.140625" customWidth="1"/>
    <col min="48" max="48" width="12.85546875" customWidth="1"/>
    <col min="50" max="50" width="13.140625" customWidth="1"/>
    <col min="52" max="52" width="17.140625" customWidth="1"/>
    <col min="53" max="53" width="13.28515625" customWidth="1"/>
    <col min="54" max="54" width="13" customWidth="1"/>
    <col min="56" max="56" width="21.28515625" customWidth="1"/>
    <col min="57" max="57" width="24.28515625" customWidth="1"/>
    <col min="58" max="58" width="21.28515625" customWidth="1"/>
    <col min="59" max="59" width="19.140625" customWidth="1"/>
    <col min="60" max="60" width="23.85546875" customWidth="1"/>
    <col min="61" max="61" width="14" customWidth="1"/>
    <col min="62" max="62" width="15.5703125" customWidth="1"/>
    <col min="65" max="65" width="12.42578125" customWidth="1"/>
  </cols>
  <sheetData>
    <row r="1" spans="1:62" ht="71.25" customHeight="1" thickTop="1" thickBot="1">
      <c r="A1" s="124" t="s">
        <v>1210</v>
      </c>
      <c r="B1" s="124"/>
      <c r="C1" s="124"/>
      <c r="D1" s="1" t="s">
        <v>1211</v>
      </c>
      <c r="E1" s="2" t="s">
        <v>0</v>
      </c>
      <c r="F1" s="1" t="s">
        <v>1</v>
      </c>
      <c r="G1" s="2" t="s">
        <v>2</v>
      </c>
      <c r="H1" s="1" t="s">
        <v>3</v>
      </c>
      <c r="I1" s="2" t="s">
        <v>4</v>
      </c>
      <c r="J1" s="1" t="s">
        <v>5</v>
      </c>
      <c r="K1" s="2" t="s">
        <v>1212</v>
      </c>
      <c r="L1" s="1" t="s">
        <v>6</v>
      </c>
      <c r="M1" s="2" t="s">
        <v>7</v>
      </c>
      <c r="N1" s="1" t="s">
        <v>8</v>
      </c>
      <c r="O1" s="2" t="s">
        <v>1213</v>
      </c>
      <c r="P1" s="1" t="s">
        <v>1214</v>
      </c>
      <c r="Q1" s="2" t="s">
        <v>9</v>
      </c>
      <c r="R1" s="1" t="s">
        <v>10</v>
      </c>
      <c r="S1" s="2" t="s">
        <v>11</v>
      </c>
      <c r="T1" s="1" t="s">
        <v>1215</v>
      </c>
      <c r="U1" s="2" t="s">
        <v>12</v>
      </c>
      <c r="V1" s="1" t="s">
        <v>13</v>
      </c>
      <c r="W1" s="2" t="s">
        <v>14</v>
      </c>
      <c r="X1" s="1" t="s">
        <v>1216</v>
      </c>
      <c r="Y1" s="2" t="s">
        <v>15</v>
      </c>
      <c r="Z1" s="1" t="s">
        <v>1217</v>
      </c>
      <c r="AA1" s="2" t="s">
        <v>1218</v>
      </c>
      <c r="AB1" s="1" t="s">
        <v>16</v>
      </c>
      <c r="AC1" s="2" t="s">
        <v>17</v>
      </c>
      <c r="AE1" s="3" t="s">
        <v>18</v>
      </c>
      <c r="AF1" s="4" t="s">
        <v>19</v>
      </c>
      <c r="AG1" s="3" t="s">
        <v>20</v>
      </c>
      <c r="AH1" s="4" t="s">
        <v>21</v>
      </c>
      <c r="AK1" s="100" t="s">
        <v>1276</v>
      </c>
      <c r="AL1" s="100" t="s">
        <v>1252</v>
      </c>
      <c r="AY1" s="121"/>
      <c r="AZ1" s="100" t="s">
        <v>1276</v>
      </c>
      <c r="BA1" s="100" t="s">
        <v>14</v>
      </c>
    </row>
    <row r="2" spans="1:62" ht="54" customHeight="1" thickTop="1">
      <c r="A2" s="32" t="s">
        <v>22</v>
      </c>
      <c r="B2" s="125" t="s">
        <v>23</v>
      </c>
      <c r="C2" s="126"/>
      <c r="D2" s="5"/>
      <c r="AK2" s="99" t="s">
        <v>1250</v>
      </c>
      <c r="AL2" s="99" t="s">
        <v>1251</v>
      </c>
      <c r="AM2" s="99" t="s">
        <v>1249</v>
      </c>
      <c r="AO2" s="101" t="s">
        <v>1254</v>
      </c>
      <c r="AP2" s="101" t="s">
        <v>1253</v>
      </c>
      <c r="AQ2" s="101" t="s">
        <v>1255</v>
      </c>
      <c r="AR2" s="101" t="s">
        <v>1257</v>
      </c>
      <c r="AS2" s="101" t="s">
        <v>1256</v>
      </c>
      <c r="AY2" s="121"/>
      <c r="AZ2" s="99" t="s">
        <v>1250</v>
      </c>
      <c r="BA2" s="99" t="s">
        <v>1251</v>
      </c>
      <c r="BB2" s="99" t="s">
        <v>1249</v>
      </c>
      <c r="BD2" s="101" t="s">
        <v>1254</v>
      </c>
      <c r="BE2" s="101" t="s">
        <v>1253</v>
      </c>
      <c r="BF2" s="101" t="s">
        <v>1255</v>
      </c>
      <c r="BG2" s="101" t="s">
        <v>1257</v>
      </c>
      <c r="BH2" s="101" t="s">
        <v>1256</v>
      </c>
    </row>
    <row r="3" spans="1:62">
      <c r="A3" s="6">
        <v>1</v>
      </c>
      <c r="B3" s="127" t="s">
        <v>24</v>
      </c>
      <c r="C3" s="128"/>
      <c r="D3" s="7">
        <v>0.1</v>
      </c>
      <c r="E3" s="7">
        <v>0.1</v>
      </c>
      <c r="F3" s="7">
        <v>0.1</v>
      </c>
      <c r="G3" s="7">
        <v>0.1</v>
      </c>
      <c r="H3" s="7">
        <v>0.1</v>
      </c>
      <c r="I3" s="7">
        <v>0.1</v>
      </c>
      <c r="J3" s="7">
        <v>0.1</v>
      </c>
      <c r="K3" s="7">
        <v>0.1</v>
      </c>
      <c r="L3" s="7">
        <v>0.1</v>
      </c>
      <c r="M3" s="7">
        <v>0.1</v>
      </c>
      <c r="N3" s="7">
        <v>0.1</v>
      </c>
      <c r="O3" s="7">
        <v>0.1</v>
      </c>
      <c r="P3" s="7">
        <v>0.1</v>
      </c>
      <c r="Q3" s="7">
        <v>0.1</v>
      </c>
      <c r="R3" s="7">
        <v>0.1</v>
      </c>
      <c r="S3" s="7">
        <v>0.1</v>
      </c>
      <c r="T3" s="7">
        <v>0.1</v>
      </c>
      <c r="U3" s="7">
        <v>0.1</v>
      </c>
      <c r="V3" s="7">
        <v>0.1</v>
      </c>
      <c r="W3" s="7">
        <v>0.1</v>
      </c>
      <c r="X3" s="7">
        <v>0.1</v>
      </c>
      <c r="Y3" s="7">
        <v>0.1</v>
      </c>
      <c r="Z3" s="7">
        <v>0.1</v>
      </c>
      <c r="AA3" s="7">
        <v>0.1</v>
      </c>
      <c r="AB3" s="7">
        <v>0.1</v>
      </c>
      <c r="AC3" s="7">
        <v>0.1</v>
      </c>
      <c r="AG3" s="8">
        <v>0.2</v>
      </c>
      <c r="AH3" s="8">
        <v>0.25</v>
      </c>
      <c r="AY3" s="121"/>
    </row>
    <row r="4" spans="1:62">
      <c r="A4" s="6">
        <v>2</v>
      </c>
      <c r="B4" s="122" t="s">
        <v>25</v>
      </c>
      <c r="C4" s="123"/>
      <c r="D4" s="9">
        <v>848</v>
      </c>
      <c r="E4" s="9">
        <v>905</v>
      </c>
      <c r="F4" s="9">
        <v>962</v>
      </c>
      <c r="G4" s="9">
        <v>2262</v>
      </c>
      <c r="H4" s="9">
        <v>792</v>
      </c>
      <c r="I4" s="9">
        <v>1244</v>
      </c>
      <c r="J4" s="9">
        <v>848</v>
      </c>
      <c r="K4" s="9">
        <v>1697</v>
      </c>
      <c r="L4" s="9">
        <v>425</v>
      </c>
      <c r="M4" s="9">
        <v>430</v>
      </c>
      <c r="N4" s="9">
        <v>1131</v>
      </c>
      <c r="O4" s="9">
        <v>566</v>
      </c>
      <c r="P4" s="9">
        <v>848</v>
      </c>
      <c r="Q4" s="9">
        <v>3959</v>
      </c>
      <c r="R4" s="9">
        <v>566</v>
      </c>
      <c r="S4" s="9">
        <v>792</v>
      </c>
      <c r="T4" s="9">
        <v>396</v>
      </c>
      <c r="U4" s="9">
        <v>452</v>
      </c>
      <c r="V4" s="9">
        <v>204</v>
      </c>
      <c r="W4" s="9">
        <v>516</v>
      </c>
      <c r="X4" s="9">
        <v>1131</v>
      </c>
      <c r="Y4" s="9">
        <v>192</v>
      </c>
      <c r="Z4" s="9">
        <v>639</v>
      </c>
      <c r="AA4" s="9">
        <v>735</v>
      </c>
      <c r="AB4" s="9">
        <v>541</v>
      </c>
      <c r="AC4" s="9">
        <v>687</v>
      </c>
      <c r="AE4" s="10">
        <f>MAX(D4:AC4)</f>
        <v>3959</v>
      </c>
      <c r="AF4" s="10">
        <f>MIN(D4:AC4)</f>
        <v>192</v>
      </c>
      <c r="AG4" s="10">
        <f>AF4-(AF4*$AG$3)</f>
        <v>153.6</v>
      </c>
      <c r="AH4" s="10">
        <f>AF4-(AF4*$AH$3)</f>
        <v>144</v>
      </c>
      <c r="AY4" s="121"/>
    </row>
    <row r="5" spans="1:62" ht="15.6" customHeight="1">
      <c r="A5" s="129" t="s">
        <v>26</v>
      </c>
      <c r="B5" s="130"/>
      <c r="C5" s="130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Y5" s="121"/>
    </row>
    <row r="6" spans="1:62">
      <c r="A6" s="11">
        <v>1</v>
      </c>
      <c r="B6" s="127" t="s">
        <v>27</v>
      </c>
      <c r="C6" s="128"/>
      <c r="D6" s="9">
        <v>2344943</v>
      </c>
      <c r="E6" s="9">
        <v>2344943</v>
      </c>
      <c r="F6" s="9">
        <v>2344943</v>
      </c>
      <c r="G6" s="9">
        <v>2344943</v>
      </c>
      <c r="H6" s="9">
        <v>2344943</v>
      </c>
      <c r="I6" s="9">
        <v>2344943</v>
      </c>
      <c r="J6" s="9">
        <v>2344943</v>
      </c>
      <c r="K6" s="9">
        <v>2344943</v>
      </c>
      <c r="L6" s="9">
        <v>2344943</v>
      </c>
      <c r="M6" s="9">
        <v>2344943</v>
      </c>
      <c r="N6" s="9">
        <v>2344943</v>
      </c>
      <c r="O6" s="9">
        <v>2344943</v>
      </c>
      <c r="P6" s="9">
        <v>2344943</v>
      </c>
      <c r="Q6" s="9">
        <v>2344943</v>
      </c>
      <c r="R6" s="9">
        <v>2344943</v>
      </c>
      <c r="S6" s="9">
        <v>2344943</v>
      </c>
      <c r="T6" s="9">
        <v>2344943</v>
      </c>
      <c r="U6" s="9">
        <v>2344943</v>
      </c>
      <c r="V6" s="9">
        <v>2344943</v>
      </c>
      <c r="W6" s="9">
        <v>2344943</v>
      </c>
      <c r="X6" s="9">
        <v>2344943</v>
      </c>
      <c r="Y6" s="9">
        <v>2344943</v>
      </c>
      <c r="Z6" s="9">
        <v>2344943</v>
      </c>
      <c r="AA6" s="9">
        <v>2345520</v>
      </c>
      <c r="AB6" s="9">
        <v>2344943</v>
      </c>
      <c r="AC6" s="9">
        <v>2344943</v>
      </c>
      <c r="AE6" s="10">
        <f>MAX(D6:AC6)</f>
        <v>2345520</v>
      </c>
      <c r="AF6" s="10">
        <f>MIN(D6:AC6)</f>
        <v>2344943</v>
      </c>
      <c r="AY6" s="121"/>
    </row>
    <row r="7" spans="1:62">
      <c r="A7" s="6">
        <v>2</v>
      </c>
      <c r="B7" s="122" t="s">
        <v>28</v>
      </c>
      <c r="C7" s="123"/>
      <c r="D7" s="9">
        <v>2200293</v>
      </c>
      <c r="E7" s="9">
        <v>2200293</v>
      </c>
      <c r="F7" s="9">
        <v>2200293</v>
      </c>
      <c r="G7" s="9">
        <v>2200293</v>
      </c>
      <c r="H7" s="9">
        <v>2200293</v>
      </c>
      <c r="I7" s="9">
        <v>2200293</v>
      </c>
      <c r="J7" s="9">
        <v>2200293</v>
      </c>
      <c r="K7" s="9">
        <v>2200293</v>
      </c>
      <c r="L7" s="9">
        <v>2200293</v>
      </c>
      <c r="M7" s="9">
        <v>2200293</v>
      </c>
      <c r="N7" s="9">
        <v>2200293</v>
      </c>
      <c r="O7" s="9">
        <v>2200293</v>
      </c>
      <c r="P7" s="9">
        <v>2200293</v>
      </c>
      <c r="Q7" s="9">
        <v>2200293</v>
      </c>
      <c r="R7" s="9">
        <v>2200293</v>
      </c>
      <c r="S7" s="9">
        <v>2200293</v>
      </c>
      <c r="T7" s="9">
        <v>2200293</v>
      </c>
      <c r="U7" s="9">
        <v>2200293</v>
      </c>
      <c r="V7" s="9">
        <v>2200293</v>
      </c>
      <c r="W7" s="9">
        <v>2200293</v>
      </c>
      <c r="X7" s="9">
        <v>2200293</v>
      </c>
      <c r="Y7" s="9">
        <v>2200293</v>
      </c>
      <c r="Z7" s="9">
        <v>2200293</v>
      </c>
      <c r="AA7" s="9">
        <v>2200293</v>
      </c>
      <c r="AB7" s="9">
        <v>2200293</v>
      </c>
      <c r="AC7" s="9">
        <v>2200293</v>
      </c>
      <c r="AE7" s="10">
        <f t="shared" ref="AE7:AE70" si="0">MAX(D7:AC7)</f>
        <v>2200293</v>
      </c>
      <c r="AF7" s="10">
        <f t="shared" ref="AF7:AF70" si="1">MIN(D7:AC7)</f>
        <v>2200293</v>
      </c>
      <c r="AK7">
        <v>6</v>
      </c>
      <c r="AL7">
        <v>6</v>
      </c>
      <c r="AM7">
        <f>AK7-AL7</f>
        <v>0</v>
      </c>
      <c r="AO7">
        <v>2200293</v>
      </c>
      <c r="AP7">
        <f>IF(AK7&gt;0,T7,0)</f>
        <v>2200293</v>
      </c>
      <c r="AQ7">
        <f>AP7-AO7</f>
        <v>0</v>
      </c>
      <c r="AR7" s="102">
        <f>IF(AO7&gt;0,((AQ7*100%)/AP7)," ")</f>
        <v>0</v>
      </c>
      <c r="AS7">
        <f>AK7*AO7</f>
        <v>13201758</v>
      </c>
      <c r="AT7" s="102">
        <f>IF(AO7=0," ",ROUND(100%-(AO7/AF7),2))</f>
        <v>0</v>
      </c>
      <c r="AU7" s="102" t="str" cm="1">
        <f t="array" ref="AU7">_xlfn.IFS(AO7=0," ",AT7=20%,20%,AT7=25%,25%,AT7&lt;20%,"MV",AT7=21%,"MV",AT7=22%,"MV",AT7=23%,"MV",AT7=24%,MV)</f>
        <v>MV</v>
      </c>
      <c r="AY7" s="121"/>
      <c r="AZ7">
        <v>6</v>
      </c>
      <c r="BA7">
        <v>6</v>
      </c>
      <c r="BB7">
        <f>AZ7-BA7</f>
        <v>0</v>
      </c>
      <c r="BD7">
        <v>2200293</v>
      </c>
      <c r="BE7">
        <f>IF(AK7&gt;0,W7,0)</f>
        <v>2200293</v>
      </c>
      <c r="BF7">
        <f>BE7-BD7</f>
        <v>0</v>
      </c>
      <c r="BG7" s="102">
        <f>IF(BD7&gt;0,((BF7*100%)/BE7)," ")</f>
        <v>0</v>
      </c>
      <c r="BH7">
        <f>BD7*AZ7</f>
        <v>13201758</v>
      </c>
      <c r="BI7" s="102">
        <f>IF(BD7=0," ",ROUND(100%-(BD7/AF7),2))</f>
        <v>0</v>
      </c>
      <c r="BJ7" s="102" t="str" cm="1">
        <f t="array" ref="BJ7">_xlfn.IFS(BD7=0," ",BI7=20%,20%,BI7=25%,25%,BI7&lt;20%,"MV",BI7=21%,"MV",BI7=22%,"MV",BI7=23%,"MV",BI7=24%,MV)</f>
        <v>MV</v>
      </c>
    </row>
    <row r="8" spans="1:62">
      <c r="A8" s="6">
        <v>3</v>
      </c>
      <c r="B8" s="122" t="s">
        <v>29</v>
      </c>
      <c r="C8" s="123"/>
      <c r="D8" s="9">
        <v>2200293</v>
      </c>
      <c r="E8" s="9">
        <v>2200293</v>
      </c>
      <c r="F8" s="9">
        <v>2200293</v>
      </c>
      <c r="G8" s="9">
        <v>2200293</v>
      </c>
      <c r="H8" s="9">
        <v>2200293</v>
      </c>
      <c r="I8" s="9">
        <v>2200293</v>
      </c>
      <c r="J8" s="9">
        <v>2200293</v>
      </c>
      <c r="K8" s="9">
        <v>2200293</v>
      </c>
      <c r="L8" s="9">
        <v>2200293</v>
      </c>
      <c r="M8" s="9">
        <v>2200293</v>
      </c>
      <c r="N8" s="9">
        <v>2200293</v>
      </c>
      <c r="O8" s="9">
        <v>2200293</v>
      </c>
      <c r="P8" s="9">
        <v>2200293</v>
      </c>
      <c r="Q8" s="9">
        <v>2378000</v>
      </c>
      <c r="R8" s="9">
        <v>2200293</v>
      </c>
      <c r="S8" s="9">
        <v>2200293</v>
      </c>
      <c r="T8" s="9">
        <v>2200293</v>
      </c>
      <c r="U8" s="9">
        <v>2200293</v>
      </c>
      <c r="V8" s="9">
        <v>2200293</v>
      </c>
      <c r="W8" s="9">
        <v>2200293</v>
      </c>
      <c r="X8" s="9">
        <v>2200293</v>
      </c>
      <c r="Y8" s="9">
        <v>2200293</v>
      </c>
      <c r="Z8" s="9">
        <v>2200293</v>
      </c>
      <c r="AA8" s="9">
        <v>2200293</v>
      </c>
      <c r="AB8" s="9">
        <v>2200293</v>
      </c>
      <c r="AC8" s="9">
        <v>2200293</v>
      </c>
      <c r="AE8" s="10">
        <f t="shared" si="0"/>
        <v>2378000</v>
      </c>
      <c r="AF8" s="10">
        <f t="shared" si="1"/>
        <v>2200293</v>
      </c>
      <c r="AK8">
        <v>2</v>
      </c>
      <c r="AL8">
        <v>2</v>
      </c>
      <c r="AM8">
        <f t="shared" ref="AM8" si="2">AK8-AL8</f>
        <v>0</v>
      </c>
      <c r="AO8">
        <v>2200293</v>
      </c>
      <c r="AP8">
        <f>IF(AK8&gt;0,T8,0)</f>
        <v>2200293</v>
      </c>
      <c r="AQ8">
        <f>AP8-AO8</f>
        <v>0</v>
      </c>
      <c r="AR8" s="102">
        <f>IF(AO8&gt;0,((AQ8*100%)/AP8)," ")</f>
        <v>0</v>
      </c>
      <c r="AS8">
        <f t="shared" ref="AS8:AS71" si="3">AK8*AO8</f>
        <v>4400586</v>
      </c>
      <c r="AT8" s="102">
        <f t="shared" ref="AT8:AT71" si="4">IF(AO8=0," ",ROUND(100%-(AO8/AF8),2))</f>
        <v>0</v>
      </c>
      <c r="AU8" s="102" t="str" cm="1">
        <f t="array" ref="AU8">_xlfn.IFS(AO8=0," ",AT8=20%,20%,AT8=25%,25%,AT8&lt;20%,"MV",AT8=21%,"MV",AT8=22%,"MV",AT8=23%,"MV",AT8=24%,MV)</f>
        <v>MV</v>
      </c>
      <c r="AY8" s="121"/>
      <c r="AZ8">
        <v>2</v>
      </c>
      <c r="BA8">
        <v>2</v>
      </c>
      <c r="BB8">
        <f t="shared" ref="BB8:BB71" si="5">AZ8-BA8</f>
        <v>0</v>
      </c>
      <c r="BD8">
        <v>2200293</v>
      </c>
      <c r="BE8">
        <f t="shared" ref="BE8:BE71" si="6">IF(AK8&gt;0,W8,0)</f>
        <v>2200293</v>
      </c>
      <c r="BF8">
        <f t="shared" ref="BF8:BF71" si="7">BE8-BD8</f>
        <v>0</v>
      </c>
      <c r="BG8" s="102">
        <f t="shared" ref="BG8:BG71" si="8">IF(BD8&gt;0,((BF8*100%)/BE8)," ")</f>
        <v>0</v>
      </c>
      <c r="BH8">
        <f t="shared" ref="BH8:BH71" si="9">BD8*AZ8</f>
        <v>4400586</v>
      </c>
      <c r="BI8" s="102">
        <f t="shared" ref="BI8:BI71" si="10">IF(BD8=0," ",ROUND(100%-(BD8/AF8),2))</f>
        <v>0</v>
      </c>
      <c r="BJ8" s="102" t="str" cm="1">
        <f t="array" ref="BJ8">_xlfn.IFS(BD8=0," ",BI8=20%,20%,BI8=25%,25%,BI8&lt;20%,"MV",BI8=21%,"MV",BI8=22%,"MV",BI8=23%,"MV",BI8=24%,MV)</f>
        <v>MV</v>
      </c>
    </row>
    <row r="9" spans="1:62">
      <c r="A9" s="6">
        <v>4</v>
      </c>
      <c r="B9" s="122" t="s">
        <v>30</v>
      </c>
      <c r="C9" s="123"/>
      <c r="D9" s="9">
        <v>2200293</v>
      </c>
      <c r="E9" s="9">
        <v>2200293</v>
      </c>
      <c r="F9" s="9">
        <v>2200293</v>
      </c>
      <c r="G9" s="9">
        <v>2200293</v>
      </c>
      <c r="H9" s="9">
        <v>2200293</v>
      </c>
      <c r="I9" s="9">
        <v>2200293</v>
      </c>
      <c r="J9" s="9">
        <v>2200293</v>
      </c>
      <c r="K9" s="9">
        <v>2200293</v>
      </c>
      <c r="L9" s="9">
        <v>2200293</v>
      </c>
      <c r="M9" s="9">
        <v>2200293</v>
      </c>
      <c r="N9" s="9">
        <v>2200293</v>
      </c>
      <c r="O9" s="9">
        <v>2200293</v>
      </c>
      <c r="P9" s="9">
        <v>2200293</v>
      </c>
      <c r="Q9" s="9">
        <v>2200293</v>
      </c>
      <c r="R9" s="9">
        <v>2200293</v>
      </c>
      <c r="S9" s="9">
        <v>2200293</v>
      </c>
      <c r="T9" s="9">
        <v>2200293</v>
      </c>
      <c r="U9" s="9">
        <v>2200293</v>
      </c>
      <c r="V9" s="9">
        <v>2200293</v>
      </c>
      <c r="W9" s="9">
        <v>2200293</v>
      </c>
      <c r="X9" s="9">
        <v>2200293</v>
      </c>
      <c r="Y9" s="9">
        <v>2200293</v>
      </c>
      <c r="Z9" s="9">
        <v>2200293</v>
      </c>
      <c r="AA9" s="9">
        <v>2200293</v>
      </c>
      <c r="AB9" s="9">
        <v>2200293</v>
      </c>
      <c r="AC9" s="9">
        <v>2200293</v>
      </c>
      <c r="AE9" s="10">
        <f t="shared" si="0"/>
        <v>2200293</v>
      </c>
      <c r="AF9" s="10">
        <f t="shared" si="1"/>
        <v>2200293</v>
      </c>
      <c r="AP9">
        <f t="shared" ref="AP9:AP72" si="11">IF(AK9&gt;0,T9,0)</f>
        <v>0</v>
      </c>
      <c r="AQ9">
        <f t="shared" ref="AQ9:AQ72" si="12">AP9-AO9</f>
        <v>0</v>
      </c>
      <c r="AR9" s="102" t="str">
        <f t="shared" ref="AR9:AR72" si="13">IF(AO9&gt;0,((AQ9*100%)/AP9)," ")</f>
        <v xml:space="preserve"> </v>
      </c>
      <c r="AS9">
        <f t="shared" si="3"/>
        <v>0</v>
      </c>
      <c r="AT9" s="102" t="str">
        <f t="shared" si="4"/>
        <v xml:space="preserve"> </v>
      </c>
      <c r="AU9" s="102" t="str" cm="1">
        <f t="array" ref="AU9">_xlfn.IFS(AO9=0," ",AT9=20%,20%,AT9=25%,25%,AT9&lt;20%,"MV",AT9=21%,"MV",AT9=22%,"MV",AT9=23%,"MV",AT9=24%,MV)</f>
        <v xml:space="preserve"> </v>
      </c>
      <c r="AY9" s="121"/>
      <c r="BB9">
        <f t="shared" si="5"/>
        <v>0</v>
      </c>
      <c r="BD9">
        <v>0</v>
      </c>
      <c r="BE9">
        <f t="shared" si="6"/>
        <v>0</v>
      </c>
      <c r="BF9">
        <f t="shared" si="7"/>
        <v>0</v>
      </c>
      <c r="BG9" s="102" t="str">
        <f t="shared" si="8"/>
        <v xml:space="preserve"> </v>
      </c>
      <c r="BH9">
        <f t="shared" si="9"/>
        <v>0</v>
      </c>
      <c r="BI9" s="102" t="str">
        <f t="shared" si="10"/>
        <v xml:space="preserve"> </v>
      </c>
      <c r="BJ9" s="102" t="str" cm="1">
        <f t="array" ref="BJ9">_xlfn.IFS(BD9=0," ",BI9=20%,20%,BI9=25%,25%,BI9&lt;20%,"MV",BI9=21%,"MV",BI9=22%,"MV",BI9=23%,"MV",BI9=24%,MV)</f>
        <v xml:space="preserve"> </v>
      </c>
    </row>
    <row r="10" spans="1:62">
      <c r="A10" s="6">
        <v>5</v>
      </c>
      <c r="B10" s="122" t="s">
        <v>31</v>
      </c>
      <c r="C10" s="123"/>
      <c r="D10" s="9">
        <v>2200293</v>
      </c>
      <c r="E10" s="9">
        <v>2200293</v>
      </c>
      <c r="F10" s="9">
        <v>2200293</v>
      </c>
      <c r="G10" s="9">
        <v>2749343</v>
      </c>
      <c r="H10" s="9">
        <v>2200293</v>
      </c>
      <c r="I10" s="9">
        <v>2200293</v>
      </c>
      <c r="J10" s="9">
        <v>2200293</v>
      </c>
      <c r="K10" s="9">
        <v>2200293</v>
      </c>
      <c r="L10" s="9">
        <v>2200293</v>
      </c>
      <c r="M10" s="9">
        <v>2200293</v>
      </c>
      <c r="N10" s="9">
        <v>2200293</v>
      </c>
      <c r="O10" s="9">
        <v>2200293</v>
      </c>
      <c r="P10" s="9">
        <v>2200293</v>
      </c>
      <c r="Q10" s="9">
        <v>2436000</v>
      </c>
      <c r="R10" s="9">
        <v>2200293</v>
      </c>
      <c r="S10" s="9">
        <v>2200293</v>
      </c>
      <c r="T10" s="9">
        <v>2200293</v>
      </c>
      <c r="U10" s="9">
        <v>2200293</v>
      </c>
      <c r="V10" s="9">
        <v>2200293</v>
      </c>
      <c r="W10" s="9">
        <v>2200293</v>
      </c>
      <c r="X10" s="9">
        <v>2200293</v>
      </c>
      <c r="Y10" s="9">
        <v>2200293</v>
      </c>
      <c r="Z10" s="9">
        <v>2200293</v>
      </c>
      <c r="AA10" s="9">
        <v>2200293</v>
      </c>
      <c r="AB10" s="9">
        <v>2200293</v>
      </c>
      <c r="AC10" s="9">
        <v>2200293</v>
      </c>
      <c r="AE10" s="10">
        <f t="shared" si="0"/>
        <v>2749343</v>
      </c>
      <c r="AF10" s="10">
        <f t="shared" si="1"/>
        <v>2200293</v>
      </c>
      <c r="AP10">
        <f t="shared" si="11"/>
        <v>0</v>
      </c>
      <c r="AQ10">
        <f t="shared" si="12"/>
        <v>0</v>
      </c>
      <c r="AR10" s="102" t="str">
        <f t="shared" si="13"/>
        <v xml:space="preserve"> </v>
      </c>
      <c r="AS10">
        <f t="shared" si="3"/>
        <v>0</v>
      </c>
      <c r="AT10" s="102" t="str">
        <f t="shared" si="4"/>
        <v xml:space="preserve"> </v>
      </c>
      <c r="AU10" s="102" t="str" cm="1">
        <f t="array" ref="AU10">_xlfn.IFS(AO10=0," ",AT10=20%,20%,AT10=25%,25%,AT10&lt;20%,"MV",AT10=21%,"MV",AT10=22%,"MV",AT10=23%,"MV",AT10=24%,MV)</f>
        <v xml:space="preserve"> </v>
      </c>
      <c r="AY10" s="121"/>
      <c r="BB10">
        <f t="shared" si="5"/>
        <v>0</v>
      </c>
      <c r="BD10">
        <v>0</v>
      </c>
      <c r="BE10">
        <f t="shared" si="6"/>
        <v>0</v>
      </c>
      <c r="BF10">
        <f t="shared" si="7"/>
        <v>0</v>
      </c>
      <c r="BG10" s="102" t="str">
        <f t="shared" si="8"/>
        <v xml:space="preserve"> </v>
      </c>
      <c r="BH10">
        <f t="shared" si="9"/>
        <v>0</v>
      </c>
      <c r="BI10" s="102" t="str">
        <f t="shared" si="10"/>
        <v xml:space="preserve"> </v>
      </c>
      <c r="BJ10" s="102" t="str" cm="1">
        <f t="array" ref="BJ10">_xlfn.IFS(BD10=0," ",BI10=20%,20%,BI10=25%,25%,BI10&lt;20%,"MV",BI10=21%,"MV",BI10=22%,"MV",BI10=23%,"MV",BI10=24%,MV)</f>
        <v xml:space="preserve"> </v>
      </c>
    </row>
    <row r="11" spans="1:62">
      <c r="A11" s="6">
        <v>6</v>
      </c>
      <c r="B11" s="122" t="s">
        <v>32</v>
      </c>
      <c r="C11" s="123"/>
      <c r="D11" s="9">
        <v>2200293</v>
      </c>
      <c r="E11" s="9">
        <v>2200293</v>
      </c>
      <c r="F11" s="9">
        <v>2200293</v>
      </c>
      <c r="G11" s="9">
        <v>2200293</v>
      </c>
      <c r="H11" s="9">
        <v>2200293</v>
      </c>
      <c r="I11" s="9">
        <v>2200293</v>
      </c>
      <c r="J11" s="9">
        <v>2200293</v>
      </c>
      <c r="K11" s="9">
        <v>2200293</v>
      </c>
      <c r="L11" s="9">
        <v>2200293</v>
      </c>
      <c r="M11" s="9">
        <v>2200293</v>
      </c>
      <c r="N11" s="9">
        <v>2200293</v>
      </c>
      <c r="O11" s="9">
        <v>2200293</v>
      </c>
      <c r="P11" s="9">
        <v>2200293</v>
      </c>
      <c r="Q11" s="9">
        <v>2436000</v>
      </c>
      <c r="R11" s="9">
        <v>2200293</v>
      </c>
      <c r="S11" s="9">
        <v>2200293</v>
      </c>
      <c r="T11" s="9">
        <v>2200293</v>
      </c>
      <c r="U11" s="9">
        <v>2200293</v>
      </c>
      <c r="V11" s="9">
        <v>2200293</v>
      </c>
      <c r="W11" s="9">
        <v>2200293</v>
      </c>
      <c r="X11" s="9">
        <v>2200293</v>
      </c>
      <c r="Y11" s="9">
        <v>2200293</v>
      </c>
      <c r="Z11" s="9">
        <v>2200293</v>
      </c>
      <c r="AA11" s="9">
        <v>2200293</v>
      </c>
      <c r="AB11" s="9">
        <v>2200293</v>
      </c>
      <c r="AC11" s="9">
        <v>2200293</v>
      </c>
      <c r="AE11" s="10">
        <f t="shared" si="0"/>
        <v>2436000</v>
      </c>
      <c r="AF11" s="10">
        <f t="shared" si="1"/>
        <v>2200293</v>
      </c>
      <c r="AP11">
        <f t="shared" si="11"/>
        <v>0</v>
      </c>
      <c r="AQ11">
        <f t="shared" si="12"/>
        <v>0</v>
      </c>
      <c r="AR11" s="102" t="str">
        <f t="shared" si="13"/>
        <v xml:space="preserve"> </v>
      </c>
      <c r="AS11">
        <f t="shared" si="3"/>
        <v>0</v>
      </c>
      <c r="AT11" s="102" t="str">
        <f t="shared" si="4"/>
        <v xml:space="preserve"> </v>
      </c>
      <c r="AU11" s="102" t="str" cm="1">
        <f t="array" ref="AU11">_xlfn.IFS(AO11=0," ",AT11=20%,20%,AT11=25%,25%,AT11&lt;20%,"MV",AT11=21%,"MV",AT11=22%,"MV",AT11=23%,"MV",AT11=24%,MV)</f>
        <v xml:space="preserve"> </v>
      </c>
      <c r="AY11" s="121"/>
      <c r="BB11">
        <f t="shared" si="5"/>
        <v>0</v>
      </c>
      <c r="BD11">
        <v>0</v>
      </c>
      <c r="BE11">
        <f t="shared" si="6"/>
        <v>0</v>
      </c>
      <c r="BF11">
        <f t="shared" si="7"/>
        <v>0</v>
      </c>
      <c r="BG11" s="102" t="str">
        <f t="shared" si="8"/>
        <v xml:space="preserve"> </v>
      </c>
      <c r="BH11">
        <f t="shared" si="9"/>
        <v>0</v>
      </c>
      <c r="BI11" s="102" t="str">
        <f t="shared" si="10"/>
        <v xml:space="preserve"> </v>
      </c>
      <c r="BJ11" s="102" t="str" cm="1">
        <f t="array" ref="BJ11">_xlfn.IFS(BD11=0," ",BI11=20%,20%,BI11=25%,25%,BI11&lt;20%,"MV",BI11=21%,"MV",BI11=22%,"MV",BI11=23%,"MV",BI11=24%,MV)</f>
        <v xml:space="preserve"> </v>
      </c>
    </row>
    <row r="12" spans="1:62">
      <c r="A12" s="6">
        <v>7</v>
      </c>
      <c r="B12" s="122" t="s">
        <v>33</v>
      </c>
      <c r="C12" s="123"/>
      <c r="D12" s="9">
        <v>2200293</v>
      </c>
      <c r="E12" s="9">
        <v>2200293</v>
      </c>
      <c r="F12" s="9">
        <v>2200293</v>
      </c>
      <c r="G12" s="9">
        <v>2697549</v>
      </c>
      <c r="H12" s="9">
        <v>2200293</v>
      </c>
      <c r="I12" s="9">
        <v>2200293</v>
      </c>
      <c r="J12" s="9">
        <v>2200293</v>
      </c>
      <c r="K12" s="9">
        <v>2200293</v>
      </c>
      <c r="L12" s="9">
        <v>2344943</v>
      </c>
      <c r="M12" s="9">
        <v>2200293</v>
      </c>
      <c r="N12" s="9">
        <v>2200293</v>
      </c>
      <c r="O12" s="9">
        <v>2200293</v>
      </c>
      <c r="P12" s="9">
        <v>2200293</v>
      </c>
      <c r="Q12" s="9">
        <v>2668000</v>
      </c>
      <c r="R12" s="9">
        <v>2200293</v>
      </c>
      <c r="S12" s="9">
        <v>2200293</v>
      </c>
      <c r="T12" s="9">
        <v>2200293</v>
      </c>
      <c r="U12" s="9">
        <v>2200293</v>
      </c>
      <c r="V12" s="9">
        <v>2200293</v>
      </c>
      <c r="W12" s="9">
        <v>2200293</v>
      </c>
      <c r="X12" s="9">
        <v>2200293</v>
      </c>
      <c r="Y12" s="9">
        <v>2200293</v>
      </c>
      <c r="Z12" s="9">
        <v>2200293</v>
      </c>
      <c r="AA12" s="9">
        <v>2204000</v>
      </c>
      <c r="AB12" s="9">
        <v>2200293</v>
      </c>
      <c r="AC12" s="9">
        <v>2200293</v>
      </c>
      <c r="AE12" s="10">
        <f t="shared" si="0"/>
        <v>2697549</v>
      </c>
      <c r="AF12" s="10">
        <f t="shared" si="1"/>
        <v>2200293</v>
      </c>
      <c r="AP12">
        <f t="shared" si="11"/>
        <v>0</v>
      </c>
      <c r="AQ12">
        <f t="shared" si="12"/>
        <v>0</v>
      </c>
      <c r="AR12" s="102" t="str">
        <f t="shared" si="13"/>
        <v xml:space="preserve"> </v>
      </c>
      <c r="AS12">
        <f t="shared" si="3"/>
        <v>0</v>
      </c>
      <c r="AT12" s="102" t="str">
        <f t="shared" si="4"/>
        <v xml:space="preserve"> </v>
      </c>
      <c r="AU12" s="102" t="str" cm="1">
        <f t="array" ref="AU12">_xlfn.IFS(AO12=0," ",AT12=20%,20%,AT12=25%,25%,AT12&lt;20%,"MV",AT12=21%,"MV",AT12=22%,"MV",AT12=23%,"MV",AT12=24%,MV)</f>
        <v xml:space="preserve"> </v>
      </c>
      <c r="AY12" s="121"/>
      <c r="BB12">
        <f t="shared" si="5"/>
        <v>0</v>
      </c>
      <c r="BD12">
        <v>0</v>
      </c>
      <c r="BE12">
        <f t="shared" si="6"/>
        <v>0</v>
      </c>
      <c r="BF12">
        <f t="shared" si="7"/>
        <v>0</v>
      </c>
      <c r="BG12" s="102" t="str">
        <f t="shared" si="8"/>
        <v xml:space="preserve"> </v>
      </c>
      <c r="BH12">
        <f t="shared" si="9"/>
        <v>0</v>
      </c>
      <c r="BI12" s="102" t="str">
        <f t="shared" si="10"/>
        <v xml:space="preserve"> </v>
      </c>
      <c r="BJ12" s="102" t="str" cm="1">
        <f t="array" ref="BJ12">_xlfn.IFS(BD12=0," ",BI12=20%,20%,BI12=25%,25%,BI12&lt;20%,"MV",BI12=21%,"MV",BI12=22%,"MV",BI12=23%,"MV",BI12=24%,MV)</f>
        <v xml:space="preserve"> </v>
      </c>
    </row>
    <row r="13" spans="1:62">
      <c r="A13" s="6">
        <v>8</v>
      </c>
      <c r="B13" s="122" t="s">
        <v>34</v>
      </c>
      <c r="C13" s="123"/>
      <c r="D13" s="9">
        <v>2200293</v>
      </c>
      <c r="E13" s="9">
        <v>2200293</v>
      </c>
      <c r="F13" s="9">
        <v>2200293</v>
      </c>
      <c r="G13" s="9">
        <v>2200293</v>
      </c>
      <c r="H13" s="9">
        <v>2200293</v>
      </c>
      <c r="I13" s="9">
        <v>2200293</v>
      </c>
      <c r="J13" s="9">
        <v>2200293</v>
      </c>
      <c r="K13" s="9">
        <v>2200293</v>
      </c>
      <c r="L13" s="9">
        <v>2205160</v>
      </c>
      <c r="M13" s="9">
        <v>2200293</v>
      </c>
      <c r="N13" s="9">
        <v>2200293</v>
      </c>
      <c r="O13" s="9">
        <v>2200293</v>
      </c>
      <c r="P13" s="9">
        <v>2200293</v>
      </c>
      <c r="Q13" s="9">
        <v>2610000</v>
      </c>
      <c r="R13" s="9">
        <v>2200293</v>
      </c>
      <c r="S13" s="9">
        <v>2200293</v>
      </c>
      <c r="T13" s="9">
        <v>2200293</v>
      </c>
      <c r="U13" s="9">
        <v>2200293</v>
      </c>
      <c r="V13" s="9">
        <v>2200293</v>
      </c>
      <c r="W13" s="9">
        <v>2200293</v>
      </c>
      <c r="X13" s="9">
        <v>2200293</v>
      </c>
      <c r="Y13" s="9">
        <v>2200293</v>
      </c>
      <c r="Z13" s="9">
        <v>2200293</v>
      </c>
      <c r="AA13" s="9">
        <v>2200293</v>
      </c>
      <c r="AB13" s="9">
        <v>2200293</v>
      </c>
      <c r="AC13" s="9">
        <v>2200293</v>
      </c>
      <c r="AE13" s="10">
        <f t="shared" si="0"/>
        <v>2610000</v>
      </c>
      <c r="AF13" s="10">
        <f t="shared" si="1"/>
        <v>2200293</v>
      </c>
      <c r="AP13">
        <f t="shared" si="11"/>
        <v>0</v>
      </c>
      <c r="AQ13">
        <f t="shared" si="12"/>
        <v>0</v>
      </c>
      <c r="AR13" s="102" t="str">
        <f t="shared" si="13"/>
        <v xml:space="preserve"> </v>
      </c>
      <c r="AS13">
        <f t="shared" si="3"/>
        <v>0</v>
      </c>
      <c r="AT13" s="102" t="str">
        <f t="shared" si="4"/>
        <v xml:space="preserve"> </v>
      </c>
      <c r="AU13" s="102" t="str" cm="1">
        <f t="array" ref="AU13">_xlfn.IFS(AO13=0," ",AT13=20%,20%,AT13=25%,25%,AT13&lt;20%,"MV",AT13=21%,"MV",AT13=22%,"MV",AT13=23%,"MV",AT13=24%,MV)</f>
        <v xml:space="preserve"> </v>
      </c>
      <c r="AY13" s="121"/>
      <c r="BB13">
        <f t="shared" si="5"/>
        <v>0</v>
      </c>
      <c r="BD13">
        <v>0</v>
      </c>
      <c r="BE13">
        <f t="shared" si="6"/>
        <v>0</v>
      </c>
      <c r="BF13">
        <f t="shared" si="7"/>
        <v>0</v>
      </c>
      <c r="BG13" s="102" t="str">
        <f t="shared" si="8"/>
        <v xml:space="preserve"> </v>
      </c>
      <c r="BH13">
        <f t="shared" si="9"/>
        <v>0</v>
      </c>
      <c r="BI13" s="102" t="str">
        <f t="shared" si="10"/>
        <v xml:space="preserve"> </v>
      </c>
      <c r="BJ13" s="102" t="str" cm="1">
        <f t="array" ref="BJ13">_xlfn.IFS(BD13=0," ",BI13=20%,20%,BI13=25%,25%,BI13&lt;20%,"MV",BI13=21%,"MV",BI13=22%,"MV",BI13=23%,"MV",BI13=24%,MV)</f>
        <v xml:space="preserve"> </v>
      </c>
    </row>
    <row r="14" spans="1:62">
      <c r="A14" s="6">
        <v>9</v>
      </c>
      <c r="B14" s="122" t="s">
        <v>35</v>
      </c>
      <c r="C14" s="123"/>
      <c r="D14" s="9">
        <v>2200293</v>
      </c>
      <c r="E14" s="9">
        <v>2200293</v>
      </c>
      <c r="F14" s="9">
        <v>2200293</v>
      </c>
      <c r="G14" s="9">
        <v>2785274</v>
      </c>
      <c r="H14" s="9">
        <v>2200293</v>
      </c>
      <c r="I14" s="9">
        <v>2200293</v>
      </c>
      <c r="J14" s="9">
        <v>2200293</v>
      </c>
      <c r="K14" s="9">
        <v>2200293</v>
      </c>
      <c r="L14" s="9">
        <v>2344943</v>
      </c>
      <c r="M14" s="9">
        <v>2200293</v>
      </c>
      <c r="N14" s="9">
        <v>2200293</v>
      </c>
      <c r="O14" s="9">
        <v>2200293</v>
      </c>
      <c r="P14" s="9">
        <v>2200293</v>
      </c>
      <c r="Q14" s="9">
        <v>2726000</v>
      </c>
      <c r="R14" s="9">
        <v>2200293</v>
      </c>
      <c r="S14" s="9">
        <v>2200293</v>
      </c>
      <c r="T14" s="9">
        <v>2200293</v>
      </c>
      <c r="U14" s="9">
        <v>2200293</v>
      </c>
      <c r="V14" s="9">
        <v>2200293</v>
      </c>
      <c r="W14" s="9">
        <v>2200293</v>
      </c>
      <c r="X14" s="9">
        <v>2200293</v>
      </c>
      <c r="Y14" s="9">
        <v>2200293</v>
      </c>
      <c r="Z14" s="9">
        <v>2200293</v>
      </c>
      <c r="AA14" s="9">
        <v>2200293</v>
      </c>
      <c r="AB14" s="9">
        <v>2200293</v>
      </c>
      <c r="AC14" s="9">
        <v>2200293</v>
      </c>
      <c r="AE14" s="10">
        <f t="shared" si="0"/>
        <v>2785274</v>
      </c>
      <c r="AF14" s="10">
        <f t="shared" si="1"/>
        <v>2200293</v>
      </c>
      <c r="AP14">
        <f t="shared" si="11"/>
        <v>0</v>
      </c>
      <c r="AQ14">
        <f t="shared" si="12"/>
        <v>0</v>
      </c>
      <c r="AR14" s="102" t="str">
        <f t="shared" si="13"/>
        <v xml:space="preserve"> </v>
      </c>
      <c r="AS14">
        <f t="shared" si="3"/>
        <v>0</v>
      </c>
      <c r="AT14" s="102" t="str">
        <f t="shared" si="4"/>
        <v xml:space="preserve"> </v>
      </c>
      <c r="AU14" s="102" t="str" cm="1">
        <f t="array" ref="AU14">_xlfn.IFS(AO14=0," ",AT14=20%,20%,AT14=25%,25%,AT14&lt;20%,"MV",AT14=21%,"MV",AT14=22%,"MV",AT14=23%,"MV",AT14=24%,MV)</f>
        <v xml:space="preserve"> </v>
      </c>
      <c r="AY14" s="121"/>
      <c r="BB14">
        <f t="shared" si="5"/>
        <v>0</v>
      </c>
      <c r="BD14">
        <v>0</v>
      </c>
      <c r="BE14">
        <f t="shared" si="6"/>
        <v>0</v>
      </c>
      <c r="BF14">
        <f t="shared" si="7"/>
        <v>0</v>
      </c>
      <c r="BG14" s="102" t="str">
        <f t="shared" si="8"/>
        <v xml:space="preserve"> </v>
      </c>
      <c r="BH14">
        <f t="shared" si="9"/>
        <v>0</v>
      </c>
      <c r="BI14" s="102" t="str">
        <f t="shared" si="10"/>
        <v xml:space="preserve"> </v>
      </c>
      <c r="BJ14" s="102" t="str" cm="1">
        <f t="array" ref="BJ14">_xlfn.IFS(BD14=0," ",BI14=20%,20%,BI14=25%,25%,BI14&lt;20%,"MV",BI14=21%,"MV",BI14=22%,"MV",BI14=23%,"MV",BI14=24%,MV)</f>
        <v xml:space="preserve"> </v>
      </c>
    </row>
    <row r="15" spans="1:62">
      <c r="A15" s="6">
        <v>10</v>
      </c>
      <c r="B15" s="122" t="s">
        <v>36</v>
      </c>
      <c r="C15" s="123"/>
      <c r="D15" s="9">
        <v>2200293</v>
      </c>
      <c r="E15" s="9">
        <v>2200293</v>
      </c>
      <c r="F15" s="9">
        <v>2200293</v>
      </c>
      <c r="G15" s="9">
        <v>2852346</v>
      </c>
      <c r="H15" s="9">
        <v>2200293</v>
      </c>
      <c r="I15" s="9">
        <v>2200293</v>
      </c>
      <c r="J15" s="9">
        <v>2200293</v>
      </c>
      <c r="K15" s="9">
        <v>2200293</v>
      </c>
      <c r="L15" s="9">
        <v>3248000</v>
      </c>
      <c r="M15" s="9">
        <v>2200293</v>
      </c>
      <c r="N15" s="9">
        <v>2200293</v>
      </c>
      <c r="O15" s="9">
        <v>2200293</v>
      </c>
      <c r="P15" s="9">
        <v>2200293</v>
      </c>
      <c r="Q15" s="9">
        <v>3132000</v>
      </c>
      <c r="R15" s="9">
        <v>2200293</v>
      </c>
      <c r="S15" s="9">
        <v>2200293</v>
      </c>
      <c r="T15" s="9">
        <v>2200293</v>
      </c>
      <c r="U15" s="9">
        <v>2200293</v>
      </c>
      <c r="V15" s="9">
        <v>2200293</v>
      </c>
      <c r="W15" s="9">
        <v>2200293</v>
      </c>
      <c r="X15" s="9">
        <v>2200293</v>
      </c>
      <c r="Y15" s="9">
        <v>2200293</v>
      </c>
      <c r="Z15" s="9">
        <v>2200293</v>
      </c>
      <c r="AA15" s="9">
        <v>2200293</v>
      </c>
      <c r="AB15" s="9">
        <v>2200293</v>
      </c>
      <c r="AC15" s="9">
        <v>2200293</v>
      </c>
      <c r="AE15" s="10">
        <f t="shared" si="0"/>
        <v>3248000</v>
      </c>
      <c r="AF15" s="10">
        <f t="shared" si="1"/>
        <v>2200293</v>
      </c>
      <c r="AP15">
        <f t="shared" si="11"/>
        <v>0</v>
      </c>
      <c r="AQ15">
        <f t="shared" si="12"/>
        <v>0</v>
      </c>
      <c r="AR15" s="102" t="str">
        <f t="shared" si="13"/>
        <v xml:space="preserve"> </v>
      </c>
      <c r="AS15">
        <f t="shared" si="3"/>
        <v>0</v>
      </c>
      <c r="AT15" s="102" t="str">
        <f t="shared" si="4"/>
        <v xml:space="preserve"> </v>
      </c>
      <c r="AU15" s="102" t="str" cm="1">
        <f t="array" ref="AU15">_xlfn.IFS(AO15=0," ",AT15=20%,20%,AT15=25%,25%,AT15&lt;20%,"MV",AT15=21%,"MV",AT15=22%,"MV",AT15=23%,"MV",AT15=24%,MV)</f>
        <v xml:space="preserve"> </v>
      </c>
      <c r="AY15" s="121"/>
      <c r="BB15">
        <f t="shared" si="5"/>
        <v>0</v>
      </c>
      <c r="BD15">
        <v>0</v>
      </c>
      <c r="BE15">
        <f t="shared" si="6"/>
        <v>0</v>
      </c>
      <c r="BF15">
        <f t="shared" si="7"/>
        <v>0</v>
      </c>
      <c r="BG15" s="102" t="str">
        <f t="shared" si="8"/>
        <v xml:space="preserve"> </v>
      </c>
      <c r="BH15">
        <f t="shared" si="9"/>
        <v>0</v>
      </c>
      <c r="BI15" s="102" t="str">
        <f t="shared" si="10"/>
        <v xml:space="preserve"> </v>
      </c>
      <c r="BJ15" s="102" t="str" cm="1">
        <f t="array" ref="BJ15">_xlfn.IFS(BD15=0," ",BI15=20%,20%,BI15=25%,25%,BI15&lt;20%,"MV",BI15=21%,"MV",BI15=22%,"MV",BI15=23%,"MV",BI15=24%,MV)</f>
        <v xml:space="preserve"> </v>
      </c>
    </row>
    <row r="16" spans="1:62">
      <c r="A16" s="6">
        <v>11</v>
      </c>
      <c r="B16" s="122" t="s">
        <v>37</v>
      </c>
      <c r="C16" s="123"/>
      <c r="D16" s="9">
        <v>73343</v>
      </c>
      <c r="E16" s="9">
        <v>73343</v>
      </c>
      <c r="F16" s="9">
        <v>73343</v>
      </c>
      <c r="G16" s="9">
        <v>73343</v>
      </c>
      <c r="H16" s="9">
        <v>73343</v>
      </c>
      <c r="I16" s="9">
        <v>73343</v>
      </c>
      <c r="J16" s="9">
        <v>73343</v>
      </c>
      <c r="K16" s="9">
        <v>73343</v>
      </c>
      <c r="L16" s="9">
        <v>73343</v>
      </c>
      <c r="M16" s="9">
        <v>73343</v>
      </c>
      <c r="N16" s="9">
        <v>73343</v>
      </c>
      <c r="O16" s="9">
        <v>73343</v>
      </c>
      <c r="P16" s="9">
        <v>73343</v>
      </c>
      <c r="Q16" s="9">
        <v>232000</v>
      </c>
      <c r="R16" s="9">
        <v>73343</v>
      </c>
      <c r="S16" s="9">
        <v>73343</v>
      </c>
      <c r="T16" s="9">
        <v>73343</v>
      </c>
      <c r="U16" s="9">
        <v>73343</v>
      </c>
      <c r="V16" s="9">
        <v>73343</v>
      </c>
      <c r="W16" s="9">
        <v>73343</v>
      </c>
      <c r="X16" s="9">
        <v>73343</v>
      </c>
      <c r="Y16" s="9">
        <v>73343</v>
      </c>
      <c r="Z16" s="9">
        <v>73343</v>
      </c>
      <c r="AA16" s="9">
        <v>127600</v>
      </c>
      <c r="AB16" s="9">
        <v>73343</v>
      </c>
      <c r="AC16" s="9">
        <v>73343</v>
      </c>
      <c r="AE16" s="10">
        <f t="shared" si="0"/>
        <v>232000</v>
      </c>
      <c r="AF16" s="10">
        <f t="shared" si="1"/>
        <v>73343</v>
      </c>
      <c r="AP16">
        <f t="shared" si="11"/>
        <v>0</v>
      </c>
      <c r="AQ16">
        <f t="shared" si="12"/>
        <v>0</v>
      </c>
      <c r="AR16" s="102" t="str">
        <f t="shared" si="13"/>
        <v xml:space="preserve"> </v>
      </c>
      <c r="AS16">
        <f t="shared" si="3"/>
        <v>0</v>
      </c>
      <c r="AT16" s="102" t="str">
        <f t="shared" si="4"/>
        <v xml:space="preserve"> </v>
      </c>
      <c r="AU16" s="102" t="str" cm="1">
        <f t="array" ref="AU16">_xlfn.IFS(AO16=0," ",AT16=20%,20%,AT16=25%,25%,AT16&lt;20%,"MV",AT16=21%,"MV",AT16=22%,"MV",AT16=23%,"MV",AT16=24%,MV)</f>
        <v xml:space="preserve"> </v>
      </c>
      <c r="AY16" s="121"/>
      <c r="BB16">
        <f t="shared" si="5"/>
        <v>0</v>
      </c>
      <c r="BD16">
        <v>0</v>
      </c>
      <c r="BE16">
        <f t="shared" si="6"/>
        <v>0</v>
      </c>
      <c r="BF16">
        <f t="shared" si="7"/>
        <v>0</v>
      </c>
      <c r="BG16" s="102" t="str">
        <f t="shared" si="8"/>
        <v xml:space="preserve"> </v>
      </c>
      <c r="BH16">
        <f t="shared" si="9"/>
        <v>0</v>
      </c>
      <c r="BI16" s="102" t="str">
        <f t="shared" si="10"/>
        <v xml:space="preserve"> </v>
      </c>
      <c r="BJ16" s="102" t="str" cm="1">
        <f t="array" ref="BJ16">_xlfn.IFS(BD16=0," ",BI16=20%,20%,BI16=25%,25%,BI16&lt;20%,"MV",BI16=21%,"MV",BI16=22%,"MV",BI16=23%,"MV",BI16=24%,MV)</f>
        <v xml:space="preserve"> </v>
      </c>
    </row>
    <row r="17" spans="1:62">
      <c r="A17" s="6">
        <v>12</v>
      </c>
      <c r="B17" s="131" t="s">
        <v>38</v>
      </c>
      <c r="C17" s="132"/>
      <c r="D17" s="9">
        <v>73343</v>
      </c>
      <c r="E17" s="9">
        <v>73343</v>
      </c>
      <c r="F17" s="9">
        <v>73343</v>
      </c>
      <c r="G17" s="9">
        <v>73343</v>
      </c>
      <c r="H17" s="9">
        <v>73343</v>
      </c>
      <c r="I17" s="9">
        <v>73343</v>
      </c>
      <c r="J17" s="9">
        <v>73343</v>
      </c>
      <c r="K17" s="9">
        <v>73343</v>
      </c>
      <c r="L17" s="9">
        <v>87000</v>
      </c>
      <c r="M17" s="9">
        <v>73343</v>
      </c>
      <c r="N17" s="9">
        <v>73343</v>
      </c>
      <c r="O17" s="9">
        <v>73343</v>
      </c>
      <c r="P17" s="9">
        <v>73343</v>
      </c>
      <c r="Q17" s="9">
        <v>232000</v>
      </c>
      <c r="R17" s="9">
        <v>73343</v>
      </c>
      <c r="S17" s="9">
        <v>73343</v>
      </c>
      <c r="T17" s="9">
        <v>73343</v>
      </c>
      <c r="U17" s="9">
        <v>73343</v>
      </c>
      <c r="V17" s="9">
        <v>73343</v>
      </c>
      <c r="W17" s="9">
        <v>73343</v>
      </c>
      <c r="X17" s="9">
        <v>73343</v>
      </c>
      <c r="Y17" s="9">
        <v>73343</v>
      </c>
      <c r="Z17" s="9">
        <v>73343</v>
      </c>
      <c r="AA17" s="9">
        <v>127600</v>
      </c>
      <c r="AB17" s="9">
        <v>73343</v>
      </c>
      <c r="AC17" s="9">
        <v>73343</v>
      </c>
      <c r="AE17" s="10">
        <f t="shared" si="0"/>
        <v>232000</v>
      </c>
      <c r="AF17" s="10">
        <f t="shared" si="1"/>
        <v>73343</v>
      </c>
      <c r="AP17">
        <f t="shared" si="11"/>
        <v>0</v>
      </c>
      <c r="AQ17">
        <f t="shared" si="12"/>
        <v>0</v>
      </c>
      <c r="AR17" s="102" t="str">
        <f t="shared" si="13"/>
        <v xml:space="preserve"> </v>
      </c>
      <c r="AS17">
        <f t="shared" si="3"/>
        <v>0</v>
      </c>
      <c r="AT17" s="102" t="str">
        <f t="shared" si="4"/>
        <v xml:space="preserve"> </v>
      </c>
      <c r="AU17" s="102" t="str" cm="1">
        <f t="array" ref="AU17">_xlfn.IFS(AO17=0," ",AT17=20%,20%,AT17=25%,25%,AT17&lt;20%,"MV",AT17=21%,"MV",AT17=22%,"MV",AT17=23%,"MV",AT17=24%,MV)</f>
        <v xml:space="preserve"> </v>
      </c>
      <c r="AY17" s="121"/>
      <c r="BB17">
        <f t="shared" si="5"/>
        <v>0</v>
      </c>
      <c r="BD17">
        <v>0</v>
      </c>
      <c r="BE17">
        <f t="shared" si="6"/>
        <v>0</v>
      </c>
      <c r="BF17">
        <f t="shared" si="7"/>
        <v>0</v>
      </c>
      <c r="BG17" s="102" t="str">
        <f t="shared" si="8"/>
        <v xml:space="preserve"> </v>
      </c>
      <c r="BH17">
        <f t="shared" si="9"/>
        <v>0</v>
      </c>
      <c r="BI17" s="102" t="str">
        <f t="shared" si="10"/>
        <v xml:space="preserve"> </v>
      </c>
      <c r="BJ17" s="102" t="str" cm="1">
        <f t="array" ref="BJ17">_xlfn.IFS(BD17=0," ",BI17=20%,20%,BI17=25%,25%,BI17&lt;20%,"MV",BI17=21%,"MV",BI17=22%,"MV",BI17=23%,"MV",BI17=24%,MV)</f>
        <v xml:space="preserve"> </v>
      </c>
    </row>
    <row r="18" spans="1:62">
      <c r="A18" s="6">
        <v>13</v>
      </c>
      <c r="B18" s="122" t="s">
        <v>39</v>
      </c>
      <c r="C18" s="123"/>
      <c r="D18" s="9">
        <v>73343</v>
      </c>
      <c r="E18" s="9">
        <v>73343</v>
      </c>
      <c r="F18" s="9">
        <v>73343</v>
      </c>
      <c r="G18" s="9">
        <v>73343</v>
      </c>
      <c r="H18" s="9">
        <v>73343</v>
      </c>
      <c r="I18" s="9">
        <v>73343</v>
      </c>
      <c r="J18" s="9">
        <v>73343</v>
      </c>
      <c r="K18" s="9">
        <v>73343</v>
      </c>
      <c r="L18" s="9">
        <v>110200</v>
      </c>
      <c r="M18" s="9">
        <v>73343</v>
      </c>
      <c r="N18" s="9">
        <v>73343</v>
      </c>
      <c r="O18" s="9">
        <v>73343</v>
      </c>
      <c r="P18" s="9">
        <v>73343</v>
      </c>
      <c r="Q18" s="9">
        <v>232000</v>
      </c>
      <c r="R18" s="9">
        <v>73343</v>
      </c>
      <c r="S18" s="9">
        <v>73343</v>
      </c>
      <c r="T18" s="9">
        <v>73343</v>
      </c>
      <c r="U18" s="9">
        <v>73343</v>
      </c>
      <c r="V18" s="9">
        <v>73343</v>
      </c>
      <c r="W18" s="9">
        <v>73343</v>
      </c>
      <c r="X18" s="9">
        <v>73343</v>
      </c>
      <c r="Y18" s="9">
        <v>73343</v>
      </c>
      <c r="Z18" s="9">
        <v>73343</v>
      </c>
      <c r="AA18" s="9">
        <v>127600</v>
      </c>
      <c r="AB18" s="9">
        <v>73343</v>
      </c>
      <c r="AC18" s="9">
        <v>73343</v>
      </c>
      <c r="AE18" s="10">
        <f t="shared" si="0"/>
        <v>232000</v>
      </c>
      <c r="AF18" s="10">
        <f t="shared" si="1"/>
        <v>73343</v>
      </c>
      <c r="AP18">
        <f t="shared" si="11"/>
        <v>0</v>
      </c>
      <c r="AQ18">
        <f t="shared" si="12"/>
        <v>0</v>
      </c>
      <c r="AR18" s="102" t="str">
        <f t="shared" si="13"/>
        <v xml:space="preserve"> </v>
      </c>
      <c r="AS18">
        <f t="shared" si="3"/>
        <v>0</v>
      </c>
      <c r="AT18" s="102" t="str">
        <f t="shared" si="4"/>
        <v xml:space="preserve"> </v>
      </c>
      <c r="AU18" s="102" t="str" cm="1">
        <f t="array" ref="AU18">_xlfn.IFS(AO18=0," ",AT18=20%,20%,AT18=25%,25%,AT18&lt;20%,"MV",AT18=21%,"MV",AT18=22%,"MV",AT18=23%,"MV",AT18=24%,MV)</f>
        <v xml:space="preserve"> </v>
      </c>
      <c r="AY18" s="121"/>
      <c r="BB18">
        <f t="shared" si="5"/>
        <v>0</v>
      </c>
      <c r="BD18">
        <v>0</v>
      </c>
      <c r="BE18">
        <f t="shared" si="6"/>
        <v>0</v>
      </c>
      <c r="BF18">
        <f t="shared" si="7"/>
        <v>0</v>
      </c>
      <c r="BG18" s="102" t="str">
        <f t="shared" si="8"/>
        <v xml:space="preserve"> </v>
      </c>
      <c r="BH18">
        <f t="shared" si="9"/>
        <v>0</v>
      </c>
      <c r="BI18" s="102" t="str">
        <f t="shared" si="10"/>
        <v xml:space="preserve"> </v>
      </c>
      <c r="BJ18" s="102" t="str" cm="1">
        <f t="array" ref="BJ18">_xlfn.IFS(BD18=0," ",BI18=20%,20%,BI18=25%,25%,BI18&lt;20%,"MV",BI18=21%,"MV",BI18=22%,"MV",BI18=23%,"MV",BI18=24%,MV)</f>
        <v xml:space="preserve"> </v>
      </c>
    </row>
    <row r="19" spans="1:62" ht="15.6" customHeight="1">
      <c r="A19" s="129" t="s">
        <v>40</v>
      </c>
      <c r="B19" s="130"/>
      <c r="C19" s="130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P19">
        <f t="shared" si="11"/>
        <v>0</v>
      </c>
      <c r="AQ19">
        <f t="shared" si="12"/>
        <v>0</v>
      </c>
      <c r="AR19" s="102" t="str">
        <f t="shared" si="13"/>
        <v xml:space="preserve"> </v>
      </c>
      <c r="AS19">
        <f t="shared" si="3"/>
        <v>0</v>
      </c>
      <c r="AT19" s="102" t="str">
        <f t="shared" si="4"/>
        <v xml:space="preserve"> </v>
      </c>
      <c r="AU19" s="102" t="str" cm="1">
        <f t="array" ref="AU19">_xlfn.IFS(AO19=0," ",AT19=20%,20%,AT19=25%,25%,AT19&lt;20%,"MV",AT19=21%,"MV",AT19=22%,"MV",AT19=23%,"MV",AT19=24%,MV)</f>
        <v xml:space="preserve"> </v>
      </c>
      <c r="AY19" s="121"/>
      <c r="BB19">
        <f t="shared" si="5"/>
        <v>0</v>
      </c>
      <c r="BD19">
        <v>0</v>
      </c>
      <c r="BE19">
        <f t="shared" si="6"/>
        <v>0</v>
      </c>
      <c r="BF19">
        <f t="shared" si="7"/>
        <v>0</v>
      </c>
      <c r="BG19" s="102" t="str">
        <f t="shared" si="8"/>
        <v xml:space="preserve"> </v>
      </c>
      <c r="BH19">
        <f t="shared" si="9"/>
        <v>0</v>
      </c>
      <c r="BI19" s="102" t="str">
        <f t="shared" si="10"/>
        <v xml:space="preserve"> </v>
      </c>
      <c r="BJ19" s="102" t="str" cm="1">
        <f t="array" ref="BJ19">_xlfn.IFS(BD19=0," ",BI19=20%,20%,BI19=25%,25%,BI19&lt;20%,"MV",BI19=21%,"MV",BI19=22%,"MV",BI19=23%,"MV",BI19=24%,MV)</f>
        <v xml:space="preserve"> </v>
      </c>
    </row>
    <row r="20" spans="1:62">
      <c r="A20" s="12">
        <v>1</v>
      </c>
      <c r="B20" s="127" t="s">
        <v>28</v>
      </c>
      <c r="C20" s="128"/>
      <c r="D20" s="9">
        <v>1408187</v>
      </c>
      <c r="E20" s="9">
        <v>1408187</v>
      </c>
      <c r="F20" s="9">
        <v>1408187</v>
      </c>
      <c r="G20" s="9">
        <v>1460740</v>
      </c>
      <c r="H20" s="9">
        <v>1408187</v>
      </c>
      <c r="I20" s="9">
        <v>1695864</v>
      </c>
      <c r="J20" s="9">
        <v>1408187</v>
      </c>
      <c r="K20" s="9">
        <v>1408187</v>
      </c>
      <c r="L20" s="9">
        <v>1408188</v>
      </c>
      <c r="M20" s="9">
        <v>1408187</v>
      </c>
      <c r="N20" s="9">
        <v>1408187</v>
      </c>
      <c r="O20" s="9">
        <v>1408187</v>
      </c>
      <c r="P20" s="9">
        <v>1408187</v>
      </c>
      <c r="Q20" s="9">
        <v>1450000</v>
      </c>
      <c r="R20" s="9">
        <v>1830643</v>
      </c>
      <c r="S20" s="9">
        <v>1408187</v>
      </c>
      <c r="T20" s="9">
        <v>1408187</v>
      </c>
      <c r="U20" s="9">
        <v>1408187</v>
      </c>
      <c r="V20" s="9">
        <v>1408187</v>
      </c>
      <c r="W20" s="9">
        <v>1408187</v>
      </c>
      <c r="X20" s="9">
        <v>1756187</v>
      </c>
      <c r="Y20" s="9">
        <v>1408187</v>
      </c>
      <c r="Z20" s="9">
        <v>2337590</v>
      </c>
      <c r="AA20" s="9">
        <v>1408187</v>
      </c>
      <c r="AB20" s="9">
        <v>1640187</v>
      </c>
      <c r="AC20" s="9">
        <v>1408187</v>
      </c>
      <c r="AE20" s="10">
        <f t="shared" si="0"/>
        <v>2337590</v>
      </c>
      <c r="AF20" s="10">
        <f t="shared" si="1"/>
        <v>1408187</v>
      </c>
      <c r="AP20">
        <f t="shared" si="11"/>
        <v>0</v>
      </c>
      <c r="AQ20">
        <f t="shared" si="12"/>
        <v>0</v>
      </c>
      <c r="AR20" s="102" t="str">
        <f t="shared" si="13"/>
        <v xml:space="preserve"> </v>
      </c>
      <c r="AS20">
        <f t="shared" si="3"/>
        <v>0</v>
      </c>
      <c r="AT20" s="102" t="str">
        <f t="shared" si="4"/>
        <v xml:space="preserve"> </v>
      </c>
      <c r="AU20" s="102" t="str" cm="1">
        <f t="array" ref="AU20">_xlfn.IFS(AO20=0," ",AT20=20%,20%,AT20=25%,25%,AT20&lt;20%,"MV",AT20=21%,"MV",AT20=22%,"MV",AT20=23%,"MV",AT20=24%,MV)</f>
        <v xml:space="preserve"> </v>
      </c>
      <c r="AY20" s="121"/>
      <c r="BB20">
        <f t="shared" si="5"/>
        <v>0</v>
      </c>
      <c r="BD20">
        <v>0</v>
      </c>
      <c r="BE20">
        <f t="shared" si="6"/>
        <v>0</v>
      </c>
      <c r="BF20">
        <f t="shared" si="7"/>
        <v>0</v>
      </c>
      <c r="BG20" s="102" t="str">
        <f t="shared" si="8"/>
        <v xml:space="preserve"> </v>
      </c>
      <c r="BH20">
        <f t="shared" si="9"/>
        <v>0</v>
      </c>
      <c r="BI20" s="102" t="str">
        <f t="shared" si="10"/>
        <v xml:space="preserve"> </v>
      </c>
      <c r="BJ20" s="102" t="str" cm="1">
        <f t="array" ref="BJ20">_xlfn.IFS(BD20=0," ",BI20=20%,20%,BI20=25%,25%,BI20&lt;20%,"MV",BI20=21%,"MV",BI20=22%,"MV",BI20=23%,"MV",BI20=24%,MV)</f>
        <v xml:space="preserve"> </v>
      </c>
    </row>
    <row r="21" spans="1:62">
      <c r="A21" s="6">
        <v>2</v>
      </c>
      <c r="B21" s="122" t="s">
        <v>29</v>
      </c>
      <c r="C21" s="123"/>
      <c r="D21" s="9">
        <v>1362556</v>
      </c>
      <c r="E21" s="9">
        <v>1362556</v>
      </c>
      <c r="F21" s="9">
        <v>1362556</v>
      </c>
      <c r="G21" s="9">
        <v>1617617</v>
      </c>
      <c r="H21" s="9">
        <v>1362556</v>
      </c>
      <c r="I21" s="9">
        <v>2081736</v>
      </c>
      <c r="J21" s="9">
        <v>1362556</v>
      </c>
      <c r="K21" s="9">
        <v>1362556</v>
      </c>
      <c r="L21" s="9">
        <v>1362557</v>
      </c>
      <c r="M21" s="9">
        <v>1362556</v>
      </c>
      <c r="N21" s="9">
        <v>1362556</v>
      </c>
      <c r="O21" s="9">
        <v>1362556</v>
      </c>
      <c r="P21" s="9">
        <v>1362556</v>
      </c>
      <c r="Q21" s="9">
        <v>1450000</v>
      </c>
      <c r="R21" s="9">
        <v>1771322</v>
      </c>
      <c r="S21" s="9">
        <v>1362556</v>
      </c>
      <c r="T21" s="9">
        <v>1362556</v>
      </c>
      <c r="U21" s="9">
        <v>1362556</v>
      </c>
      <c r="V21" s="9">
        <v>1362556</v>
      </c>
      <c r="W21" s="9">
        <v>1362556</v>
      </c>
      <c r="X21" s="9">
        <v>1710556</v>
      </c>
      <c r="Y21" s="9">
        <v>1362556</v>
      </c>
      <c r="Z21" s="9">
        <v>2261842</v>
      </c>
      <c r="AA21" s="9">
        <v>1362556</v>
      </c>
      <c r="AB21" s="9">
        <v>1594556</v>
      </c>
      <c r="AC21" s="9">
        <v>1362556</v>
      </c>
      <c r="AE21" s="10">
        <f t="shared" si="0"/>
        <v>2261842</v>
      </c>
      <c r="AF21" s="10">
        <f t="shared" si="1"/>
        <v>1362556</v>
      </c>
      <c r="AP21">
        <f t="shared" si="11"/>
        <v>0</v>
      </c>
      <c r="AQ21">
        <f t="shared" si="12"/>
        <v>0</v>
      </c>
      <c r="AR21" s="102" t="str">
        <f t="shared" si="13"/>
        <v xml:space="preserve"> </v>
      </c>
      <c r="AS21">
        <f t="shared" si="3"/>
        <v>0</v>
      </c>
      <c r="AT21" s="102" t="str">
        <f t="shared" si="4"/>
        <v xml:space="preserve"> </v>
      </c>
      <c r="AU21" s="102" t="str" cm="1">
        <f t="array" ref="AU21">_xlfn.IFS(AO21=0," ",AT21=20%,20%,AT21=25%,25%,AT21&lt;20%,"MV",AT21=21%,"MV",AT21=22%,"MV",AT21=23%,"MV",AT21=24%,MV)</f>
        <v xml:space="preserve"> </v>
      </c>
      <c r="AY21" s="121"/>
      <c r="BB21">
        <f t="shared" si="5"/>
        <v>0</v>
      </c>
      <c r="BD21">
        <v>0</v>
      </c>
      <c r="BE21">
        <f t="shared" si="6"/>
        <v>0</v>
      </c>
      <c r="BF21">
        <f t="shared" si="7"/>
        <v>0</v>
      </c>
      <c r="BG21" s="102" t="str">
        <f t="shared" si="8"/>
        <v xml:space="preserve"> </v>
      </c>
      <c r="BH21">
        <f t="shared" si="9"/>
        <v>0</v>
      </c>
      <c r="BI21" s="102" t="str">
        <f t="shared" si="10"/>
        <v xml:space="preserve"> </v>
      </c>
      <c r="BJ21" s="102" t="str" cm="1">
        <f t="array" ref="BJ21">_xlfn.IFS(BD21=0," ",BI21=20%,20%,BI21=25%,25%,BI21&lt;20%,"MV",BI21=21%,"MV",BI21=22%,"MV",BI21=23%,"MV",BI21=24%,MV)</f>
        <v xml:space="preserve"> </v>
      </c>
    </row>
    <row r="22" spans="1:62">
      <c r="A22" s="6">
        <v>3</v>
      </c>
      <c r="B22" s="122" t="s">
        <v>30</v>
      </c>
      <c r="C22" s="123"/>
      <c r="D22" s="9">
        <v>1362556</v>
      </c>
      <c r="E22" s="9">
        <v>1362556</v>
      </c>
      <c r="F22" s="9">
        <v>1362556</v>
      </c>
      <c r="G22" s="9">
        <v>1542333</v>
      </c>
      <c r="H22" s="9">
        <v>1362556</v>
      </c>
      <c r="I22" s="9">
        <v>1870558</v>
      </c>
      <c r="J22" s="9">
        <v>1362556</v>
      </c>
      <c r="K22" s="9">
        <v>1362556</v>
      </c>
      <c r="L22" s="9">
        <v>1362557</v>
      </c>
      <c r="M22" s="9">
        <v>1362556</v>
      </c>
      <c r="N22" s="9">
        <v>1362556</v>
      </c>
      <c r="O22" s="9">
        <v>1362556</v>
      </c>
      <c r="P22" s="9">
        <v>1362556</v>
      </c>
      <c r="Q22" s="9">
        <v>1450000</v>
      </c>
      <c r="R22" s="9">
        <v>1771322</v>
      </c>
      <c r="S22" s="9">
        <v>1362556</v>
      </c>
      <c r="T22" s="9">
        <v>1362556</v>
      </c>
      <c r="U22" s="9">
        <v>1362556</v>
      </c>
      <c r="V22" s="9">
        <v>1362556</v>
      </c>
      <c r="W22" s="9">
        <v>1362556</v>
      </c>
      <c r="X22" s="9">
        <v>1710556</v>
      </c>
      <c r="Y22" s="9">
        <v>1362556</v>
      </c>
      <c r="Z22" s="9">
        <v>2261842</v>
      </c>
      <c r="AA22" s="9">
        <v>1362556</v>
      </c>
      <c r="AB22" s="9">
        <v>1594556</v>
      </c>
      <c r="AC22" s="9">
        <v>1362556</v>
      </c>
      <c r="AE22" s="10">
        <f t="shared" si="0"/>
        <v>2261842</v>
      </c>
      <c r="AF22" s="10">
        <f t="shared" si="1"/>
        <v>1362556</v>
      </c>
      <c r="AP22">
        <f t="shared" si="11"/>
        <v>0</v>
      </c>
      <c r="AQ22">
        <f t="shared" si="12"/>
        <v>0</v>
      </c>
      <c r="AR22" s="102" t="str">
        <f t="shared" si="13"/>
        <v xml:space="preserve"> </v>
      </c>
      <c r="AS22">
        <f t="shared" si="3"/>
        <v>0</v>
      </c>
      <c r="AT22" s="102" t="str">
        <f t="shared" si="4"/>
        <v xml:space="preserve"> </v>
      </c>
      <c r="AU22" s="102" t="str" cm="1">
        <f t="array" ref="AU22">_xlfn.IFS(AO22=0," ",AT22=20%,20%,AT22=25%,25%,AT22&lt;20%,"MV",AT22=21%,"MV",AT22=22%,"MV",AT22=23%,"MV",AT22=24%,MV)</f>
        <v xml:space="preserve"> </v>
      </c>
      <c r="AY22" s="121"/>
      <c r="BB22">
        <f t="shared" si="5"/>
        <v>0</v>
      </c>
      <c r="BD22">
        <v>0</v>
      </c>
      <c r="BE22">
        <f t="shared" si="6"/>
        <v>0</v>
      </c>
      <c r="BF22">
        <f t="shared" si="7"/>
        <v>0</v>
      </c>
      <c r="BG22" s="102" t="str">
        <f t="shared" si="8"/>
        <v xml:space="preserve"> </v>
      </c>
      <c r="BH22">
        <f t="shared" si="9"/>
        <v>0</v>
      </c>
      <c r="BI22" s="102" t="str">
        <f t="shared" si="10"/>
        <v xml:space="preserve"> </v>
      </c>
      <c r="BJ22" s="102" t="str" cm="1">
        <f t="array" ref="BJ22">_xlfn.IFS(BD22=0," ",BI22=20%,20%,BI22=25%,25%,BI22&lt;20%,"MV",BI22=21%,"MV",BI22=22%,"MV",BI22=23%,"MV",BI22=24%,MV)</f>
        <v xml:space="preserve"> </v>
      </c>
    </row>
    <row r="23" spans="1:62">
      <c r="A23" s="6">
        <v>4</v>
      </c>
      <c r="B23" s="122" t="s">
        <v>41</v>
      </c>
      <c r="C23" s="123"/>
      <c r="D23" s="9">
        <v>1408187</v>
      </c>
      <c r="E23" s="9">
        <v>1408187</v>
      </c>
      <c r="F23" s="9">
        <v>1408187</v>
      </c>
      <c r="G23" s="9">
        <v>1677446</v>
      </c>
      <c r="H23" s="9">
        <v>1408187</v>
      </c>
      <c r="I23" s="9">
        <v>2924751</v>
      </c>
      <c r="J23" s="9">
        <v>1408187</v>
      </c>
      <c r="K23" s="9">
        <v>1408187</v>
      </c>
      <c r="L23" s="9">
        <v>1408188</v>
      </c>
      <c r="M23" s="9">
        <v>1408187</v>
      </c>
      <c r="N23" s="9">
        <v>1408187</v>
      </c>
      <c r="O23" s="9">
        <v>1408187</v>
      </c>
      <c r="P23" s="9">
        <v>1408187</v>
      </c>
      <c r="Q23" s="9">
        <v>1450000</v>
      </c>
      <c r="R23" s="9">
        <v>1830643</v>
      </c>
      <c r="S23" s="9">
        <v>1408187</v>
      </c>
      <c r="T23" s="9">
        <v>1408187</v>
      </c>
      <c r="U23" s="9">
        <v>1408187</v>
      </c>
      <c r="V23" s="9">
        <v>1408187</v>
      </c>
      <c r="W23" s="9">
        <v>1408187</v>
      </c>
      <c r="X23" s="9">
        <v>1756187</v>
      </c>
      <c r="Y23" s="9">
        <v>1408187</v>
      </c>
      <c r="Z23" s="9">
        <v>2337590</v>
      </c>
      <c r="AA23" s="9">
        <v>1408187</v>
      </c>
      <c r="AB23" s="9">
        <v>1640187</v>
      </c>
      <c r="AC23" s="9">
        <v>1408187</v>
      </c>
      <c r="AE23" s="10">
        <f t="shared" si="0"/>
        <v>2924751</v>
      </c>
      <c r="AF23" s="10">
        <f t="shared" si="1"/>
        <v>1408187</v>
      </c>
      <c r="AP23">
        <f t="shared" si="11"/>
        <v>0</v>
      </c>
      <c r="AQ23">
        <f t="shared" si="12"/>
        <v>0</v>
      </c>
      <c r="AR23" s="102" t="str">
        <f t="shared" si="13"/>
        <v xml:space="preserve"> </v>
      </c>
      <c r="AS23">
        <f t="shared" si="3"/>
        <v>0</v>
      </c>
      <c r="AT23" s="102" t="str">
        <f t="shared" si="4"/>
        <v xml:space="preserve"> </v>
      </c>
      <c r="AU23" s="102" t="str" cm="1">
        <f t="array" ref="AU23">_xlfn.IFS(AO23=0," ",AT23=20%,20%,AT23=25%,25%,AT23&lt;20%,"MV",AT23=21%,"MV",AT23=22%,"MV",AT23=23%,"MV",AT23=24%,MV)</f>
        <v xml:space="preserve"> </v>
      </c>
      <c r="AY23" s="121"/>
      <c r="BB23">
        <f t="shared" si="5"/>
        <v>0</v>
      </c>
      <c r="BD23">
        <v>0</v>
      </c>
      <c r="BE23">
        <f t="shared" si="6"/>
        <v>0</v>
      </c>
      <c r="BF23">
        <f t="shared" si="7"/>
        <v>0</v>
      </c>
      <c r="BG23" s="102" t="str">
        <f t="shared" si="8"/>
        <v xml:space="preserve"> </v>
      </c>
      <c r="BH23">
        <f t="shared" si="9"/>
        <v>0</v>
      </c>
      <c r="BI23" s="102" t="str">
        <f t="shared" si="10"/>
        <v xml:space="preserve"> </v>
      </c>
      <c r="BJ23" s="102" t="str" cm="1">
        <f t="array" ref="BJ23">_xlfn.IFS(BD23=0," ",BI23=20%,20%,BI23=25%,25%,BI23&lt;20%,"MV",BI23=21%,"MV",BI23=22%,"MV",BI23=23%,"MV",BI23=24%,MV)</f>
        <v xml:space="preserve"> </v>
      </c>
    </row>
    <row r="24" spans="1:62">
      <c r="A24" s="6">
        <v>5</v>
      </c>
      <c r="B24" s="122" t="s">
        <v>32</v>
      </c>
      <c r="C24" s="123"/>
      <c r="D24" s="9">
        <v>1362556</v>
      </c>
      <c r="E24" s="9">
        <v>1362556</v>
      </c>
      <c r="F24" s="9">
        <v>1362556</v>
      </c>
      <c r="G24" s="9">
        <v>1712724</v>
      </c>
      <c r="H24" s="9">
        <v>1362556</v>
      </c>
      <c r="I24" s="9">
        <v>2037583</v>
      </c>
      <c r="J24" s="9">
        <v>1362556</v>
      </c>
      <c r="K24" s="9">
        <v>1362556</v>
      </c>
      <c r="L24" s="9">
        <v>1362557</v>
      </c>
      <c r="M24" s="9">
        <v>1362556</v>
      </c>
      <c r="N24" s="9">
        <v>1362556</v>
      </c>
      <c r="O24" s="9">
        <v>1362556</v>
      </c>
      <c r="P24" s="9">
        <v>1362556</v>
      </c>
      <c r="Q24" s="9">
        <v>1450000</v>
      </c>
      <c r="R24" s="9">
        <v>1771322</v>
      </c>
      <c r="S24" s="9">
        <v>1362556</v>
      </c>
      <c r="T24" s="9">
        <v>1362556</v>
      </c>
      <c r="U24" s="9">
        <v>1362556</v>
      </c>
      <c r="V24" s="9">
        <v>1362556</v>
      </c>
      <c r="W24" s="9">
        <v>1362556</v>
      </c>
      <c r="X24" s="9">
        <v>1710556</v>
      </c>
      <c r="Y24" s="9">
        <v>1362556</v>
      </c>
      <c r="Z24" s="9">
        <v>2261842</v>
      </c>
      <c r="AA24" s="9">
        <v>1362556</v>
      </c>
      <c r="AB24" s="9">
        <v>1594556</v>
      </c>
      <c r="AC24" s="9">
        <v>1362556</v>
      </c>
      <c r="AE24" s="10">
        <f t="shared" si="0"/>
        <v>2261842</v>
      </c>
      <c r="AF24" s="10">
        <f t="shared" si="1"/>
        <v>1362556</v>
      </c>
      <c r="AP24">
        <f t="shared" si="11"/>
        <v>0</v>
      </c>
      <c r="AQ24">
        <f t="shared" si="12"/>
        <v>0</v>
      </c>
      <c r="AR24" s="102" t="str">
        <f t="shared" si="13"/>
        <v xml:space="preserve"> </v>
      </c>
      <c r="AS24">
        <f t="shared" si="3"/>
        <v>0</v>
      </c>
      <c r="AT24" s="102" t="str">
        <f t="shared" si="4"/>
        <v xml:space="preserve"> </v>
      </c>
      <c r="AU24" s="102" t="str" cm="1">
        <f t="array" ref="AU24">_xlfn.IFS(AO24=0," ",AT24=20%,20%,AT24=25%,25%,AT24&lt;20%,"MV",AT24=21%,"MV",AT24=22%,"MV",AT24=23%,"MV",AT24=24%,MV)</f>
        <v xml:space="preserve"> </v>
      </c>
      <c r="AY24" s="121"/>
      <c r="BB24">
        <f t="shared" si="5"/>
        <v>0</v>
      </c>
      <c r="BD24">
        <v>0</v>
      </c>
      <c r="BE24">
        <f t="shared" si="6"/>
        <v>0</v>
      </c>
      <c r="BF24">
        <f t="shared" si="7"/>
        <v>0</v>
      </c>
      <c r="BG24" s="102" t="str">
        <f t="shared" si="8"/>
        <v xml:space="preserve"> </v>
      </c>
      <c r="BH24">
        <f t="shared" si="9"/>
        <v>0</v>
      </c>
      <c r="BI24" s="102" t="str">
        <f t="shared" si="10"/>
        <v xml:space="preserve"> </v>
      </c>
      <c r="BJ24" s="102" t="str" cm="1">
        <f t="array" ref="BJ24">_xlfn.IFS(BD24=0," ",BI24=20%,20%,BI24=25%,25%,BI24&lt;20%,"MV",BI24=21%,"MV",BI24=22%,"MV",BI24=23%,"MV",BI24=24%,MV)</f>
        <v xml:space="preserve"> </v>
      </c>
    </row>
    <row r="25" spans="1:62">
      <c r="A25" s="6">
        <v>6</v>
      </c>
      <c r="B25" s="122" t="s">
        <v>33</v>
      </c>
      <c r="C25" s="123"/>
      <c r="D25" s="9">
        <v>1362556</v>
      </c>
      <c r="E25" s="9">
        <v>1362556</v>
      </c>
      <c r="F25" s="9">
        <v>1362556</v>
      </c>
      <c r="G25" s="9">
        <v>1726204</v>
      </c>
      <c r="H25" s="9">
        <v>1362556</v>
      </c>
      <c r="I25" s="9">
        <v>2211620</v>
      </c>
      <c r="J25" s="9">
        <v>1362556</v>
      </c>
      <c r="K25" s="9">
        <v>1362556</v>
      </c>
      <c r="L25" s="9">
        <v>1362557</v>
      </c>
      <c r="M25" s="9">
        <v>1362556</v>
      </c>
      <c r="N25" s="9">
        <v>1362556</v>
      </c>
      <c r="O25" s="9">
        <v>1362556</v>
      </c>
      <c r="P25" s="9">
        <v>1362556</v>
      </c>
      <c r="Q25" s="9">
        <v>1740000</v>
      </c>
      <c r="R25" s="9">
        <v>1771322</v>
      </c>
      <c r="S25" s="9">
        <v>1362556</v>
      </c>
      <c r="T25" s="9">
        <v>1362556</v>
      </c>
      <c r="U25" s="9">
        <v>1362556</v>
      </c>
      <c r="V25" s="9">
        <v>1362556</v>
      </c>
      <c r="W25" s="9">
        <v>1362556</v>
      </c>
      <c r="X25" s="9">
        <v>1710556</v>
      </c>
      <c r="Y25" s="9">
        <v>1362556</v>
      </c>
      <c r="Z25" s="9">
        <v>2261842</v>
      </c>
      <c r="AA25" s="9">
        <v>1362556</v>
      </c>
      <c r="AB25" s="9">
        <v>1594556</v>
      </c>
      <c r="AC25" s="9">
        <v>1362556</v>
      </c>
      <c r="AE25" s="10">
        <f t="shared" si="0"/>
        <v>2261842</v>
      </c>
      <c r="AF25" s="10">
        <f t="shared" si="1"/>
        <v>1362556</v>
      </c>
      <c r="AP25">
        <f t="shared" si="11"/>
        <v>0</v>
      </c>
      <c r="AQ25">
        <f t="shared" si="12"/>
        <v>0</v>
      </c>
      <c r="AR25" s="102" t="str">
        <f t="shared" si="13"/>
        <v xml:space="preserve"> </v>
      </c>
      <c r="AS25">
        <f t="shared" si="3"/>
        <v>0</v>
      </c>
      <c r="AT25" s="102" t="str">
        <f t="shared" si="4"/>
        <v xml:space="preserve"> </v>
      </c>
      <c r="AU25" s="102" t="str" cm="1">
        <f t="array" ref="AU25">_xlfn.IFS(AO25=0," ",AT25=20%,20%,AT25=25%,25%,AT25&lt;20%,"MV",AT25=21%,"MV",AT25=22%,"MV",AT25=23%,"MV",AT25=24%,MV)</f>
        <v xml:space="preserve"> </v>
      </c>
      <c r="AY25" s="121"/>
      <c r="BB25">
        <f t="shared" si="5"/>
        <v>0</v>
      </c>
      <c r="BD25">
        <v>0</v>
      </c>
      <c r="BE25">
        <f t="shared" si="6"/>
        <v>0</v>
      </c>
      <c r="BF25">
        <f t="shared" si="7"/>
        <v>0</v>
      </c>
      <c r="BG25" s="102" t="str">
        <f t="shared" si="8"/>
        <v xml:space="preserve"> </v>
      </c>
      <c r="BH25">
        <f t="shared" si="9"/>
        <v>0</v>
      </c>
      <c r="BI25" s="102" t="str">
        <f t="shared" si="10"/>
        <v xml:space="preserve"> </v>
      </c>
      <c r="BJ25" s="102" t="str" cm="1">
        <f t="array" ref="BJ25">_xlfn.IFS(BD25=0," ",BI25=20%,20%,BI25=25%,25%,BI25&lt;20%,"MV",BI25=21%,"MV",BI25=22%,"MV",BI25=23%,"MV",BI25=24%,MV)</f>
        <v xml:space="preserve"> </v>
      </c>
    </row>
    <row r="26" spans="1:62">
      <c r="A26" s="6">
        <v>7</v>
      </c>
      <c r="B26" s="122" t="s">
        <v>34</v>
      </c>
      <c r="C26" s="123"/>
      <c r="D26" s="9">
        <v>1362556</v>
      </c>
      <c r="E26" s="9">
        <v>1362556</v>
      </c>
      <c r="F26" s="9">
        <v>1362556</v>
      </c>
      <c r="G26" s="9">
        <v>1650920</v>
      </c>
      <c r="H26" s="9">
        <v>1362556</v>
      </c>
      <c r="I26" s="9">
        <v>1939532</v>
      </c>
      <c r="J26" s="9">
        <v>1362556</v>
      </c>
      <c r="K26" s="9">
        <v>1362556</v>
      </c>
      <c r="L26" s="9">
        <v>1362557</v>
      </c>
      <c r="M26" s="9">
        <v>1362556</v>
      </c>
      <c r="N26" s="9">
        <v>1362556</v>
      </c>
      <c r="O26" s="9">
        <v>1362556</v>
      </c>
      <c r="P26" s="9">
        <v>1362556</v>
      </c>
      <c r="Q26" s="9">
        <v>1682000</v>
      </c>
      <c r="R26" s="9">
        <v>1771322</v>
      </c>
      <c r="S26" s="9">
        <v>1362556</v>
      </c>
      <c r="T26" s="9">
        <v>1362556</v>
      </c>
      <c r="U26" s="9">
        <v>1362556</v>
      </c>
      <c r="V26" s="9">
        <v>1362556</v>
      </c>
      <c r="W26" s="9">
        <v>1362556</v>
      </c>
      <c r="X26" s="9">
        <v>1710556</v>
      </c>
      <c r="Y26" s="9">
        <v>1362556</v>
      </c>
      <c r="Z26" s="9">
        <v>2261842</v>
      </c>
      <c r="AA26" s="9">
        <v>1362556</v>
      </c>
      <c r="AB26" s="9">
        <v>1594556</v>
      </c>
      <c r="AC26" s="9">
        <v>1362556</v>
      </c>
      <c r="AE26" s="10">
        <f t="shared" si="0"/>
        <v>2261842</v>
      </c>
      <c r="AF26" s="10">
        <f t="shared" si="1"/>
        <v>1362556</v>
      </c>
      <c r="AP26">
        <f t="shared" si="11"/>
        <v>0</v>
      </c>
      <c r="AQ26">
        <f t="shared" si="12"/>
        <v>0</v>
      </c>
      <c r="AR26" s="102" t="str">
        <f t="shared" si="13"/>
        <v xml:space="preserve"> </v>
      </c>
      <c r="AS26">
        <f t="shared" si="3"/>
        <v>0</v>
      </c>
      <c r="AT26" s="102" t="str">
        <f t="shared" si="4"/>
        <v xml:space="preserve"> </v>
      </c>
      <c r="AU26" s="102" t="str" cm="1">
        <f t="array" ref="AU26">_xlfn.IFS(AO26=0," ",AT26=20%,20%,AT26=25%,25%,AT26&lt;20%,"MV",AT26=21%,"MV",AT26=22%,"MV",AT26=23%,"MV",AT26=24%,MV)</f>
        <v xml:space="preserve"> </v>
      </c>
      <c r="AY26" s="121"/>
      <c r="BB26">
        <f t="shared" si="5"/>
        <v>0</v>
      </c>
      <c r="BD26">
        <v>0</v>
      </c>
      <c r="BE26">
        <f t="shared" si="6"/>
        <v>0</v>
      </c>
      <c r="BF26">
        <f t="shared" si="7"/>
        <v>0</v>
      </c>
      <c r="BG26" s="102" t="str">
        <f t="shared" si="8"/>
        <v xml:space="preserve"> </v>
      </c>
      <c r="BH26">
        <f t="shared" si="9"/>
        <v>0</v>
      </c>
      <c r="BI26" s="102" t="str">
        <f t="shared" si="10"/>
        <v xml:space="preserve"> </v>
      </c>
      <c r="BJ26" s="102" t="str" cm="1">
        <f t="array" ref="BJ26">_xlfn.IFS(BD26=0," ",BI26=20%,20%,BI26=25%,25%,BI26&lt;20%,"MV",BI26=21%,"MV",BI26=22%,"MV",BI26=23%,"MV",BI26=24%,MV)</f>
        <v xml:space="preserve"> </v>
      </c>
    </row>
    <row r="27" spans="1:62">
      <c r="A27" s="6">
        <v>8</v>
      </c>
      <c r="B27" s="122" t="s">
        <v>35</v>
      </c>
      <c r="C27" s="123"/>
      <c r="D27" s="9">
        <v>1362556</v>
      </c>
      <c r="E27" s="9">
        <v>1362556</v>
      </c>
      <c r="F27" s="9">
        <v>1362556</v>
      </c>
      <c r="G27" s="9">
        <v>1821311</v>
      </c>
      <c r="H27" s="9">
        <v>1362556</v>
      </c>
      <c r="I27" s="9">
        <v>2211620</v>
      </c>
      <c r="J27" s="9">
        <v>1362556</v>
      </c>
      <c r="K27" s="9">
        <v>1362556</v>
      </c>
      <c r="L27" s="9">
        <v>1362557</v>
      </c>
      <c r="M27" s="9">
        <v>1362556</v>
      </c>
      <c r="N27" s="9">
        <v>1362556</v>
      </c>
      <c r="O27" s="9">
        <v>1362556</v>
      </c>
      <c r="P27" s="9">
        <v>1362556</v>
      </c>
      <c r="Q27" s="9">
        <v>1751600</v>
      </c>
      <c r="R27" s="9">
        <v>1771322</v>
      </c>
      <c r="S27" s="9">
        <v>1362556</v>
      </c>
      <c r="T27" s="9">
        <v>1362556</v>
      </c>
      <c r="U27" s="9">
        <v>1362556</v>
      </c>
      <c r="V27" s="9">
        <v>1362556</v>
      </c>
      <c r="W27" s="9">
        <v>1362556</v>
      </c>
      <c r="X27" s="9">
        <v>1710556</v>
      </c>
      <c r="Y27" s="9">
        <v>1362556</v>
      </c>
      <c r="Z27" s="9">
        <v>2261842</v>
      </c>
      <c r="AA27" s="9">
        <v>1362556</v>
      </c>
      <c r="AB27" s="9">
        <v>1594556</v>
      </c>
      <c r="AC27" s="9">
        <v>1362556</v>
      </c>
      <c r="AE27" s="10">
        <f t="shared" si="0"/>
        <v>2261842</v>
      </c>
      <c r="AF27" s="10">
        <f t="shared" si="1"/>
        <v>1362556</v>
      </c>
      <c r="AP27">
        <f t="shared" si="11"/>
        <v>0</v>
      </c>
      <c r="AQ27">
        <f t="shared" si="12"/>
        <v>0</v>
      </c>
      <c r="AR27" s="102" t="str">
        <f t="shared" si="13"/>
        <v xml:space="preserve"> </v>
      </c>
      <c r="AS27">
        <f t="shared" si="3"/>
        <v>0</v>
      </c>
      <c r="AT27" s="102" t="str">
        <f t="shared" si="4"/>
        <v xml:space="preserve"> </v>
      </c>
      <c r="AU27" s="102" t="str" cm="1">
        <f t="array" ref="AU27">_xlfn.IFS(AO27=0," ",AT27=20%,20%,AT27=25%,25%,AT27&lt;20%,"MV",AT27=21%,"MV",AT27=22%,"MV",AT27=23%,"MV",AT27=24%,MV)</f>
        <v xml:space="preserve"> </v>
      </c>
      <c r="AY27" s="121"/>
      <c r="BB27">
        <f t="shared" si="5"/>
        <v>0</v>
      </c>
      <c r="BD27">
        <v>0</v>
      </c>
      <c r="BE27">
        <f t="shared" si="6"/>
        <v>0</v>
      </c>
      <c r="BF27">
        <f t="shared" si="7"/>
        <v>0</v>
      </c>
      <c r="BG27" s="102" t="str">
        <f t="shared" si="8"/>
        <v xml:space="preserve"> </v>
      </c>
      <c r="BH27">
        <f t="shared" si="9"/>
        <v>0</v>
      </c>
      <c r="BI27" s="102" t="str">
        <f t="shared" si="10"/>
        <v xml:space="preserve"> </v>
      </c>
      <c r="BJ27" s="102" t="str" cm="1">
        <f t="array" ref="BJ27">_xlfn.IFS(BD27=0," ",BI27=20%,20%,BI27=25%,25%,BI27&lt;20%,"MV",BI27=21%,"MV",BI27=22%,"MV",BI27=23%,"MV",BI27=24%,MV)</f>
        <v xml:space="preserve"> </v>
      </c>
    </row>
    <row r="28" spans="1:62">
      <c r="A28" s="6">
        <v>9</v>
      </c>
      <c r="B28" s="122" t="s">
        <v>36</v>
      </c>
      <c r="C28" s="123"/>
      <c r="D28" s="9">
        <v>1338704</v>
      </c>
      <c r="E28" s="9">
        <v>1338704</v>
      </c>
      <c r="F28" s="9">
        <v>1338704</v>
      </c>
      <c r="G28" s="9">
        <v>1771315</v>
      </c>
      <c r="H28" s="9">
        <v>1338704</v>
      </c>
      <c r="I28" s="9">
        <v>2893223</v>
      </c>
      <c r="J28" s="9">
        <v>1338704</v>
      </c>
      <c r="K28" s="9">
        <v>1338704</v>
      </c>
      <c r="L28" s="9">
        <v>1362557</v>
      </c>
      <c r="M28" s="9">
        <v>1338704</v>
      </c>
      <c r="N28" s="9">
        <v>1338704</v>
      </c>
      <c r="O28" s="9">
        <v>1338704</v>
      </c>
      <c r="P28" s="9">
        <v>1338704</v>
      </c>
      <c r="Q28" s="9">
        <v>2088000</v>
      </c>
      <c r="R28" s="9">
        <v>1740315</v>
      </c>
      <c r="S28" s="9">
        <v>1338704</v>
      </c>
      <c r="T28" s="9">
        <v>1338704</v>
      </c>
      <c r="U28" s="9">
        <v>1338704</v>
      </c>
      <c r="V28" s="9">
        <v>1338704</v>
      </c>
      <c r="W28" s="9">
        <v>1338704</v>
      </c>
      <c r="X28" s="9">
        <v>1686704</v>
      </c>
      <c r="Y28" s="9">
        <v>1338704</v>
      </c>
      <c r="Z28" s="9">
        <v>2222248</v>
      </c>
      <c r="AA28" s="9">
        <v>1338704</v>
      </c>
      <c r="AB28" s="9">
        <v>1570704</v>
      </c>
      <c r="AC28" s="9">
        <v>1338704</v>
      </c>
      <c r="AE28" s="10">
        <f t="shared" si="0"/>
        <v>2893223</v>
      </c>
      <c r="AF28" s="10">
        <f t="shared" si="1"/>
        <v>1338704</v>
      </c>
      <c r="AP28">
        <f t="shared" si="11"/>
        <v>0</v>
      </c>
      <c r="AQ28">
        <f t="shared" si="12"/>
        <v>0</v>
      </c>
      <c r="AR28" s="102" t="str">
        <f t="shared" si="13"/>
        <v xml:space="preserve"> </v>
      </c>
      <c r="AS28">
        <f t="shared" si="3"/>
        <v>0</v>
      </c>
      <c r="AT28" s="102" t="str">
        <f t="shared" si="4"/>
        <v xml:space="preserve"> </v>
      </c>
      <c r="AU28" s="102" t="str" cm="1">
        <f t="array" ref="AU28">_xlfn.IFS(AO28=0," ",AT28=20%,20%,AT28=25%,25%,AT28&lt;20%,"MV",AT28=21%,"MV",AT28=22%,"MV",AT28=23%,"MV",AT28=24%,MV)</f>
        <v xml:space="preserve"> </v>
      </c>
      <c r="AY28" s="121"/>
      <c r="BB28">
        <f t="shared" si="5"/>
        <v>0</v>
      </c>
      <c r="BD28">
        <v>0</v>
      </c>
      <c r="BE28">
        <f t="shared" si="6"/>
        <v>0</v>
      </c>
      <c r="BF28">
        <f t="shared" si="7"/>
        <v>0</v>
      </c>
      <c r="BG28" s="102" t="str">
        <f t="shared" si="8"/>
        <v xml:space="preserve"> </v>
      </c>
      <c r="BH28">
        <f t="shared" si="9"/>
        <v>0</v>
      </c>
      <c r="BI28" s="102" t="str">
        <f t="shared" si="10"/>
        <v xml:space="preserve"> </v>
      </c>
      <c r="BJ28" s="102" t="str" cm="1">
        <f t="array" ref="BJ28">_xlfn.IFS(BD28=0," ",BI28=20%,20%,BI28=25%,25%,BI28&lt;20%,"MV",BI28=21%,"MV",BI28=22%,"MV",BI28=23%,"MV",BI28=24%,MV)</f>
        <v xml:space="preserve"> </v>
      </c>
    </row>
    <row r="29" spans="1:62" ht="30">
      <c r="A29" s="133" t="s">
        <v>42</v>
      </c>
      <c r="B29" s="133"/>
      <c r="C29" s="13" t="s">
        <v>43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P29">
        <f t="shared" si="11"/>
        <v>0</v>
      </c>
      <c r="AQ29">
        <f t="shared" si="12"/>
        <v>0</v>
      </c>
      <c r="AR29" s="102" t="str">
        <f t="shared" si="13"/>
        <v xml:space="preserve"> </v>
      </c>
      <c r="AS29">
        <f t="shared" si="3"/>
        <v>0</v>
      </c>
      <c r="AT29" s="102" t="str">
        <f t="shared" si="4"/>
        <v xml:space="preserve"> </v>
      </c>
      <c r="AU29" s="102" t="str" cm="1">
        <f t="array" ref="AU29">_xlfn.IFS(AO29=0," ",AT29=20%,20%,AT29=25%,25%,AT29&lt;20%,"MV",AT29=21%,"MV",AT29=22%,"MV",AT29=23%,"MV",AT29=24%,MV)</f>
        <v xml:space="preserve"> </v>
      </c>
      <c r="AY29" s="121"/>
      <c r="BB29">
        <f t="shared" si="5"/>
        <v>0</v>
      </c>
      <c r="BD29">
        <v>0</v>
      </c>
      <c r="BE29">
        <f t="shared" si="6"/>
        <v>0</v>
      </c>
      <c r="BF29">
        <f t="shared" si="7"/>
        <v>0</v>
      </c>
      <c r="BG29" s="102" t="str">
        <f t="shared" si="8"/>
        <v xml:space="preserve"> </v>
      </c>
      <c r="BH29">
        <f t="shared" si="9"/>
        <v>0</v>
      </c>
      <c r="BI29" s="102" t="str">
        <f t="shared" si="10"/>
        <v xml:space="preserve"> </v>
      </c>
      <c r="BJ29" s="102" t="str" cm="1">
        <f t="array" ref="BJ29">_xlfn.IFS(BD29=0," ",BI29=20%,20%,BI29=25%,25%,BI29&lt;20%,"MV",BI29=21%,"MV",BI29=22%,"MV",BI29=23%,"MV",BI29=24%,MV)</f>
        <v xml:space="preserve"> </v>
      </c>
    </row>
    <row r="30" spans="1:62">
      <c r="A30" s="6">
        <v>1</v>
      </c>
      <c r="B30" s="14" t="s">
        <v>44</v>
      </c>
      <c r="C30" s="15" t="s">
        <v>45</v>
      </c>
      <c r="D30" s="9">
        <v>11193</v>
      </c>
      <c r="E30" s="9">
        <v>18570</v>
      </c>
      <c r="F30" s="9">
        <v>13516</v>
      </c>
      <c r="G30" s="9">
        <v>16809</v>
      </c>
      <c r="H30" s="9">
        <v>11326</v>
      </c>
      <c r="I30" s="9">
        <v>17259</v>
      </c>
      <c r="J30" s="9">
        <v>17420</v>
      </c>
      <c r="K30" s="9">
        <v>60954</v>
      </c>
      <c r="L30" s="9">
        <v>18552</v>
      </c>
      <c r="M30" s="9">
        <v>9248</v>
      </c>
      <c r="N30" s="9">
        <v>17307</v>
      </c>
      <c r="O30" s="9">
        <v>17002</v>
      </c>
      <c r="P30" s="9">
        <v>18384</v>
      </c>
      <c r="Q30" s="9">
        <v>14366</v>
      </c>
      <c r="R30" s="9">
        <v>18552</v>
      </c>
      <c r="S30" s="9">
        <v>15658</v>
      </c>
      <c r="T30" s="9">
        <v>13507</v>
      </c>
      <c r="U30" s="9">
        <v>12111</v>
      </c>
      <c r="V30" s="9">
        <v>23557</v>
      </c>
      <c r="W30" s="9">
        <v>12705</v>
      </c>
      <c r="X30" s="9">
        <v>11878</v>
      </c>
      <c r="Y30" s="9">
        <v>16174</v>
      </c>
      <c r="Z30" s="9">
        <v>17873</v>
      </c>
      <c r="AA30" s="9">
        <v>24434</v>
      </c>
      <c r="AB30" s="9">
        <v>17880</v>
      </c>
      <c r="AC30" s="9">
        <v>18296</v>
      </c>
      <c r="AE30" s="10">
        <f t="shared" si="0"/>
        <v>60954</v>
      </c>
      <c r="AF30" s="10">
        <f t="shared" si="1"/>
        <v>9248</v>
      </c>
      <c r="AG30" s="10">
        <f>AF30-(AF30*$AG$3)</f>
        <v>7398.4</v>
      </c>
      <c r="AH30" s="10">
        <f>AF30-(AF30*$AH$3)</f>
        <v>6936</v>
      </c>
      <c r="AK30">
        <v>0</v>
      </c>
      <c r="AL30">
        <v>0</v>
      </c>
      <c r="AM30">
        <f>AK30-AL30</f>
        <v>0</v>
      </c>
      <c r="AO30">
        <v>0</v>
      </c>
      <c r="AP30">
        <f t="shared" si="11"/>
        <v>0</v>
      </c>
      <c r="AQ30">
        <f t="shared" si="12"/>
        <v>0</v>
      </c>
      <c r="AR30" s="102" t="str">
        <f t="shared" si="13"/>
        <v xml:space="preserve"> </v>
      </c>
      <c r="AS30">
        <f t="shared" si="3"/>
        <v>0</v>
      </c>
      <c r="AT30" s="102" t="str">
        <f t="shared" si="4"/>
        <v xml:space="preserve"> </v>
      </c>
      <c r="AU30" s="102" t="str" cm="1">
        <f t="array" ref="AU30">_xlfn.IFS(AO30=0," ",AT30=20%,20%,AT30=25%,25%,AT30&lt;20%,"MV",AT30=21%,"MV",AT30=22%,"MV",AT30=23%,"MV",AT30=24%,MV)</f>
        <v xml:space="preserve"> </v>
      </c>
      <c r="AY30" s="121"/>
      <c r="AZ30">
        <v>0</v>
      </c>
      <c r="BA30">
        <v>0</v>
      </c>
      <c r="BB30">
        <f t="shared" si="5"/>
        <v>0</v>
      </c>
      <c r="BD30">
        <v>0</v>
      </c>
      <c r="BE30">
        <f t="shared" si="6"/>
        <v>0</v>
      </c>
      <c r="BF30">
        <f t="shared" si="7"/>
        <v>0</v>
      </c>
      <c r="BG30" s="102" t="str">
        <f t="shared" si="8"/>
        <v xml:space="preserve"> </v>
      </c>
      <c r="BH30">
        <f t="shared" si="9"/>
        <v>0</v>
      </c>
      <c r="BI30" s="102" t="str">
        <f t="shared" si="10"/>
        <v xml:space="preserve"> </v>
      </c>
      <c r="BJ30" s="102" t="str" cm="1">
        <f t="array" ref="BJ30">_xlfn.IFS(BD30=0," ",BI30=20%,20%,BI30=25%,25%,BI30&lt;20%,"MV",BI30=21%,"MV",BI30=22%,"MV",BI30=23%,"MV",BI30=24%,MV)</f>
        <v xml:space="preserve"> </v>
      </c>
    </row>
    <row r="31" spans="1:62">
      <c r="A31" s="6">
        <v>2</v>
      </c>
      <c r="B31" s="14" t="s">
        <v>46</v>
      </c>
      <c r="C31" s="16" t="s">
        <v>45</v>
      </c>
      <c r="D31" s="9">
        <v>3265</v>
      </c>
      <c r="E31" s="9">
        <v>4613</v>
      </c>
      <c r="F31" s="9">
        <v>4029</v>
      </c>
      <c r="G31" s="9">
        <v>3828</v>
      </c>
      <c r="H31" s="9">
        <v>3227</v>
      </c>
      <c r="I31" s="9">
        <v>5075</v>
      </c>
      <c r="J31" s="9">
        <v>4185</v>
      </c>
      <c r="K31" s="9">
        <v>11128</v>
      </c>
      <c r="L31" s="9">
        <v>4242</v>
      </c>
      <c r="M31" s="9">
        <v>2558</v>
      </c>
      <c r="N31" s="9">
        <v>4185</v>
      </c>
      <c r="O31" s="9">
        <v>4999</v>
      </c>
      <c r="P31" s="9">
        <v>4831</v>
      </c>
      <c r="Q31" s="9">
        <v>4412</v>
      </c>
      <c r="R31" s="9">
        <v>4242</v>
      </c>
      <c r="S31" s="9">
        <v>5008</v>
      </c>
      <c r="T31" s="9">
        <v>3972</v>
      </c>
      <c r="U31" s="9">
        <v>3499</v>
      </c>
      <c r="V31" s="9">
        <v>6395</v>
      </c>
      <c r="W31" s="9">
        <v>3495</v>
      </c>
      <c r="X31" s="9">
        <v>3394</v>
      </c>
      <c r="Y31" s="9">
        <v>4105</v>
      </c>
      <c r="Z31" s="9">
        <v>5249</v>
      </c>
      <c r="AA31" s="9">
        <v>6561</v>
      </c>
      <c r="AB31" s="9">
        <v>5257</v>
      </c>
      <c r="AC31" s="9">
        <v>4836</v>
      </c>
      <c r="AE31" s="10">
        <f t="shared" si="0"/>
        <v>11128</v>
      </c>
      <c r="AF31" s="10">
        <f t="shared" si="1"/>
        <v>2558</v>
      </c>
      <c r="AG31" s="10">
        <f t="shared" ref="AG31:AG94" si="14">AF31-(AF31*$AG$3)</f>
        <v>2046.4</v>
      </c>
      <c r="AH31" s="10">
        <f t="shared" ref="AH31:AH94" si="15">AF31-(AF31*$AH$3)</f>
        <v>1918.5</v>
      </c>
      <c r="AK31">
        <v>0</v>
      </c>
      <c r="AL31">
        <v>0</v>
      </c>
      <c r="AM31">
        <f t="shared" ref="AM31:AM94" si="16">AK31-AL31</f>
        <v>0</v>
      </c>
      <c r="AO31">
        <v>0</v>
      </c>
      <c r="AP31">
        <f t="shared" si="11"/>
        <v>0</v>
      </c>
      <c r="AQ31">
        <f t="shared" si="12"/>
        <v>0</v>
      </c>
      <c r="AR31" s="102" t="str">
        <f t="shared" si="13"/>
        <v xml:space="preserve"> </v>
      </c>
      <c r="AS31">
        <f t="shared" si="3"/>
        <v>0</v>
      </c>
      <c r="AT31" s="102" t="str">
        <f t="shared" si="4"/>
        <v xml:space="preserve"> </v>
      </c>
      <c r="AU31" s="102" t="str" cm="1">
        <f t="array" ref="AU31">_xlfn.IFS(AO31=0," ",AT31=20%,20%,AT31=25%,25%,AT31&lt;20%,"MV",AT31=21%,"MV",AT31=22%,"MV",AT31=23%,"MV",AT31=24%,MV)</f>
        <v xml:space="preserve"> </v>
      </c>
      <c r="AY31" s="121"/>
      <c r="AZ31">
        <v>0</v>
      </c>
      <c r="BA31">
        <v>0</v>
      </c>
      <c r="BB31">
        <f t="shared" si="5"/>
        <v>0</v>
      </c>
      <c r="BD31">
        <v>0</v>
      </c>
      <c r="BE31">
        <f t="shared" si="6"/>
        <v>0</v>
      </c>
      <c r="BF31">
        <f t="shared" si="7"/>
        <v>0</v>
      </c>
      <c r="BG31" s="102" t="str">
        <f t="shared" si="8"/>
        <v xml:space="preserve"> </v>
      </c>
      <c r="BH31">
        <f t="shared" si="9"/>
        <v>0</v>
      </c>
      <c r="BI31" s="102" t="str">
        <f t="shared" si="10"/>
        <v xml:space="preserve"> </v>
      </c>
      <c r="BJ31" s="102" t="str" cm="1">
        <f t="array" ref="BJ31">_xlfn.IFS(BD31=0," ",BI31=20%,20%,BI31=25%,25%,BI31&lt;20%,"MV",BI31=21%,"MV",BI31=22%,"MV",BI31=23%,"MV",BI31=24%,MV)</f>
        <v xml:space="preserve"> </v>
      </c>
    </row>
    <row r="32" spans="1:62">
      <c r="A32" s="6">
        <v>3</v>
      </c>
      <c r="B32" s="14" t="s">
        <v>47</v>
      </c>
      <c r="C32" s="16" t="s">
        <v>45</v>
      </c>
      <c r="D32" s="9">
        <v>9970</v>
      </c>
      <c r="E32" s="9">
        <v>8554</v>
      </c>
      <c r="F32" s="9">
        <v>8985</v>
      </c>
      <c r="G32" s="9">
        <v>5944</v>
      </c>
      <c r="H32" s="9">
        <v>10089</v>
      </c>
      <c r="I32" s="9">
        <v>11613</v>
      </c>
      <c r="J32" s="9">
        <v>12126</v>
      </c>
      <c r="K32" s="9">
        <v>15881</v>
      </c>
      <c r="L32" s="9">
        <v>6731</v>
      </c>
      <c r="M32" s="9">
        <v>5599</v>
      </c>
      <c r="N32" s="9">
        <v>9050</v>
      </c>
      <c r="O32" s="9">
        <v>11439</v>
      </c>
      <c r="P32" s="9">
        <v>8992</v>
      </c>
      <c r="Q32" s="9">
        <v>10181</v>
      </c>
      <c r="R32" s="9">
        <v>8456</v>
      </c>
      <c r="S32" s="9">
        <v>13569</v>
      </c>
      <c r="T32" s="9">
        <v>9088</v>
      </c>
      <c r="U32" s="9">
        <v>6446</v>
      </c>
      <c r="V32" s="9">
        <v>9378</v>
      </c>
      <c r="W32" s="9">
        <v>6058</v>
      </c>
      <c r="X32" s="9">
        <v>8145</v>
      </c>
      <c r="Y32" s="9">
        <v>10058</v>
      </c>
      <c r="Z32" s="9">
        <v>12059</v>
      </c>
      <c r="AA32" s="9">
        <v>15271</v>
      </c>
      <c r="AB32" s="9">
        <v>12030</v>
      </c>
      <c r="AC32" s="9">
        <v>10044</v>
      </c>
      <c r="AE32" s="10">
        <f t="shared" si="0"/>
        <v>15881</v>
      </c>
      <c r="AF32" s="10">
        <f t="shared" si="1"/>
        <v>5599</v>
      </c>
      <c r="AG32" s="10">
        <f t="shared" si="14"/>
        <v>4479.2</v>
      </c>
      <c r="AH32" s="10">
        <f t="shared" si="15"/>
        <v>4199.25</v>
      </c>
      <c r="AK32">
        <v>4</v>
      </c>
      <c r="AL32">
        <v>4</v>
      </c>
      <c r="AM32">
        <f t="shared" si="16"/>
        <v>0</v>
      </c>
      <c r="AO32">
        <v>4199.25</v>
      </c>
      <c r="AP32">
        <f t="shared" si="11"/>
        <v>9088</v>
      </c>
      <c r="AQ32">
        <f t="shared" si="12"/>
        <v>4888.75</v>
      </c>
      <c r="AR32" s="102">
        <f t="shared" si="13"/>
        <v>0.537934639084507</v>
      </c>
      <c r="AS32">
        <f t="shared" si="3"/>
        <v>16797</v>
      </c>
      <c r="AT32" s="102">
        <f t="shared" si="4"/>
        <v>0.25</v>
      </c>
      <c r="AU32" s="104" cm="1">
        <f t="array" ref="AU32">_xlfn.IFS(AO32=0," ",AT32=20%,20%,AT32=25%,25%,AT32&lt;20%,"MV",AT32=21%,"MV",AT32=22%,"MV",AT32=23%,"MV",AT32=24%,MV)</f>
        <v>0.25</v>
      </c>
      <c r="AY32" s="121"/>
      <c r="AZ32">
        <v>4</v>
      </c>
      <c r="BA32">
        <v>4</v>
      </c>
      <c r="BB32">
        <f t="shared" si="5"/>
        <v>0</v>
      </c>
      <c r="BD32">
        <v>4199.25</v>
      </c>
      <c r="BE32">
        <f t="shared" si="6"/>
        <v>6058</v>
      </c>
      <c r="BF32">
        <f t="shared" si="7"/>
        <v>1858.75</v>
      </c>
      <c r="BG32" s="102">
        <f t="shared" si="8"/>
        <v>0.30682568504456914</v>
      </c>
      <c r="BH32">
        <f t="shared" si="9"/>
        <v>16797</v>
      </c>
      <c r="BI32" s="102">
        <f t="shared" si="10"/>
        <v>0.25</v>
      </c>
      <c r="BJ32" s="102" cm="1">
        <f t="array" ref="BJ32">_xlfn.IFS(BD32=0," ",BI32=20%,20%,BI32=25%,25%,BI32&lt;20%,"MV",BI32=21%,"MV",BI32=22%,"MV",BI32=23%,"MV",BI32=24%,MV)</f>
        <v>0.25</v>
      </c>
    </row>
    <row r="33" spans="1:62">
      <c r="A33" s="6">
        <v>4</v>
      </c>
      <c r="B33" s="14" t="s">
        <v>48</v>
      </c>
      <c r="C33" s="16" t="s">
        <v>45</v>
      </c>
      <c r="D33" s="9">
        <v>10882</v>
      </c>
      <c r="E33" s="9">
        <v>8631</v>
      </c>
      <c r="F33" s="9">
        <v>9280</v>
      </c>
      <c r="G33" s="9">
        <v>5944</v>
      </c>
      <c r="H33" s="9">
        <v>10754</v>
      </c>
      <c r="I33" s="9">
        <v>12525</v>
      </c>
      <c r="J33" s="9">
        <v>11731</v>
      </c>
      <c r="K33" s="9">
        <v>16948</v>
      </c>
      <c r="L33" s="9">
        <v>6900</v>
      </c>
      <c r="M33" s="9">
        <v>5090</v>
      </c>
      <c r="N33" s="9">
        <v>12104</v>
      </c>
      <c r="O33" s="9">
        <v>12338</v>
      </c>
      <c r="P33" s="9">
        <v>6486</v>
      </c>
      <c r="Q33" s="9">
        <v>10633</v>
      </c>
      <c r="R33" s="9">
        <v>8631</v>
      </c>
      <c r="S33" s="9">
        <v>14376</v>
      </c>
      <c r="T33" s="9">
        <v>9801</v>
      </c>
      <c r="U33" s="9">
        <v>6731</v>
      </c>
      <c r="V33" s="9">
        <v>11309</v>
      </c>
      <c r="W33" s="9">
        <v>6058</v>
      </c>
      <c r="X33" s="9">
        <v>8484</v>
      </c>
      <c r="Y33" s="9">
        <v>10543</v>
      </c>
      <c r="Z33" s="9">
        <v>12964</v>
      </c>
      <c r="AA33" s="9">
        <v>9955</v>
      </c>
      <c r="AB33" s="9">
        <v>12975</v>
      </c>
      <c r="AC33" s="9">
        <v>10181</v>
      </c>
      <c r="AE33" s="10">
        <f t="shared" si="0"/>
        <v>16948</v>
      </c>
      <c r="AF33" s="10">
        <f t="shared" si="1"/>
        <v>5090</v>
      </c>
      <c r="AG33" s="10">
        <f t="shared" si="14"/>
        <v>4072</v>
      </c>
      <c r="AH33" s="10">
        <f t="shared" si="15"/>
        <v>3817.5</v>
      </c>
      <c r="AK33">
        <v>0</v>
      </c>
      <c r="AL33">
        <v>0</v>
      </c>
      <c r="AM33">
        <f t="shared" si="16"/>
        <v>0</v>
      </c>
      <c r="AO33">
        <v>0</v>
      </c>
      <c r="AP33">
        <f t="shared" si="11"/>
        <v>0</v>
      </c>
      <c r="AQ33">
        <f t="shared" si="12"/>
        <v>0</v>
      </c>
      <c r="AR33" s="102" t="str">
        <f t="shared" si="13"/>
        <v xml:space="preserve"> </v>
      </c>
      <c r="AS33">
        <f t="shared" si="3"/>
        <v>0</v>
      </c>
      <c r="AT33" s="102" t="str">
        <f t="shared" si="4"/>
        <v xml:space="preserve"> </v>
      </c>
      <c r="AU33" s="102" t="str" cm="1">
        <f t="array" ref="AU33">_xlfn.IFS(AO33=0," ",AT33=20%,20%,AT33=25%,25%,AT33&lt;20%,"MV",AT33=21%,"MV",AT33=22%,"MV",AT33=23%,"MV",AT33=24%,MV)</f>
        <v xml:space="preserve"> </v>
      </c>
      <c r="AY33" s="121"/>
      <c r="AZ33">
        <v>0</v>
      </c>
      <c r="BA33">
        <v>0</v>
      </c>
      <c r="BB33">
        <f t="shared" si="5"/>
        <v>0</v>
      </c>
      <c r="BD33">
        <v>0</v>
      </c>
      <c r="BE33">
        <f t="shared" si="6"/>
        <v>0</v>
      </c>
      <c r="BF33">
        <f t="shared" si="7"/>
        <v>0</v>
      </c>
      <c r="BG33" s="102" t="str">
        <f t="shared" si="8"/>
        <v xml:space="preserve"> </v>
      </c>
      <c r="BH33">
        <f t="shared" si="9"/>
        <v>0</v>
      </c>
      <c r="BI33" s="102" t="str">
        <f t="shared" si="10"/>
        <v xml:space="preserve"> </v>
      </c>
      <c r="BJ33" s="102" t="str" cm="1">
        <f t="array" ref="BJ33">_xlfn.IFS(BD33=0," ",BI33=20%,20%,BI33=25%,25%,BI33&lt;20%,"MV",BI33=21%,"MV",BI33=22%,"MV",BI33=23%,"MV",BI33=24%,MV)</f>
        <v xml:space="preserve"> </v>
      </c>
    </row>
    <row r="34" spans="1:62">
      <c r="A34" s="6">
        <v>5</v>
      </c>
      <c r="B34" s="14" t="s">
        <v>49</v>
      </c>
      <c r="C34" s="16" t="s">
        <v>45</v>
      </c>
      <c r="D34" s="9">
        <v>4382</v>
      </c>
      <c r="E34" s="9">
        <v>2813</v>
      </c>
      <c r="F34" s="9">
        <v>2858</v>
      </c>
      <c r="G34" s="9">
        <v>2318</v>
      </c>
      <c r="H34" s="9">
        <v>4435</v>
      </c>
      <c r="I34" s="9">
        <v>3602</v>
      </c>
      <c r="J34" s="9">
        <v>3529</v>
      </c>
      <c r="K34" s="9">
        <v>5614</v>
      </c>
      <c r="L34" s="9">
        <v>1923</v>
      </c>
      <c r="M34" s="9">
        <v>2885</v>
      </c>
      <c r="N34" s="9">
        <v>3167</v>
      </c>
      <c r="O34" s="9">
        <v>3549</v>
      </c>
      <c r="P34" s="9">
        <v>2096</v>
      </c>
      <c r="Q34" s="9">
        <v>4412</v>
      </c>
      <c r="R34" s="9">
        <v>2339</v>
      </c>
      <c r="S34" s="9">
        <v>7593</v>
      </c>
      <c r="T34" s="9">
        <v>2819</v>
      </c>
      <c r="U34" s="9">
        <v>2458</v>
      </c>
      <c r="V34" s="9">
        <v>3507</v>
      </c>
      <c r="W34" s="9">
        <v>1846</v>
      </c>
      <c r="X34" s="9">
        <v>2885</v>
      </c>
      <c r="Y34" s="9">
        <v>4055</v>
      </c>
      <c r="Z34" s="9">
        <v>3733</v>
      </c>
      <c r="AA34" s="9">
        <v>3733</v>
      </c>
      <c r="AB34" s="9">
        <v>3732</v>
      </c>
      <c r="AC34" s="9">
        <v>2511</v>
      </c>
      <c r="AE34" s="10">
        <f t="shared" si="0"/>
        <v>7593</v>
      </c>
      <c r="AF34" s="10">
        <f t="shared" si="1"/>
        <v>1846</v>
      </c>
      <c r="AG34" s="10">
        <f t="shared" si="14"/>
        <v>1476.8</v>
      </c>
      <c r="AH34" s="10">
        <f t="shared" si="15"/>
        <v>1384.5</v>
      </c>
      <c r="AK34">
        <v>0</v>
      </c>
      <c r="AL34">
        <v>0</v>
      </c>
      <c r="AM34">
        <f t="shared" si="16"/>
        <v>0</v>
      </c>
      <c r="AO34">
        <v>0</v>
      </c>
      <c r="AP34">
        <f t="shared" si="11"/>
        <v>0</v>
      </c>
      <c r="AQ34">
        <f t="shared" si="12"/>
        <v>0</v>
      </c>
      <c r="AR34" s="102" t="str">
        <f t="shared" si="13"/>
        <v xml:space="preserve"> </v>
      </c>
      <c r="AS34">
        <f t="shared" si="3"/>
        <v>0</v>
      </c>
      <c r="AT34" s="102" t="str">
        <f t="shared" si="4"/>
        <v xml:space="preserve"> </v>
      </c>
      <c r="AU34" s="102" t="str" cm="1">
        <f t="array" ref="AU34">_xlfn.IFS(AO34=0," ",AT34=20%,20%,AT34=25%,25%,AT34&lt;20%,"MV",AT34=21%,"MV",AT34=22%,"MV",AT34=23%,"MV",AT34=24%,MV)</f>
        <v xml:space="preserve"> </v>
      </c>
      <c r="AY34" s="121"/>
      <c r="AZ34">
        <v>0</v>
      </c>
      <c r="BA34">
        <v>0</v>
      </c>
      <c r="BB34">
        <f t="shared" si="5"/>
        <v>0</v>
      </c>
      <c r="BD34">
        <v>0</v>
      </c>
      <c r="BE34">
        <f t="shared" si="6"/>
        <v>0</v>
      </c>
      <c r="BF34">
        <f t="shared" si="7"/>
        <v>0</v>
      </c>
      <c r="BG34" s="102" t="str">
        <f t="shared" si="8"/>
        <v xml:space="preserve"> </v>
      </c>
      <c r="BH34">
        <f t="shared" si="9"/>
        <v>0</v>
      </c>
      <c r="BI34" s="102" t="str">
        <f t="shared" si="10"/>
        <v xml:space="preserve"> </v>
      </c>
      <c r="BJ34" s="102" t="str" cm="1">
        <f t="array" ref="BJ34">_xlfn.IFS(BD34=0," ",BI34=20%,20%,BI34=25%,25%,BI34&lt;20%,"MV",BI34=21%,"MV",BI34=22%,"MV",BI34=23%,"MV",BI34=24%,MV)</f>
        <v xml:space="preserve"> </v>
      </c>
    </row>
    <row r="35" spans="1:62">
      <c r="A35" s="6">
        <v>6</v>
      </c>
      <c r="B35" s="14" t="s">
        <v>50</v>
      </c>
      <c r="C35" s="16" t="s">
        <v>45</v>
      </c>
      <c r="D35" s="9">
        <v>4260</v>
      </c>
      <c r="E35" s="9">
        <v>3535</v>
      </c>
      <c r="F35" s="9">
        <v>2858</v>
      </c>
      <c r="G35" s="9">
        <v>2318</v>
      </c>
      <c r="H35" s="9">
        <v>4209</v>
      </c>
      <c r="I35" s="9">
        <v>4423</v>
      </c>
      <c r="J35" s="9">
        <v>3495</v>
      </c>
      <c r="K35" s="9">
        <v>5992</v>
      </c>
      <c r="L35" s="9">
        <v>1810</v>
      </c>
      <c r="M35" s="9">
        <v>2124</v>
      </c>
      <c r="N35" s="9">
        <v>3280</v>
      </c>
      <c r="O35" s="9">
        <v>4357</v>
      </c>
      <c r="P35" s="9">
        <v>4697</v>
      </c>
      <c r="Q35" s="9">
        <v>4072</v>
      </c>
      <c r="R35" s="9">
        <v>2339</v>
      </c>
      <c r="S35" s="9">
        <v>4012</v>
      </c>
      <c r="T35" s="9">
        <v>3461</v>
      </c>
      <c r="U35" s="9">
        <v>2626</v>
      </c>
      <c r="V35" s="9">
        <v>3507</v>
      </c>
      <c r="W35" s="9">
        <v>2961</v>
      </c>
      <c r="X35" s="9">
        <v>2885</v>
      </c>
      <c r="Y35" s="9">
        <v>3967</v>
      </c>
      <c r="Z35" s="9">
        <v>4570</v>
      </c>
      <c r="AA35" s="9">
        <v>3507</v>
      </c>
      <c r="AB35" s="9">
        <v>4582</v>
      </c>
      <c r="AC35" s="9">
        <v>2828</v>
      </c>
      <c r="AE35" s="10">
        <f t="shared" si="0"/>
        <v>5992</v>
      </c>
      <c r="AF35" s="10">
        <f t="shared" si="1"/>
        <v>1810</v>
      </c>
      <c r="AG35" s="10">
        <f t="shared" si="14"/>
        <v>1448</v>
      </c>
      <c r="AH35" s="10">
        <f t="shared" si="15"/>
        <v>1357.5</v>
      </c>
      <c r="AK35">
        <v>0</v>
      </c>
      <c r="AL35">
        <v>0</v>
      </c>
      <c r="AM35">
        <f t="shared" si="16"/>
        <v>0</v>
      </c>
      <c r="AO35">
        <v>0</v>
      </c>
      <c r="AP35">
        <f t="shared" si="11"/>
        <v>0</v>
      </c>
      <c r="AQ35">
        <f t="shared" si="12"/>
        <v>0</v>
      </c>
      <c r="AR35" s="102" t="str">
        <f t="shared" si="13"/>
        <v xml:space="preserve"> </v>
      </c>
      <c r="AS35">
        <f t="shared" si="3"/>
        <v>0</v>
      </c>
      <c r="AT35" s="102" t="str">
        <f t="shared" si="4"/>
        <v xml:space="preserve"> </v>
      </c>
      <c r="AU35" s="102" t="str" cm="1">
        <f t="array" ref="AU35">_xlfn.IFS(AO35=0," ",AT35=20%,20%,AT35=25%,25%,AT35&lt;20%,"MV",AT35=21%,"MV",AT35=22%,"MV",AT35=23%,"MV",AT35=24%,MV)</f>
        <v xml:space="preserve"> </v>
      </c>
      <c r="AY35" s="121"/>
      <c r="AZ35">
        <v>0</v>
      </c>
      <c r="BA35">
        <v>0</v>
      </c>
      <c r="BB35">
        <f t="shared" si="5"/>
        <v>0</v>
      </c>
      <c r="BD35">
        <v>0</v>
      </c>
      <c r="BE35">
        <f t="shared" si="6"/>
        <v>0</v>
      </c>
      <c r="BF35">
        <f t="shared" si="7"/>
        <v>0</v>
      </c>
      <c r="BG35" s="102" t="str">
        <f t="shared" si="8"/>
        <v xml:space="preserve"> </v>
      </c>
      <c r="BH35">
        <f t="shared" si="9"/>
        <v>0</v>
      </c>
      <c r="BI35" s="102" t="str">
        <f t="shared" si="10"/>
        <v xml:space="preserve"> </v>
      </c>
      <c r="BJ35" s="102" t="str" cm="1">
        <f t="array" ref="BJ35">_xlfn.IFS(BD35=0," ",BI35=20%,20%,BI35=25%,25%,BI35&lt;20%,"MV",BI35=21%,"MV",BI35=22%,"MV",BI35=23%,"MV",BI35=24%,MV)</f>
        <v xml:space="preserve"> </v>
      </c>
    </row>
    <row r="36" spans="1:62">
      <c r="A36" s="6">
        <v>7</v>
      </c>
      <c r="B36" s="14" t="s">
        <v>51</v>
      </c>
      <c r="C36" s="16" t="s">
        <v>45</v>
      </c>
      <c r="D36" s="9">
        <v>3996</v>
      </c>
      <c r="E36" s="9">
        <v>4242</v>
      </c>
      <c r="F36" s="9">
        <v>3360</v>
      </c>
      <c r="G36" s="9">
        <v>3648</v>
      </c>
      <c r="H36" s="9">
        <v>4044</v>
      </c>
      <c r="I36" s="9">
        <v>4873</v>
      </c>
      <c r="J36" s="9">
        <v>4874</v>
      </c>
      <c r="K36" s="9">
        <v>9465</v>
      </c>
      <c r="L36" s="9">
        <v>3280</v>
      </c>
      <c r="M36" s="9">
        <v>3682</v>
      </c>
      <c r="N36" s="9">
        <v>4299</v>
      </c>
      <c r="O36" s="9">
        <v>4801</v>
      </c>
      <c r="P36" s="9">
        <v>3562</v>
      </c>
      <c r="Q36" s="9">
        <v>4525</v>
      </c>
      <c r="R36" s="9">
        <v>3609</v>
      </c>
      <c r="S36" s="9">
        <v>5193</v>
      </c>
      <c r="T36" s="9">
        <v>3814</v>
      </c>
      <c r="U36" s="9">
        <v>3723</v>
      </c>
      <c r="V36" s="9">
        <v>4001</v>
      </c>
      <c r="W36" s="9">
        <v>3049</v>
      </c>
      <c r="X36" s="9">
        <v>3903</v>
      </c>
      <c r="Y36" s="9">
        <v>4296</v>
      </c>
      <c r="Z36" s="9">
        <v>5068</v>
      </c>
      <c r="AA36" s="9">
        <v>3394</v>
      </c>
      <c r="AB36" s="9">
        <v>5049</v>
      </c>
      <c r="AC36" s="9">
        <v>3985</v>
      </c>
      <c r="AE36" s="10">
        <f t="shared" si="0"/>
        <v>9465</v>
      </c>
      <c r="AF36" s="10">
        <f t="shared" si="1"/>
        <v>3049</v>
      </c>
      <c r="AG36" s="10">
        <f t="shared" si="14"/>
        <v>2439.1999999999998</v>
      </c>
      <c r="AH36" s="10">
        <f t="shared" si="15"/>
        <v>2286.75</v>
      </c>
      <c r="AK36">
        <v>0</v>
      </c>
      <c r="AL36">
        <v>0</v>
      </c>
      <c r="AM36">
        <f t="shared" si="16"/>
        <v>0</v>
      </c>
      <c r="AO36">
        <v>0</v>
      </c>
      <c r="AP36">
        <f t="shared" si="11"/>
        <v>0</v>
      </c>
      <c r="AQ36">
        <f t="shared" si="12"/>
        <v>0</v>
      </c>
      <c r="AR36" s="102" t="str">
        <f t="shared" si="13"/>
        <v xml:space="preserve"> </v>
      </c>
      <c r="AS36">
        <f t="shared" si="3"/>
        <v>0</v>
      </c>
      <c r="AT36" s="102" t="str">
        <f t="shared" si="4"/>
        <v xml:space="preserve"> </v>
      </c>
      <c r="AU36" s="102" t="str" cm="1">
        <f t="array" ref="AU36">_xlfn.IFS(AO36=0," ",AT36=20%,20%,AT36=25%,25%,AT36&lt;20%,"MV",AT36=21%,"MV",AT36=22%,"MV",AT36=23%,"MV",AT36=24%,MV)</f>
        <v xml:space="preserve"> </v>
      </c>
      <c r="AY36" s="121"/>
      <c r="AZ36">
        <v>0</v>
      </c>
      <c r="BA36">
        <v>0</v>
      </c>
      <c r="BB36">
        <f t="shared" si="5"/>
        <v>0</v>
      </c>
      <c r="BD36">
        <v>0</v>
      </c>
      <c r="BE36">
        <f t="shared" si="6"/>
        <v>0</v>
      </c>
      <c r="BF36">
        <f t="shared" si="7"/>
        <v>0</v>
      </c>
      <c r="BG36" s="102" t="str">
        <f t="shared" si="8"/>
        <v xml:space="preserve"> </v>
      </c>
      <c r="BH36">
        <f t="shared" si="9"/>
        <v>0</v>
      </c>
      <c r="BI36" s="102" t="str">
        <f t="shared" si="10"/>
        <v xml:space="preserve"> </v>
      </c>
      <c r="BJ36" s="102" t="str" cm="1">
        <f t="array" ref="BJ36">_xlfn.IFS(BD36=0," ",BI36=20%,20%,BI36=25%,25%,BI36&lt;20%,"MV",BI36=21%,"MV",BI36=22%,"MV",BI36=23%,"MV",BI36=24%,MV)</f>
        <v xml:space="preserve"> </v>
      </c>
    </row>
    <row r="37" spans="1:62">
      <c r="A37" s="6">
        <v>8</v>
      </c>
      <c r="B37" s="14" t="s">
        <v>52</v>
      </c>
      <c r="C37" s="16" t="s">
        <v>45</v>
      </c>
      <c r="D37" s="9">
        <v>7048</v>
      </c>
      <c r="E37" s="9">
        <v>3201</v>
      </c>
      <c r="F37" s="9">
        <v>2554</v>
      </c>
      <c r="G37" s="9">
        <v>1908</v>
      </c>
      <c r="H37" s="9">
        <v>6965</v>
      </c>
      <c r="I37" s="9">
        <v>4630</v>
      </c>
      <c r="J37" s="9">
        <v>3480</v>
      </c>
      <c r="K37" s="9">
        <v>5050</v>
      </c>
      <c r="L37" s="9">
        <v>2602</v>
      </c>
      <c r="M37" s="9">
        <v>2066</v>
      </c>
      <c r="N37" s="9">
        <v>2941</v>
      </c>
      <c r="O37" s="9">
        <v>4561</v>
      </c>
      <c r="P37" s="9">
        <v>2854</v>
      </c>
      <c r="Q37" s="9">
        <v>5090</v>
      </c>
      <c r="R37" s="9">
        <v>2602</v>
      </c>
      <c r="S37" s="9">
        <v>4200</v>
      </c>
      <c r="T37" s="9">
        <v>3623</v>
      </c>
      <c r="U37" s="9">
        <v>2430</v>
      </c>
      <c r="V37" s="9">
        <v>2704</v>
      </c>
      <c r="W37" s="9">
        <v>2793</v>
      </c>
      <c r="X37" s="9">
        <v>2715</v>
      </c>
      <c r="Y37" s="9">
        <v>3977</v>
      </c>
      <c r="Z37" s="9">
        <v>4808</v>
      </c>
      <c r="AA37" s="9">
        <v>4864</v>
      </c>
      <c r="AB37" s="9">
        <v>4796</v>
      </c>
      <c r="AC37" s="9">
        <v>3605</v>
      </c>
      <c r="AE37" s="10">
        <f t="shared" si="0"/>
        <v>7048</v>
      </c>
      <c r="AF37" s="10">
        <f t="shared" si="1"/>
        <v>1908</v>
      </c>
      <c r="AG37" s="10">
        <f t="shared" si="14"/>
        <v>1526.4</v>
      </c>
      <c r="AH37" s="10">
        <f t="shared" si="15"/>
        <v>1431</v>
      </c>
      <c r="AK37">
        <v>0</v>
      </c>
      <c r="AL37">
        <v>0</v>
      </c>
      <c r="AM37">
        <f t="shared" si="16"/>
        <v>0</v>
      </c>
      <c r="AO37">
        <v>0</v>
      </c>
      <c r="AP37">
        <f t="shared" si="11"/>
        <v>0</v>
      </c>
      <c r="AQ37">
        <f t="shared" si="12"/>
        <v>0</v>
      </c>
      <c r="AR37" s="102" t="str">
        <f t="shared" si="13"/>
        <v xml:space="preserve"> </v>
      </c>
      <c r="AS37">
        <f t="shared" si="3"/>
        <v>0</v>
      </c>
      <c r="AT37" s="102" t="str">
        <f t="shared" si="4"/>
        <v xml:space="preserve"> </v>
      </c>
      <c r="AU37" s="102" t="str" cm="1">
        <f t="array" ref="AU37">_xlfn.IFS(AO37=0," ",AT37=20%,20%,AT37=25%,25%,AT37&lt;20%,"MV",AT37=21%,"MV",AT37=22%,"MV",AT37=23%,"MV",AT37=24%,MV)</f>
        <v xml:space="preserve"> </v>
      </c>
      <c r="AY37" s="121"/>
      <c r="AZ37">
        <v>0</v>
      </c>
      <c r="BA37">
        <v>0</v>
      </c>
      <c r="BB37">
        <f t="shared" si="5"/>
        <v>0</v>
      </c>
      <c r="BD37">
        <v>0</v>
      </c>
      <c r="BE37">
        <f t="shared" si="6"/>
        <v>0</v>
      </c>
      <c r="BF37">
        <f t="shared" si="7"/>
        <v>0</v>
      </c>
      <c r="BG37" s="102" t="str">
        <f t="shared" si="8"/>
        <v xml:space="preserve"> </v>
      </c>
      <c r="BH37">
        <f t="shared" si="9"/>
        <v>0</v>
      </c>
      <c r="BI37" s="102" t="str">
        <f t="shared" si="10"/>
        <v xml:space="preserve"> </v>
      </c>
      <c r="BJ37" s="102" t="str" cm="1">
        <f t="array" ref="BJ37">_xlfn.IFS(BD37=0," ",BI37=20%,20%,BI37=25%,25%,BI37&lt;20%,"MV",BI37=21%,"MV",BI37=22%,"MV",BI37=23%,"MV",BI37=24%,MV)</f>
        <v xml:space="preserve"> </v>
      </c>
    </row>
    <row r="38" spans="1:62">
      <c r="A38" s="6">
        <v>9</v>
      </c>
      <c r="B38" s="14" t="s">
        <v>53</v>
      </c>
      <c r="C38" s="16" t="s">
        <v>45</v>
      </c>
      <c r="D38" s="9">
        <v>88910</v>
      </c>
      <c r="E38" s="9">
        <v>88652</v>
      </c>
      <c r="F38" s="9">
        <v>59673</v>
      </c>
      <c r="G38" s="9">
        <v>52885</v>
      </c>
      <c r="H38" s="9">
        <v>89973</v>
      </c>
      <c r="I38" s="9">
        <v>107139</v>
      </c>
      <c r="J38" s="9">
        <v>86910</v>
      </c>
      <c r="K38" s="9">
        <v>131538</v>
      </c>
      <c r="L38" s="9">
        <v>31674</v>
      </c>
      <c r="M38" s="9">
        <v>51032</v>
      </c>
      <c r="N38" s="9">
        <v>67420</v>
      </c>
      <c r="O38" s="9">
        <v>105538</v>
      </c>
      <c r="P38" s="9">
        <v>57693</v>
      </c>
      <c r="Q38" s="9">
        <v>89025</v>
      </c>
      <c r="R38" s="9">
        <v>61397</v>
      </c>
      <c r="S38" s="9">
        <v>109844</v>
      </c>
      <c r="T38" s="9">
        <v>83844</v>
      </c>
      <c r="U38" s="9">
        <v>45248</v>
      </c>
      <c r="V38" s="9">
        <v>80768</v>
      </c>
      <c r="W38" s="9">
        <v>51665</v>
      </c>
      <c r="X38" s="9">
        <v>47510</v>
      </c>
      <c r="Y38" s="9">
        <v>86257</v>
      </c>
      <c r="Z38" s="9">
        <v>111152</v>
      </c>
      <c r="AA38" s="9">
        <v>72397</v>
      </c>
      <c r="AB38" s="9">
        <v>110992</v>
      </c>
      <c r="AC38" s="9">
        <v>44117</v>
      </c>
      <c r="AE38" s="10">
        <f t="shared" si="0"/>
        <v>131538</v>
      </c>
      <c r="AF38" s="10">
        <f t="shared" si="1"/>
        <v>31674</v>
      </c>
      <c r="AG38" s="10">
        <f t="shared" si="14"/>
        <v>25339.200000000001</v>
      </c>
      <c r="AH38" s="10">
        <f t="shared" si="15"/>
        <v>23755.5</v>
      </c>
      <c r="AK38">
        <v>0</v>
      </c>
      <c r="AL38">
        <v>0</v>
      </c>
      <c r="AM38">
        <f t="shared" si="16"/>
        <v>0</v>
      </c>
      <c r="AO38">
        <v>0</v>
      </c>
      <c r="AP38">
        <f t="shared" si="11"/>
        <v>0</v>
      </c>
      <c r="AQ38">
        <f t="shared" si="12"/>
        <v>0</v>
      </c>
      <c r="AR38" s="102" t="str">
        <f t="shared" si="13"/>
        <v xml:space="preserve"> </v>
      </c>
      <c r="AS38">
        <f t="shared" si="3"/>
        <v>0</v>
      </c>
      <c r="AT38" s="102" t="str">
        <f t="shared" si="4"/>
        <v xml:space="preserve"> </v>
      </c>
      <c r="AU38" s="102" t="str" cm="1">
        <f t="array" ref="AU38">_xlfn.IFS(AO38=0," ",AT38=20%,20%,AT38=25%,25%,AT38&lt;20%,"MV",AT38=21%,"MV",AT38=22%,"MV",AT38=23%,"MV",AT38=24%,MV)</f>
        <v xml:space="preserve"> </v>
      </c>
      <c r="AY38" s="121"/>
      <c r="AZ38">
        <v>0</v>
      </c>
      <c r="BA38">
        <v>0</v>
      </c>
      <c r="BB38">
        <f t="shared" si="5"/>
        <v>0</v>
      </c>
      <c r="BD38">
        <v>0</v>
      </c>
      <c r="BE38">
        <f t="shared" si="6"/>
        <v>0</v>
      </c>
      <c r="BF38">
        <f t="shared" si="7"/>
        <v>0</v>
      </c>
      <c r="BG38" s="102" t="str">
        <f t="shared" si="8"/>
        <v xml:space="preserve"> </v>
      </c>
      <c r="BH38">
        <f t="shared" si="9"/>
        <v>0</v>
      </c>
      <c r="BI38" s="102" t="str">
        <f t="shared" si="10"/>
        <v xml:space="preserve"> </v>
      </c>
      <c r="BJ38" s="102" t="str" cm="1">
        <f t="array" ref="BJ38">_xlfn.IFS(BD38=0," ",BI38=20%,20%,BI38=25%,25%,BI38&lt;20%,"MV",BI38=21%,"MV",BI38=22%,"MV",BI38=23%,"MV",BI38=24%,MV)</f>
        <v xml:space="preserve"> </v>
      </c>
    </row>
    <row r="39" spans="1:62">
      <c r="A39" s="6">
        <v>10</v>
      </c>
      <c r="B39" s="14" t="s">
        <v>54</v>
      </c>
      <c r="C39" s="16" t="s">
        <v>45</v>
      </c>
      <c r="D39" s="9">
        <v>4701</v>
      </c>
      <c r="E39" s="9">
        <v>4383</v>
      </c>
      <c r="F39" s="9">
        <v>4701</v>
      </c>
      <c r="G39" s="9">
        <v>1981</v>
      </c>
      <c r="H39" s="9">
        <v>4645</v>
      </c>
      <c r="I39" s="9">
        <v>5306</v>
      </c>
      <c r="J39" s="9">
        <v>4615</v>
      </c>
      <c r="K39" s="9">
        <v>14893</v>
      </c>
      <c r="L39" s="9">
        <v>3959</v>
      </c>
      <c r="M39" s="9">
        <v>2142</v>
      </c>
      <c r="N39" s="9">
        <v>4751</v>
      </c>
      <c r="O39" s="9">
        <v>5226</v>
      </c>
      <c r="P39" s="9">
        <v>4484</v>
      </c>
      <c r="Q39" s="9">
        <v>5090</v>
      </c>
      <c r="R39" s="9">
        <v>4827</v>
      </c>
      <c r="S39" s="9">
        <v>4813</v>
      </c>
      <c r="T39" s="9">
        <v>4153</v>
      </c>
      <c r="U39" s="9">
        <v>3016</v>
      </c>
      <c r="V39" s="9">
        <v>4207</v>
      </c>
      <c r="W39" s="9">
        <v>3630</v>
      </c>
      <c r="X39" s="9">
        <v>4242</v>
      </c>
      <c r="Y39" s="9">
        <v>4439</v>
      </c>
      <c r="Z39" s="9">
        <v>5498</v>
      </c>
      <c r="AA39" s="9">
        <v>8597</v>
      </c>
      <c r="AB39" s="9">
        <v>5498</v>
      </c>
      <c r="AC39" s="9">
        <v>5736</v>
      </c>
      <c r="AE39" s="10">
        <f t="shared" si="0"/>
        <v>14893</v>
      </c>
      <c r="AF39" s="10">
        <f t="shared" si="1"/>
        <v>1981</v>
      </c>
      <c r="AG39" s="10">
        <f t="shared" si="14"/>
        <v>1584.8</v>
      </c>
      <c r="AH39" s="10">
        <f t="shared" si="15"/>
        <v>1485.75</v>
      </c>
      <c r="AK39">
        <v>0</v>
      </c>
      <c r="AL39">
        <v>0</v>
      </c>
      <c r="AM39">
        <f t="shared" si="16"/>
        <v>0</v>
      </c>
      <c r="AO39">
        <v>0</v>
      </c>
      <c r="AP39">
        <f t="shared" si="11"/>
        <v>0</v>
      </c>
      <c r="AQ39">
        <f t="shared" si="12"/>
        <v>0</v>
      </c>
      <c r="AR39" s="102" t="str">
        <f t="shared" si="13"/>
        <v xml:space="preserve"> </v>
      </c>
      <c r="AS39">
        <f t="shared" si="3"/>
        <v>0</v>
      </c>
      <c r="AT39" s="102" t="str">
        <f t="shared" si="4"/>
        <v xml:space="preserve"> </v>
      </c>
      <c r="AU39" s="102" t="str" cm="1">
        <f t="array" ref="AU39">_xlfn.IFS(AO39=0," ",AT39=20%,20%,AT39=25%,25%,AT39&lt;20%,"MV",AT39=21%,"MV",AT39=22%,"MV",AT39=23%,"MV",AT39=24%,MV)</f>
        <v xml:space="preserve"> </v>
      </c>
      <c r="AY39" s="121"/>
      <c r="AZ39">
        <v>0</v>
      </c>
      <c r="BA39">
        <v>0</v>
      </c>
      <c r="BB39">
        <f t="shared" si="5"/>
        <v>0</v>
      </c>
      <c r="BD39">
        <v>0</v>
      </c>
      <c r="BE39">
        <f t="shared" si="6"/>
        <v>0</v>
      </c>
      <c r="BF39">
        <f t="shared" si="7"/>
        <v>0</v>
      </c>
      <c r="BG39" s="102" t="str">
        <f t="shared" si="8"/>
        <v xml:space="preserve"> </v>
      </c>
      <c r="BH39">
        <f t="shared" si="9"/>
        <v>0</v>
      </c>
      <c r="BI39" s="102" t="str">
        <f t="shared" si="10"/>
        <v xml:space="preserve"> </v>
      </c>
      <c r="BJ39" s="102" t="str" cm="1">
        <f t="array" ref="BJ39">_xlfn.IFS(BD39=0," ",BI39=20%,20%,BI39=25%,25%,BI39&lt;20%,"MV",BI39=21%,"MV",BI39=22%,"MV",BI39=23%,"MV",BI39=24%,MV)</f>
        <v xml:space="preserve"> </v>
      </c>
    </row>
    <row r="40" spans="1:62">
      <c r="A40" s="6">
        <v>11</v>
      </c>
      <c r="B40" s="14" t="s">
        <v>55</v>
      </c>
      <c r="C40" s="16" t="s">
        <v>45</v>
      </c>
      <c r="D40" s="9">
        <v>7399</v>
      </c>
      <c r="E40" s="9">
        <v>13094</v>
      </c>
      <c r="F40" s="9">
        <v>13447</v>
      </c>
      <c r="G40" s="9">
        <v>9829</v>
      </c>
      <c r="H40" s="9">
        <v>7488</v>
      </c>
      <c r="I40" s="9">
        <v>12714</v>
      </c>
      <c r="J40" s="9">
        <v>11986</v>
      </c>
      <c r="K40" s="9">
        <v>49728</v>
      </c>
      <c r="L40" s="9">
        <v>1471</v>
      </c>
      <c r="M40" s="9">
        <v>6811</v>
      </c>
      <c r="N40" s="9">
        <v>14027</v>
      </c>
      <c r="O40" s="9">
        <v>12524</v>
      </c>
      <c r="P40" s="9">
        <v>14568</v>
      </c>
      <c r="Q40" s="9">
        <v>11312</v>
      </c>
      <c r="R40" s="9">
        <v>15546</v>
      </c>
      <c r="S40" s="9">
        <v>11479</v>
      </c>
      <c r="T40" s="9">
        <v>9950</v>
      </c>
      <c r="U40" s="9">
        <v>9091</v>
      </c>
      <c r="V40" s="9">
        <v>18269</v>
      </c>
      <c r="W40" s="9">
        <v>8615</v>
      </c>
      <c r="X40" s="9">
        <v>10181</v>
      </c>
      <c r="Y40" s="9">
        <v>12195</v>
      </c>
      <c r="Z40" s="9">
        <v>13145</v>
      </c>
      <c r="AA40" s="9">
        <v>31674</v>
      </c>
      <c r="AB40" s="9">
        <v>13171</v>
      </c>
      <c r="AC40" s="9">
        <v>16147</v>
      </c>
      <c r="AE40" s="10">
        <f t="shared" si="0"/>
        <v>49728</v>
      </c>
      <c r="AF40" s="10">
        <f t="shared" si="1"/>
        <v>1471</v>
      </c>
      <c r="AG40" s="10">
        <f t="shared" si="14"/>
        <v>1176.8</v>
      </c>
      <c r="AH40" s="10">
        <f t="shared" si="15"/>
        <v>1103.25</v>
      </c>
      <c r="AK40">
        <v>0</v>
      </c>
      <c r="AL40">
        <v>0</v>
      </c>
      <c r="AM40">
        <f t="shared" si="16"/>
        <v>0</v>
      </c>
      <c r="AO40">
        <v>0</v>
      </c>
      <c r="AP40">
        <f t="shared" si="11"/>
        <v>0</v>
      </c>
      <c r="AQ40">
        <f t="shared" si="12"/>
        <v>0</v>
      </c>
      <c r="AR40" s="102" t="str">
        <f t="shared" si="13"/>
        <v xml:space="preserve"> </v>
      </c>
      <c r="AS40">
        <f t="shared" si="3"/>
        <v>0</v>
      </c>
      <c r="AT40" s="102" t="str">
        <f t="shared" si="4"/>
        <v xml:space="preserve"> </v>
      </c>
      <c r="AU40" s="102" t="str" cm="1">
        <f t="array" ref="AU40">_xlfn.IFS(AO40=0," ",AT40=20%,20%,AT40=25%,25%,AT40&lt;20%,"MV",AT40=21%,"MV",AT40=22%,"MV",AT40=23%,"MV",AT40=24%,MV)</f>
        <v xml:space="preserve"> </v>
      </c>
      <c r="AY40" s="121"/>
      <c r="AZ40">
        <v>0</v>
      </c>
      <c r="BA40">
        <v>0</v>
      </c>
      <c r="BB40">
        <f t="shared" si="5"/>
        <v>0</v>
      </c>
      <c r="BD40">
        <v>0</v>
      </c>
      <c r="BE40">
        <f t="shared" si="6"/>
        <v>0</v>
      </c>
      <c r="BF40">
        <f t="shared" si="7"/>
        <v>0</v>
      </c>
      <c r="BG40" s="102" t="str">
        <f t="shared" si="8"/>
        <v xml:space="preserve"> </v>
      </c>
      <c r="BH40">
        <f t="shared" si="9"/>
        <v>0</v>
      </c>
      <c r="BI40" s="102" t="str">
        <f t="shared" si="10"/>
        <v xml:space="preserve"> </v>
      </c>
      <c r="BJ40" s="102" t="str" cm="1">
        <f t="array" ref="BJ40">_xlfn.IFS(BD40=0," ",BI40=20%,20%,BI40=25%,25%,BI40&lt;20%,"MV",BI40=21%,"MV",BI40=22%,"MV",BI40=23%,"MV",BI40=24%,MV)</f>
        <v xml:space="preserve"> </v>
      </c>
    </row>
    <row r="41" spans="1:62">
      <c r="A41" s="6">
        <v>12</v>
      </c>
      <c r="B41" s="14" t="s">
        <v>56</v>
      </c>
      <c r="C41" s="16" t="s">
        <v>45</v>
      </c>
      <c r="D41" s="9">
        <v>7649</v>
      </c>
      <c r="E41" s="9">
        <v>13807</v>
      </c>
      <c r="F41" s="9">
        <v>13447</v>
      </c>
      <c r="G41" s="9">
        <v>9829</v>
      </c>
      <c r="H41" s="9">
        <v>7558</v>
      </c>
      <c r="I41" s="9">
        <v>14521</v>
      </c>
      <c r="J41" s="9">
        <v>13224</v>
      </c>
      <c r="K41" s="9">
        <v>53069</v>
      </c>
      <c r="L41" s="9">
        <v>29411</v>
      </c>
      <c r="M41" s="9">
        <v>6192</v>
      </c>
      <c r="N41" s="9">
        <v>14027</v>
      </c>
      <c r="O41" s="9">
        <v>14303</v>
      </c>
      <c r="P41" s="9">
        <v>19045</v>
      </c>
      <c r="Q41" s="9">
        <v>11991</v>
      </c>
      <c r="R41" s="9">
        <v>18082</v>
      </c>
      <c r="S41" s="9">
        <v>13173</v>
      </c>
      <c r="T41" s="9">
        <v>11364</v>
      </c>
      <c r="U41" s="9">
        <v>9423</v>
      </c>
      <c r="V41" s="9">
        <v>20192</v>
      </c>
      <c r="W41" s="9">
        <v>9423</v>
      </c>
      <c r="X41" s="9">
        <v>10520</v>
      </c>
      <c r="Y41" s="9">
        <v>13221</v>
      </c>
      <c r="Z41" s="9">
        <v>15068</v>
      </c>
      <c r="AA41" s="9">
        <v>31674</v>
      </c>
      <c r="AB41" s="9">
        <v>15043</v>
      </c>
      <c r="AC41" s="9">
        <v>17932</v>
      </c>
      <c r="AE41" s="10">
        <f t="shared" si="0"/>
        <v>53069</v>
      </c>
      <c r="AF41" s="10">
        <f t="shared" si="1"/>
        <v>6192</v>
      </c>
      <c r="AG41" s="10">
        <f t="shared" si="14"/>
        <v>4953.6000000000004</v>
      </c>
      <c r="AH41" s="10">
        <f t="shared" si="15"/>
        <v>4644</v>
      </c>
      <c r="AK41">
        <v>6</v>
      </c>
      <c r="AL41">
        <v>6</v>
      </c>
      <c r="AM41">
        <f t="shared" si="16"/>
        <v>0</v>
      </c>
      <c r="AO41">
        <v>4644</v>
      </c>
      <c r="AP41">
        <f t="shared" si="11"/>
        <v>11364</v>
      </c>
      <c r="AQ41">
        <f t="shared" si="12"/>
        <v>6720</v>
      </c>
      <c r="AR41" s="102">
        <f t="shared" si="13"/>
        <v>0.5913410770855333</v>
      </c>
      <c r="AS41">
        <f t="shared" si="3"/>
        <v>27864</v>
      </c>
      <c r="AT41" s="102">
        <f t="shared" si="4"/>
        <v>0.25</v>
      </c>
      <c r="AU41" s="104" cm="1">
        <f t="array" ref="AU41">_xlfn.IFS(AO41=0," ",AT41=20%,20%,AT41=25%,25%,AT41&lt;20%,"MV",AT41=21%,"MV",AT41=22%,"MV",AT41=23%,"MV",AT41=24%,MV)</f>
        <v>0.25</v>
      </c>
      <c r="AY41" s="121"/>
      <c r="AZ41">
        <v>6</v>
      </c>
      <c r="BA41">
        <v>6</v>
      </c>
      <c r="BB41">
        <f t="shared" si="5"/>
        <v>0</v>
      </c>
      <c r="BD41">
        <v>4644</v>
      </c>
      <c r="BE41">
        <f t="shared" si="6"/>
        <v>9423</v>
      </c>
      <c r="BF41">
        <f t="shared" si="7"/>
        <v>4779</v>
      </c>
      <c r="BG41" s="102">
        <f t="shared" si="8"/>
        <v>0.50716332378223494</v>
      </c>
      <c r="BH41">
        <f t="shared" si="9"/>
        <v>27864</v>
      </c>
      <c r="BI41" s="102">
        <f t="shared" si="10"/>
        <v>0.25</v>
      </c>
      <c r="BJ41" s="102" cm="1">
        <f t="array" ref="BJ41">_xlfn.IFS(BD41=0," ",BI41=20%,20%,BI41=25%,25%,BI41&lt;20%,"MV",BI41=21%,"MV",BI41=22%,"MV",BI41=23%,"MV",BI41=24%,MV)</f>
        <v>0.25</v>
      </c>
    </row>
    <row r="42" spans="1:62">
      <c r="A42" s="6">
        <v>13</v>
      </c>
      <c r="B42" s="14" t="s">
        <v>57</v>
      </c>
      <c r="C42" s="16" t="s">
        <v>45</v>
      </c>
      <c r="D42" s="9">
        <v>28104</v>
      </c>
      <c r="E42" s="9">
        <v>34643</v>
      </c>
      <c r="F42" s="9">
        <v>31472</v>
      </c>
      <c r="G42" s="9">
        <v>33374</v>
      </c>
      <c r="H42" s="9">
        <v>28439</v>
      </c>
      <c r="I42" s="9">
        <v>39172</v>
      </c>
      <c r="J42" s="9">
        <v>32714</v>
      </c>
      <c r="K42" s="9">
        <v>96247</v>
      </c>
      <c r="L42" s="9">
        <v>29411</v>
      </c>
      <c r="M42" s="9">
        <v>13215</v>
      </c>
      <c r="N42" s="9">
        <v>35293</v>
      </c>
      <c r="O42" s="9">
        <v>38586</v>
      </c>
      <c r="P42" s="9">
        <v>33667</v>
      </c>
      <c r="Q42" s="9">
        <v>27714</v>
      </c>
      <c r="R42" s="9">
        <v>42307</v>
      </c>
      <c r="S42" s="9">
        <v>35221</v>
      </c>
      <c r="T42" s="9">
        <v>30656</v>
      </c>
      <c r="U42" s="9">
        <v>29351</v>
      </c>
      <c r="V42" s="9">
        <v>21875</v>
      </c>
      <c r="W42" s="9">
        <v>26487</v>
      </c>
      <c r="X42" s="9">
        <v>20362</v>
      </c>
      <c r="Y42" s="9">
        <v>31524</v>
      </c>
      <c r="Z42" s="9">
        <v>40576</v>
      </c>
      <c r="AA42" s="9">
        <v>61085</v>
      </c>
      <c r="AB42" s="9">
        <v>40581</v>
      </c>
      <c r="AC42" s="9">
        <v>42729</v>
      </c>
      <c r="AE42" s="10">
        <f t="shared" si="0"/>
        <v>96247</v>
      </c>
      <c r="AF42" s="10">
        <f t="shared" si="1"/>
        <v>13215</v>
      </c>
      <c r="AG42" s="10">
        <f t="shared" si="14"/>
        <v>10572</v>
      </c>
      <c r="AH42" s="10">
        <f t="shared" si="15"/>
        <v>9911.25</v>
      </c>
      <c r="AK42">
        <v>0</v>
      </c>
      <c r="AL42">
        <v>0</v>
      </c>
      <c r="AM42">
        <f t="shared" si="16"/>
        <v>0</v>
      </c>
      <c r="AO42">
        <v>0</v>
      </c>
      <c r="AP42">
        <f t="shared" si="11"/>
        <v>0</v>
      </c>
      <c r="AQ42">
        <f t="shared" si="12"/>
        <v>0</v>
      </c>
      <c r="AR42" s="102" t="str">
        <f t="shared" si="13"/>
        <v xml:space="preserve"> </v>
      </c>
      <c r="AS42">
        <f t="shared" si="3"/>
        <v>0</v>
      </c>
      <c r="AT42" s="102" t="str">
        <f t="shared" si="4"/>
        <v xml:space="preserve"> </v>
      </c>
      <c r="AU42" s="102" t="str" cm="1">
        <f t="array" ref="AU42">_xlfn.IFS(AO42=0," ",AT42=20%,20%,AT42=25%,25%,AT42&lt;20%,"MV",AT42=21%,"MV",AT42=22%,"MV",AT42=23%,"MV",AT42=24%,MV)</f>
        <v xml:space="preserve"> </v>
      </c>
      <c r="AY42" s="121"/>
      <c r="AZ42">
        <v>0</v>
      </c>
      <c r="BA42">
        <v>0</v>
      </c>
      <c r="BB42">
        <f t="shared" si="5"/>
        <v>0</v>
      </c>
      <c r="BD42">
        <v>0</v>
      </c>
      <c r="BE42">
        <f t="shared" si="6"/>
        <v>0</v>
      </c>
      <c r="BF42">
        <f t="shared" si="7"/>
        <v>0</v>
      </c>
      <c r="BG42" s="102" t="str">
        <f t="shared" si="8"/>
        <v xml:space="preserve"> </v>
      </c>
      <c r="BH42">
        <f t="shared" si="9"/>
        <v>0</v>
      </c>
      <c r="BI42" s="102" t="str">
        <f t="shared" si="10"/>
        <v xml:space="preserve"> </v>
      </c>
      <c r="BJ42" s="102" t="str" cm="1">
        <f t="array" ref="BJ42">_xlfn.IFS(BD42=0," ",BI42=20%,20%,BI42=25%,25%,BI42&lt;20%,"MV",BI42=21%,"MV",BI42=22%,"MV",BI42=23%,"MV",BI42=24%,MV)</f>
        <v xml:space="preserve"> </v>
      </c>
    </row>
    <row r="43" spans="1:62">
      <c r="A43" s="6">
        <v>14</v>
      </c>
      <c r="B43" s="14" t="s">
        <v>58</v>
      </c>
      <c r="C43" s="16" t="s">
        <v>45</v>
      </c>
      <c r="D43" s="9">
        <v>29668</v>
      </c>
      <c r="E43" s="9">
        <v>30932</v>
      </c>
      <c r="F43" s="9">
        <v>26606</v>
      </c>
      <c r="G43" s="9">
        <v>25697</v>
      </c>
      <c r="H43" s="9">
        <v>29317</v>
      </c>
      <c r="I43" s="9">
        <v>34961</v>
      </c>
      <c r="J43" s="9">
        <v>48965</v>
      </c>
      <c r="K43" s="9">
        <v>4793</v>
      </c>
      <c r="L43" s="9">
        <v>5430</v>
      </c>
      <c r="M43" s="9">
        <v>16779</v>
      </c>
      <c r="N43" s="9">
        <v>59275</v>
      </c>
      <c r="O43" s="9">
        <v>34439</v>
      </c>
      <c r="P43" s="9">
        <v>50090</v>
      </c>
      <c r="Q43" s="9">
        <v>36990</v>
      </c>
      <c r="R43" s="9">
        <v>27220</v>
      </c>
      <c r="S43" s="9">
        <v>67845</v>
      </c>
      <c r="T43" s="9">
        <v>27360</v>
      </c>
      <c r="U43" s="9">
        <v>21874</v>
      </c>
      <c r="V43" s="9">
        <v>49490</v>
      </c>
      <c r="W43" s="9">
        <v>51613</v>
      </c>
      <c r="X43" s="9">
        <v>27997</v>
      </c>
      <c r="Y43" s="9">
        <v>30744</v>
      </c>
      <c r="Z43" s="9">
        <v>36074</v>
      </c>
      <c r="AA43" s="9">
        <v>64478</v>
      </c>
      <c r="AB43" s="9">
        <v>36219</v>
      </c>
      <c r="AC43" s="9">
        <v>30542</v>
      </c>
      <c r="AE43" s="10">
        <f t="shared" si="0"/>
        <v>67845</v>
      </c>
      <c r="AF43" s="10">
        <f t="shared" si="1"/>
        <v>4793</v>
      </c>
      <c r="AG43" s="10">
        <f t="shared" si="14"/>
        <v>3834.4</v>
      </c>
      <c r="AH43" s="10">
        <f t="shared" si="15"/>
        <v>3594.75</v>
      </c>
      <c r="AK43">
        <v>0</v>
      </c>
      <c r="AL43">
        <v>0</v>
      </c>
      <c r="AM43">
        <f t="shared" si="16"/>
        <v>0</v>
      </c>
      <c r="AO43">
        <v>0</v>
      </c>
      <c r="AP43">
        <f t="shared" si="11"/>
        <v>0</v>
      </c>
      <c r="AQ43">
        <f t="shared" si="12"/>
        <v>0</v>
      </c>
      <c r="AR43" s="102" t="str">
        <f t="shared" si="13"/>
        <v xml:space="preserve"> </v>
      </c>
      <c r="AS43">
        <f t="shared" si="3"/>
        <v>0</v>
      </c>
      <c r="AT43" s="102" t="str">
        <f t="shared" si="4"/>
        <v xml:space="preserve"> </v>
      </c>
      <c r="AU43" s="102" t="str" cm="1">
        <f t="array" ref="AU43">_xlfn.IFS(AO43=0," ",AT43=20%,20%,AT43=25%,25%,AT43&lt;20%,"MV",AT43=21%,"MV",AT43=22%,"MV",AT43=23%,"MV",AT43=24%,MV)</f>
        <v xml:space="preserve"> </v>
      </c>
      <c r="AY43" s="121"/>
      <c r="AZ43">
        <v>0</v>
      </c>
      <c r="BA43">
        <v>0</v>
      </c>
      <c r="BB43">
        <f t="shared" si="5"/>
        <v>0</v>
      </c>
      <c r="BD43">
        <v>0</v>
      </c>
      <c r="BE43">
        <f t="shared" si="6"/>
        <v>0</v>
      </c>
      <c r="BF43">
        <f t="shared" si="7"/>
        <v>0</v>
      </c>
      <c r="BG43" s="102" t="str">
        <f t="shared" si="8"/>
        <v xml:space="preserve"> </v>
      </c>
      <c r="BH43">
        <f t="shared" si="9"/>
        <v>0</v>
      </c>
      <c r="BI43" s="102" t="str">
        <f t="shared" si="10"/>
        <v xml:space="preserve"> </v>
      </c>
      <c r="BJ43" s="102" t="str" cm="1">
        <f t="array" ref="BJ43">_xlfn.IFS(BD43=0," ",BI43=20%,20%,BI43=25%,25%,BI43&lt;20%,"MV",BI43=21%,"MV",BI43=22%,"MV",BI43=23%,"MV",BI43=24%,MV)</f>
        <v xml:space="preserve"> </v>
      </c>
    </row>
    <row r="44" spans="1:62">
      <c r="A44" s="6">
        <v>15</v>
      </c>
      <c r="B44" s="14" t="s">
        <v>59</v>
      </c>
      <c r="C44" s="16" t="s">
        <v>45</v>
      </c>
      <c r="D44" s="9">
        <v>6770</v>
      </c>
      <c r="E44" s="9">
        <v>12274</v>
      </c>
      <c r="F44" s="9">
        <v>10095</v>
      </c>
      <c r="G44" s="9">
        <v>10798</v>
      </c>
      <c r="H44" s="9">
        <v>6851</v>
      </c>
      <c r="I44" s="9">
        <v>13264</v>
      </c>
      <c r="J44" s="9">
        <v>12111</v>
      </c>
      <c r="K44" s="9">
        <v>33686</v>
      </c>
      <c r="L44" s="9">
        <v>8993</v>
      </c>
      <c r="M44" s="9">
        <v>5371</v>
      </c>
      <c r="N44" s="9">
        <v>13122</v>
      </c>
      <c r="O44" s="9">
        <v>13066</v>
      </c>
      <c r="P44" s="9">
        <v>10672</v>
      </c>
      <c r="Q44" s="9">
        <v>10407</v>
      </c>
      <c r="R44" s="9">
        <v>11074</v>
      </c>
      <c r="S44" s="9">
        <v>12035</v>
      </c>
      <c r="T44" s="9">
        <v>10382</v>
      </c>
      <c r="U44" s="9">
        <v>9038</v>
      </c>
      <c r="V44" s="9">
        <v>19350</v>
      </c>
      <c r="W44" s="9">
        <v>8050</v>
      </c>
      <c r="X44" s="9">
        <v>9332</v>
      </c>
      <c r="Y44" s="9">
        <v>11966</v>
      </c>
      <c r="Z44" s="9">
        <v>13767</v>
      </c>
      <c r="AA44" s="9">
        <v>17081</v>
      </c>
      <c r="AB44" s="9">
        <v>13742</v>
      </c>
      <c r="AC44" s="9">
        <v>12063</v>
      </c>
      <c r="AE44" s="10">
        <f t="shared" si="0"/>
        <v>33686</v>
      </c>
      <c r="AF44" s="10">
        <f t="shared" si="1"/>
        <v>5371</v>
      </c>
      <c r="AG44" s="10">
        <f t="shared" si="14"/>
        <v>4296.8</v>
      </c>
      <c r="AH44" s="10">
        <f t="shared" si="15"/>
        <v>4028.25</v>
      </c>
      <c r="AK44">
        <v>7</v>
      </c>
      <c r="AL44">
        <v>7</v>
      </c>
      <c r="AM44">
        <f t="shared" si="16"/>
        <v>0</v>
      </c>
      <c r="AO44">
        <v>4028.25</v>
      </c>
      <c r="AP44">
        <f t="shared" si="11"/>
        <v>10382</v>
      </c>
      <c r="AQ44">
        <f t="shared" si="12"/>
        <v>6353.75</v>
      </c>
      <c r="AR44" s="102">
        <f t="shared" si="13"/>
        <v>0.61199672510113656</v>
      </c>
      <c r="AS44">
        <f t="shared" si="3"/>
        <v>28197.75</v>
      </c>
      <c r="AT44" s="102">
        <f t="shared" si="4"/>
        <v>0.25</v>
      </c>
      <c r="AU44" s="104" cm="1">
        <f t="array" ref="AU44">_xlfn.IFS(AO44=0," ",AT44=20%,20%,AT44=25%,25%,AT44&lt;20%,"MV",AT44=21%,"MV",AT44=22%,"MV",AT44=23%,"MV",AT44=24%,MV)</f>
        <v>0.25</v>
      </c>
      <c r="AY44" s="121"/>
      <c r="AZ44">
        <v>7</v>
      </c>
      <c r="BA44">
        <v>7</v>
      </c>
      <c r="BB44">
        <f t="shared" si="5"/>
        <v>0</v>
      </c>
      <c r="BD44">
        <v>4028.25</v>
      </c>
      <c r="BE44">
        <f t="shared" si="6"/>
        <v>8050</v>
      </c>
      <c r="BF44">
        <f t="shared" si="7"/>
        <v>4021.75</v>
      </c>
      <c r="BG44" s="102">
        <f t="shared" si="8"/>
        <v>0.49959627329192546</v>
      </c>
      <c r="BH44">
        <f t="shared" si="9"/>
        <v>28197.75</v>
      </c>
      <c r="BI44" s="102">
        <f t="shared" si="10"/>
        <v>0.25</v>
      </c>
      <c r="BJ44" s="102" cm="1">
        <f t="array" ref="BJ44">_xlfn.IFS(BD44=0," ",BI44=20%,20%,BI44=25%,25%,BI44&lt;20%,"MV",BI44=21%,"MV",BI44=22%,"MV",BI44=23%,"MV",BI44=24%,MV)</f>
        <v>0.25</v>
      </c>
    </row>
    <row r="45" spans="1:62">
      <c r="A45" s="6">
        <v>16</v>
      </c>
      <c r="B45" s="14" t="s">
        <v>60</v>
      </c>
      <c r="C45" s="16" t="s">
        <v>45</v>
      </c>
      <c r="D45" s="9">
        <v>3903</v>
      </c>
      <c r="E45" s="9">
        <v>4861</v>
      </c>
      <c r="F45" s="9">
        <v>4789</v>
      </c>
      <c r="G45" s="9">
        <v>3431</v>
      </c>
      <c r="H45" s="9">
        <v>3857</v>
      </c>
      <c r="I45" s="9">
        <v>4837</v>
      </c>
      <c r="J45" s="9">
        <v>4323</v>
      </c>
      <c r="K45" s="9">
        <v>15921</v>
      </c>
      <c r="L45" s="9">
        <v>3959</v>
      </c>
      <c r="M45" s="9">
        <v>1902</v>
      </c>
      <c r="N45" s="9">
        <v>5882</v>
      </c>
      <c r="O45" s="9">
        <v>4766</v>
      </c>
      <c r="P45" s="9">
        <v>4749</v>
      </c>
      <c r="Q45" s="9">
        <v>5204</v>
      </c>
      <c r="R45" s="9">
        <v>4231</v>
      </c>
      <c r="S45" s="9">
        <v>3877</v>
      </c>
      <c r="T45" s="9">
        <v>3786</v>
      </c>
      <c r="U45" s="9">
        <v>3163</v>
      </c>
      <c r="V45" s="9">
        <v>5889</v>
      </c>
      <c r="W45" s="9">
        <v>3874</v>
      </c>
      <c r="X45" s="9">
        <v>4072</v>
      </c>
      <c r="Y45" s="9">
        <v>3689</v>
      </c>
      <c r="Z45" s="9">
        <v>5023</v>
      </c>
      <c r="AA45" s="9">
        <v>3959</v>
      </c>
      <c r="AB45" s="9">
        <v>5011</v>
      </c>
      <c r="AC45" s="9">
        <v>4853</v>
      </c>
      <c r="AE45" s="10">
        <f t="shared" si="0"/>
        <v>15921</v>
      </c>
      <c r="AF45" s="10">
        <f t="shared" si="1"/>
        <v>1902</v>
      </c>
      <c r="AG45" s="10">
        <f t="shared" si="14"/>
        <v>1521.6</v>
      </c>
      <c r="AH45" s="10">
        <f t="shared" si="15"/>
        <v>1426.5</v>
      </c>
      <c r="AK45">
        <v>0</v>
      </c>
      <c r="AL45">
        <v>0</v>
      </c>
      <c r="AM45">
        <f t="shared" si="16"/>
        <v>0</v>
      </c>
      <c r="AO45">
        <v>0</v>
      </c>
      <c r="AP45">
        <f t="shared" si="11"/>
        <v>0</v>
      </c>
      <c r="AQ45">
        <f t="shared" si="12"/>
        <v>0</v>
      </c>
      <c r="AR45" s="102" t="str">
        <f t="shared" si="13"/>
        <v xml:space="preserve"> </v>
      </c>
      <c r="AS45">
        <f t="shared" si="3"/>
        <v>0</v>
      </c>
      <c r="AT45" s="102" t="str">
        <f t="shared" si="4"/>
        <v xml:space="preserve"> </v>
      </c>
      <c r="AU45" s="102" t="str" cm="1">
        <f t="array" ref="AU45">_xlfn.IFS(AO45=0," ",AT45=20%,20%,AT45=25%,25%,AT45&lt;20%,"MV",AT45=21%,"MV",AT45=22%,"MV",AT45=23%,"MV",AT45=24%,MV)</f>
        <v xml:space="preserve"> </v>
      </c>
      <c r="AY45" s="121"/>
      <c r="AZ45">
        <v>0</v>
      </c>
      <c r="BA45">
        <v>0</v>
      </c>
      <c r="BB45">
        <f t="shared" si="5"/>
        <v>0</v>
      </c>
      <c r="BD45">
        <v>0</v>
      </c>
      <c r="BE45">
        <f t="shared" si="6"/>
        <v>0</v>
      </c>
      <c r="BF45">
        <f t="shared" si="7"/>
        <v>0</v>
      </c>
      <c r="BG45" s="102" t="str">
        <f t="shared" si="8"/>
        <v xml:space="preserve"> </v>
      </c>
      <c r="BH45">
        <f t="shared" si="9"/>
        <v>0</v>
      </c>
      <c r="BI45" s="102" t="str">
        <f t="shared" si="10"/>
        <v xml:space="preserve"> </v>
      </c>
      <c r="BJ45" s="102" t="str" cm="1">
        <f t="array" ref="BJ45">_xlfn.IFS(BD45=0," ",BI45=20%,20%,BI45=25%,25%,BI45&lt;20%,"MV",BI45=21%,"MV",BI45=22%,"MV",BI45=23%,"MV",BI45=24%,MV)</f>
        <v xml:space="preserve"> </v>
      </c>
    </row>
    <row r="46" spans="1:62">
      <c r="A46" s="6">
        <v>17</v>
      </c>
      <c r="B46" s="14" t="s">
        <v>61</v>
      </c>
      <c r="C46" s="16" t="s">
        <v>45</v>
      </c>
      <c r="D46" s="9">
        <v>3133</v>
      </c>
      <c r="E46" s="9">
        <v>3306</v>
      </c>
      <c r="F46" s="9">
        <v>2417</v>
      </c>
      <c r="G46" s="9">
        <v>2408</v>
      </c>
      <c r="H46" s="9">
        <v>3171</v>
      </c>
      <c r="I46" s="9">
        <v>3813</v>
      </c>
      <c r="J46" s="9">
        <v>3337</v>
      </c>
      <c r="K46" s="9">
        <v>14918</v>
      </c>
      <c r="L46" s="9">
        <v>3959</v>
      </c>
      <c r="M46" s="9">
        <v>1696</v>
      </c>
      <c r="N46" s="9">
        <v>4525</v>
      </c>
      <c r="O46" s="9">
        <v>3758</v>
      </c>
      <c r="P46" s="9">
        <v>3316</v>
      </c>
      <c r="Q46" s="9">
        <v>4185</v>
      </c>
      <c r="R46" s="9">
        <v>4231</v>
      </c>
      <c r="S46" s="9">
        <v>3279</v>
      </c>
      <c r="T46" s="9">
        <v>2985</v>
      </c>
      <c r="U46" s="9">
        <v>2543</v>
      </c>
      <c r="V46" s="9">
        <v>5722</v>
      </c>
      <c r="W46" s="9">
        <v>3131</v>
      </c>
      <c r="X46" s="9">
        <v>3054</v>
      </c>
      <c r="Y46" s="9">
        <v>2439</v>
      </c>
      <c r="Z46" s="9">
        <v>3959</v>
      </c>
      <c r="AA46" s="9">
        <v>3394</v>
      </c>
      <c r="AB46" s="9">
        <v>3951</v>
      </c>
      <c r="AC46" s="9">
        <v>3966</v>
      </c>
      <c r="AE46" s="10">
        <f t="shared" si="0"/>
        <v>14918</v>
      </c>
      <c r="AF46" s="10">
        <f t="shared" si="1"/>
        <v>1696</v>
      </c>
      <c r="AG46" s="10">
        <f t="shared" si="14"/>
        <v>1356.8</v>
      </c>
      <c r="AH46" s="10">
        <f t="shared" si="15"/>
        <v>1272</v>
      </c>
      <c r="AK46">
        <v>0</v>
      </c>
      <c r="AL46">
        <v>0</v>
      </c>
      <c r="AM46">
        <f t="shared" si="16"/>
        <v>0</v>
      </c>
      <c r="AO46">
        <v>0</v>
      </c>
      <c r="AP46">
        <f t="shared" si="11"/>
        <v>0</v>
      </c>
      <c r="AQ46">
        <f t="shared" si="12"/>
        <v>0</v>
      </c>
      <c r="AR46" s="102" t="str">
        <f t="shared" si="13"/>
        <v xml:space="preserve"> </v>
      </c>
      <c r="AS46">
        <f t="shared" si="3"/>
        <v>0</v>
      </c>
      <c r="AT46" s="102" t="str">
        <f t="shared" si="4"/>
        <v xml:space="preserve"> </v>
      </c>
      <c r="AU46" s="102" t="str" cm="1">
        <f t="array" ref="AU46">_xlfn.IFS(AO46=0," ",AT46=20%,20%,AT46=25%,25%,AT46&lt;20%,"MV",AT46=21%,"MV",AT46=22%,"MV",AT46=23%,"MV",AT46=24%,MV)</f>
        <v xml:space="preserve"> </v>
      </c>
      <c r="AY46" s="121"/>
      <c r="AZ46">
        <v>0</v>
      </c>
      <c r="BA46">
        <v>0</v>
      </c>
      <c r="BB46">
        <f t="shared" si="5"/>
        <v>0</v>
      </c>
      <c r="BD46">
        <v>0</v>
      </c>
      <c r="BE46">
        <f t="shared" si="6"/>
        <v>0</v>
      </c>
      <c r="BF46">
        <f t="shared" si="7"/>
        <v>0</v>
      </c>
      <c r="BG46" s="102" t="str">
        <f t="shared" si="8"/>
        <v xml:space="preserve"> </v>
      </c>
      <c r="BH46">
        <f t="shared" si="9"/>
        <v>0</v>
      </c>
      <c r="BI46" s="102" t="str">
        <f t="shared" si="10"/>
        <v xml:space="preserve"> </v>
      </c>
      <c r="BJ46" s="102" t="str" cm="1">
        <f t="array" ref="BJ46">_xlfn.IFS(BD46=0," ",BI46=20%,20%,BI46=25%,25%,BI46&lt;20%,"MV",BI46=21%,"MV",BI46=22%,"MV",BI46=23%,"MV",BI46=24%,MV)</f>
        <v xml:space="preserve"> </v>
      </c>
    </row>
    <row r="47" spans="1:62">
      <c r="A47" s="6">
        <v>18</v>
      </c>
      <c r="B47" s="14" t="s">
        <v>62</v>
      </c>
      <c r="C47" s="16" t="s">
        <v>45</v>
      </c>
      <c r="D47" s="9">
        <v>8047</v>
      </c>
      <c r="E47" s="9">
        <v>13053</v>
      </c>
      <c r="F47" s="9">
        <v>8278</v>
      </c>
      <c r="G47" s="9">
        <v>5649</v>
      </c>
      <c r="H47" s="9">
        <v>7951</v>
      </c>
      <c r="I47" s="9">
        <v>14600</v>
      </c>
      <c r="J47" s="9">
        <v>12163</v>
      </c>
      <c r="K47" s="9">
        <v>35951</v>
      </c>
      <c r="L47" s="9">
        <v>10746</v>
      </c>
      <c r="M47" s="9">
        <v>6361</v>
      </c>
      <c r="N47" s="9">
        <v>12556</v>
      </c>
      <c r="O47" s="9">
        <v>14382</v>
      </c>
      <c r="P47" s="9">
        <v>8306</v>
      </c>
      <c r="Q47" s="9">
        <v>9955</v>
      </c>
      <c r="R47" s="9">
        <v>10796</v>
      </c>
      <c r="S47" s="9">
        <v>14538</v>
      </c>
      <c r="T47" s="9">
        <v>11427</v>
      </c>
      <c r="U47" s="9">
        <v>6731</v>
      </c>
      <c r="V47" s="9">
        <v>16827</v>
      </c>
      <c r="W47" s="9">
        <v>8346</v>
      </c>
      <c r="X47" s="9">
        <v>8484</v>
      </c>
      <c r="Y47" s="9">
        <v>8795</v>
      </c>
      <c r="Z47" s="9">
        <v>15068</v>
      </c>
      <c r="AA47" s="9">
        <v>17081</v>
      </c>
      <c r="AB47" s="9">
        <v>15125</v>
      </c>
      <c r="AC47" s="9">
        <v>19230</v>
      </c>
      <c r="AE47" s="10">
        <f t="shared" si="0"/>
        <v>35951</v>
      </c>
      <c r="AF47" s="10">
        <f t="shared" si="1"/>
        <v>5649</v>
      </c>
      <c r="AG47" s="10">
        <f t="shared" si="14"/>
        <v>4519.2</v>
      </c>
      <c r="AH47" s="10">
        <f t="shared" si="15"/>
        <v>4236.75</v>
      </c>
      <c r="AK47">
        <v>0</v>
      </c>
      <c r="AL47">
        <v>0</v>
      </c>
      <c r="AM47">
        <f t="shared" si="16"/>
        <v>0</v>
      </c>
      <c r="AO47">
        <v>0</v>
      </c>
      <c r="AP47">
        <f t="shared" si="11"/>
        <v>0</v>
      </c>
      <c r="AQ47">
        <f t="shared" si="12"/>
        <v>0</v>
      </c>
      <c r="AR47" s="102" t="str">
        <f t="shared" si="13"/>
        <v xml:space="preserve"> </v>
      </c>
      <c r="AS47">
        <f t="shared" si="3"/>
        <v>0</v>
      </c>
      <c r="AT47" s="102" t="str">
        <f t="shared" si="4"/>
        <v xml:space="preserve"> </v>
      </c>
      <c r="AU47" s="102" t="str" cm="1">
        <f t="array" ref="AU47">_xlfn.IFS(AO47=0," ",AT47=20%,20%,AT47=25%,25%,AT47&lt;20%,"MV",AT47=21%,"MV",AT47=22%,"MV",AT47=23%,"MV",AT47=24%,MV)</f>
        <v xml:space="preserve"> </v>
      </c>
      <c r="AY47" s="121"/>
      <c r="AZ47">
        <v>0</v>
      </c>
      <c r="BA47">
        <v>0</v>
      </c>
      <c r="BB47">
        <f t="shared" si="5"/>
        <v>0</v>
      </c>
      <c r="BD47">
        <v>0</v>
      </c>
      <c r="BE47">
        <f t="shared" si="6"/>
        <v>0</v>
      </c>
      <c r="BF47">
        <f t="shared" si="7"/>
        <v>0</v>
      </c>
      <c r="BG47" s="102" t="str">
        <f t="shared" si="8"/>
        <v xml:space="preserve"> </v>
      </c>
      <c r="BH47">
        <f t="shared" si="9"/>
        <v>0</v>
      </c>
      <c r="BI47" s="102" t="str">
        <f t="shared" si="10"/>
        <v xml:space="preserve"> </v>
      </c>
      <c r="BJ47" s="102" t="str" cm="1">
        <f t="array" ref="BJ47">_xlfn.IFS(BD47=0," ",BI47=20%,20%,BI47=25%,25%,BI47&lt;20%,"MV",BI47=21%,"MV",BI47=22%,"MV",BI47=23%,"MV",BI47=24%,MV)</f>
        <v xml:space="preserve"> </v>
      </c>
    </row>
    <row r="48" spans="1:62">
      <c r="A48" s="6">
        <v>19</v>
      </c>
      <c r="B48" s="14" t="s">
        <v>63</v>
      </c>
      <c r="C48" s="16" t="s">
        <v>45</v>
      </c>
      <c r="D48" s="9">
        <v>7856</v>
      </c>
      <c r="E48" s="9">
        <v>12376</v>
      </c>
      <c r="F48" s="9">
        <v>13926</v>
      </c>
      <c r="G48" s="9">
        <v>14819</v>
      </c>
      <c r="H48" s="9">
        <v>7950</v>
      </c>
      <c r="I48" s="9">
        <v>14383</v>
      </c>
      <c r="J48" s="9">
        <v>14208</v>
      </c>
      <c r="K48" s="9">
        <v>111005</v>
      </c>
      <c r="L48" s="9">
        <v>9615</v>
      </c>
      <c r="M48" s="9">
        <v>6855</v>
      </c>
      <c r="N48" s="9">
        <v>13914</v>
      </c>
      <c r="O48" s="9">
        <v>14168</v>
      </c>
      <c r="P48" s="9">
        <v>16759</v>
      </c>
      <c r="Q48" s="9">
        <v>10860</v>
      </c>
      <c r="R48" s="9">
        <v>13563</v>
      </c>
      <c r="S48" s="9">
        <v>13050</v>
      </c>
      <c r="T48" s="9">
        <v>11256</v>
      </c>
      <c r="U48" s="9">
        <v>9946</v>
      </c>
      <c r="V48" s="9">
        <v>28606</v>
      </c>
      <c r="W48" s="9">
        <v>12705</v>
      </c>
      <c r="X48" s="9">
        <v>9841</v>
      </c>
      <c r="Y48" s="9">
        <v>8701</v>
      </c>
      <c r="Z48" s="9">
        <v>14887</v>
      </c>
      <c r="AA48" s="9">
        <v>20814</v>
      </c>
      <c r="AB48" s="9">
        <v>14901</v>
      </c>
      <c r="AC48" s="9">
        <v>14568</v>
      </c>
      <c r="AE48" s="10">
        <f t="shared" si="0"/>
        <v>111005</v>
      </c>
      <c r="AF48" s="10">
        <f t="shared" si="1"/>
        <v>6855</v>
      </c>
      <c r="AG48" s="10">
        <f t="shared" si="14"/>
        <v>5484</v>
      </c>
      <c r="AH48" s="10">
        <f t="shared" si="15"/>
        <v>5141.25</v>
      </c>
      <c r="AK48">
        <v>5</v>
      </c>
      <c r="AL48">
        <v>5</v>
      </c>
      <c r="AM48">
        <f t="shared" si="16"/>
        <v>0</v>
      </c>
      <c r="AO48">
        <v>5141.25</v>
      </c>
      <c r="AP48">
        <f t="shared" si="11"/>
        <v>11256</v>
      </c>
      <c r="AQ48">
        <f t="shared" si="12"/>
        <v>6114.75</v>
      </c>
      <c r="AR48" s="102">
        <f t="shared" si="13"/>
        <v>0.5432436034115139</v>
      </c>
      <c r="AS48">
        <f t="shared" si="3"/>
        <v>25706.25</v>
      </c>
      <c r="AT48" s="102">
        <f t="shared" si="4"/>
        <v>0.25</v>
      </c>
      <c r="AU48" s="104" cm="1">
        <f t="array" ref="AU48">_xlfn.IFS(AO48=0," ",AT48=20%,20%,AT48=25%,25%,AT48&lt;20%,"MV",AT48=21%,"MV",AT48=22%,"MV",AT48=23%,"MV",AT48=24%,MV)</f>
        <v>0.25</v>
      </c>
      <c r="AY48" s="121"/>
      <c r="AZ48">
        <v>5</v>
      </c>
      <c r="BA48">
        <v>5</v>
      </c>
      <c r="BB48">
        <f t="shared" si="5"/>
        <v>0</v>
      </c>
      <c r="BD48">
        <v>5141.25</v>
      </c>
      <c r="BE48">
        <f t="shared" si="6"/>
        <v>12705</v>
      </c>
      <c r="BF48">
        <f t="shared" si="7"/>
        <v>7563.75</v>
      </c>
      <c r="BG48" s="102">
        <f t="shared" si="8"/>
        <v>0.5953364817001181</v>
      </c>
      <c r="BH48">
        <f t="shared" si="9"/>
        <v>25706.25</v>
      </c>
      <c r="BI48" s="102">
        <f t="shared" si="10"/>
        <v>0.25</v>
      </c>
      <c r="BJ48" s="102" cm="1">
        <f t="array" ref="BJ48">_xlfn.IFS(BD48=0," ",BI48=20%,20%,BI48=25%,25%,BI48&lt;20%,"MV",BI48=21%,"MV",BI48=22%,"MV",BI48=23%,"MV",BI48=24%,MV)</f>
        <v>0.25</v>
      </c>
    </row>
    <row r="49" spans="1:62">
      <c r="A49" s="6">
        <v>20</v>
      </c>
      <c r="B49" s="14" t="s">
        <v>64</v>
      </c>
      <c r="C49" s="16" t="s">
        <v>45</v>
      </c>
      <c r="D49" s="9">
        <v>10861</v>
      </c>
      <c r="E49" s="9">
        <v>9870</v>
      </c>
      <c r="F49" s="9">
        <v>11859</v>
      </c>
      <c r="G49" s="9">
        <v>24444</v>
      </c>
      <c r="H49" s="9">
        <v>10733</v>
      </c>
      <c r="I49" s="9">
        <v>14832</v>
      </c>
      <c r="J49" s="9">
        <v>18332</v>
      </c>
      <c r="K49" s="9">
        <v>21399</v>
      </c>
      <c r="L49" s="9">
        <v>9615</v>
      </c>
      <c r="M49" s="9">
        <v>8909</v>
      </c>
      <c r="N49" s="9">
        <v>9163</v>
      </c>
      <c r="O49" s="9">
        <v>14611</v>
      </c>
      <c r="P49" s="9">
        <v>26667</v>
      </c>
      <c r="Q49" s="9">
        <v>11538</v>
      </c>
      <c r="R49" s="9">
        <v>10577</v>
      </c>
      <c r="S49" s="9">
        <v>15184</v>
      </c>
      <c r="T49" s="9">
        <v>11607</v>
      </c>
      <c r="U49" s="9">
        <v>8508</v>
      </c>
      <c r="V49" s="9">
        <v>25240</v>
      </c>
      <c r="W49" s="9">
        <v>11094</v>
      </c>
      <c r="X49" s="9">
        <v>8823</v>
      </c>
      <c r="Y49" s="9">
        <v>11230</v>
      </c>
      <c r="Z49" s="9">
        <v>15328</v>
      </c>
      <c r="AA49" s="9">
        <v>27941</v>
      </c>
      <c r="AB49" s="9">
        <v>15365</v>
      </c>
      <c r="AC49" s="9">
        <v>22624</v>
      </c>
      <c r="AE49" s="10">
        <f t="shared" si="0"/>
        <v>27941</v>
      </c>
      <c r="AF49" s="10">
        <f t="shared" si="1"/>
        <v>8508</v>
      </c>
      <c r="AG49" s="10">
        <f t="shared" si="14"/>
        <v>6806.4</v>
      </c>
      <c r="AH49" s="10">
        <f t="shared" si="15"/>
        <v>6381</v>
      </c>
      <c r="AK49">
        <v>0</v>
      </c>
      <c r="AL49">
        <v>0</v>
      </c>
      <c r="AM49">
        <f t="shared" si="16"/>
        <v>0</v>
      </c>
      <c r="AO49">
        <v>0</v>
      </c>
      <c r="AP49">
        <f t="shared" si="11"/>
        <v>0</v>
      </c>
      <c r="AQ49">
        <f t="shared" si="12"/>
        <v>0</v>
      </c>
      <c r="AR49" s="102" t="str">
        <f t="shared" si="13"/>
        <v xml:space="preserve"> </v>
      </c>
      <c r="AS49">
        <f t="shared" si="3"/>
        <v>0</v>
      </c>
      <c r="AT49" s="102" t="str">
        <f t="shared" si="4"/>
        <v xml:space="preserve"> </v>
      </c>
      <c r="AU49" s="102" t="str" cm="1">
        <f t="array" ref="AU49">_xlfn.IFS(AO49=0," ",AT49=20%,20%,AT49=25%,25%,AT49&lt;20%,"MV",AT49=21%,"MV",AT49=22%,"MV",AT49=23%,"MV",AT49=24%,MV)</f>
        <v xml:space="preserve"> </v>
      </c>
      <c r="AY49" s="121"/>
      <c r="AZ49">
        <v>0</v>
      </c>
      <c r="BA49">
        <v>0</v>
      </c>
      <c r="BB49">
        <f t="shared" si="5"/>
        <v>0</v>
      </c>
      <c r="BD49">
        <v>0</v>
      </c>
      <c r="BE49">
        <f t="shared" si="6"/>
        <v>0</v>
      </c>
      <c r="BF49">
        <f t="shared" si="7"/>
        <v>0</v>
      </c>
      <c r="BG49" s="102" t="str">
        <f t="shared" si="8"/>
        <v xml:space="preserve"> </v>
      </c>
      <c r="BH49">
        <f t="shared" si="9"/>
        <v>0</v>
      </c>
      <c r="BI49" s="102" t="str">
        <f t="shared" si="10"/>
        <v xml:space="preserve"> </v>
      </c>
      <c r="BJ49" s="102" t="str" cm="1">
        <f t="array" ref="BJ49">_xlfn.IFS(BD49=0," ",BI49=20%,20%,BI49=25%,25%,BI49&lt;20%,"MV",BI49=21%,"MV",BI49=22%,"MV",BI49=23%,"MV",BI49=24%,MV)</f>
        <v xml:space="preserve"> </v>
      </c>
    </row>
    <row r="50" spans="1:62">
      <c r="A50" s="6">
        <v>21</v>
      </c>
      <c r="B50" s="14" t="s">
        <v>65</v>
      </c>
      <c r="C50" s="16" t="s">
        <v>45</v>
      </c>
      <c r="D50" s="9">
        <v>5263</v>
      </c>
      <c r="E50" s="9">
        <v>7460</v>
      </c>
      <c r="F50" s="9">
        <v>5580</v>
      </c>
      <c r="G50" s="9">
        <v>5370</v>
      </c>
      <c r="H50" s="9">
        <v>5326</v>
      </c>
      <c r="I50" s="9">
        <v>8699</v>
      </c>
      <c r="J50" s="9">
        <v>7776</v>
      </c>
      <c r="K50" s="9">
        <v>17646</v>
      </c>
      <c r="L50" s="9">
        <v>5090</v>
      </c>
      <c r="M50" s="9">
        <v>4362</v>
      </c>
      <c r="N50" s="9">
        <v>8710</v>
      </c>
      <c r="O50" s="9">
        <v>8569</v>
      </c>
      <c r="P50" s="9">
        <v>7459</v>
      </c>
      <c r="Q50" s="9">
        <v>7579</v>
      </c>
      <c r="R50" s="9">
        <v>6470</v>
      </c>
      <c r="S50" s="9">
        <v>7923</v>
      </c>
      <c r="T50" s="9">
        <v>6807</v>
      </c>
      <c r="U50" s="9">
        <v>6070</v>
      </c>
      <c r="V50" s="9">
        <v>5587</v>
      </c>
      <c r="W50" s="9">
        <v>6019</v>
      </c>
      <c r="X50" s="9">
        <v>6108</v>
      </c>
      <c r="Y50" s="9">
        <v>4686</v>
      </c>
      <c r="Z50" s="9">
        <v>9038</v>
      </c>
      <c r="AA50" s="9">
        <v>9050</v>
      </c>
      <c r="AB50" s="9">
        <v>9011</v>
      </c>
      <c r="AC50" s="9">
        <v>7086</v>
      </c>
      <c r="AE50" s="10">
        <f t="shared" si="0"/>
        <v>17646</v>
      </c>
      <c r="AF50" s="10">
        <f t="shared" si="1"/>
        <v>4362</v>
      </c>
      <c r="AG50" s="10">
        <f t="shared" si="14"/>
        <v>3489.6</v>
      </c>
      <c r="AH50" s="10">
        <f t="shared" si="15"/>
        <v>3271.5</v>
      </c>
      <c r="AK50">
        <v>6</v>
      </c>
      <c r="AL50">
        <v>6</v>
      </c>
      <c r="AM50">
        <f t="shared" si="16"/>
        <v>0</v>
      </c>
      <c r="AO50">
        <v>3271.5</v>
      </c>
      <c r="AP50">
        <f t="shared" si="11"/>
        <v>6807</v>
      </c>
      <c r="AQ50">
        <f t="shared" si="12"/>
        <v>3535.5</v>
      </c>
      <c r="AR50" s="102">
        <f t="shared" si="13"/>
        <v>0.51939180255619211</v>
      </c>
      <c r="AS50">
        <f t="shared" si="3"/>
        <v>19629</v>
      </c>
      <c r="AT50" s="102">
        <f t="shared" si="4"/>
        <v>0.25</v>
      </c>
      <c r="AU50" s="104" cm="1">
        <f t="array" ref="AU50">_xlfn.IFS(AO50=0," ",AT50=20%,20%,AT50=25%,25%,AT50&lt;20%,"MV",AT50=21%,"MV",AT50=22%,"MV",AT50=23%,"MV",AT50=24%,MV)</f>
        <v>0.25</v>
      </c>
      <c r="AY50" s="121"/>
      <c r="AZ50">
        <v>6</v>
      </c>
      <c r="BA50">
        <v>6</v>
      </c>
      <c r="BB50">
        <f t="shared" si="5"/>
        <v>0</v>
      </c>
      <c r="BD50">
        <v>3271.5</v>
      </c>
      <c r="BE50">
        <f t="shared" si="6"/>
        <v>6019</v>
      </c>
      <c r="BF50">
        <f t="shared" si="7"/>
        <v>2747.5</v>
      </c>
      <c r="BG50" s="102">
        <f t="shared" si="8"/>
        <v>0.45647117461372322</v>
      </c>
      <c r="BH50">
        <f t="shared" si="9"/>
        <v>19629</v>
      </c>
      <c r="BI50" s="102">
        <f t="shared" si="10"/>
        <v>0.25</v>
      </c>
      <c r="BJ50" s="102" cm="1">
        <f t="array" ref="BJ50">_xlfn.IFS(BD50=0," ",BI50=20%,20%,BI50=25%,25%,BI50&lt;20%,"MV",BI50=21%,"MV",BI50=22%,"MV",BI50=23%,"MV",BI50=24%,MV)</f>
        <v>0.25</v>
      </c>
    </row>
    <row r="51" spans="1:62">
      <c r="A51" s="6">
        <v>22</v>
      </c>
      <c r="B51" s="14" t="s">
        <v>66</v>
      </c>
      <c r="C51" s="16" t="s">
        <v>45</v>
      </c>
      <c r="D51" s="9">
        <v>8047</v>
      </c>
      <c r="E51" s="9">
        <v>10466</v>
      </c>
      <c r="F51" s="9">
        <v>8857</v>
      </c>
      <c r="G51" s="9">
        <v>7613</v>
      </c>
      <c r="H51" s="9">
        <v>7951</v>
      </c>
      <c r="I51" s="9">
        <v>12774</v>
      </c>
      <c r="J51" s="9">
        <v>10916</v>
      </c>
      <c r="K51" s="9">
        <v>30815</v>
      </c>
      <c r="L51" s="9">
        <v>10746</v>
      </c>
      <c r="M51" s="9">
        <v>5452</v>
      </c>
      <c r="N51" s="9">
        <v>13348</v>
      </c>
      <c r="O51" s="9">
        <v>12582</v>
      </c>
      <c r="P51" s="9">
        <v>10699</v>
      </c>
      <c r="Q51" s="9">
        <v>9955</v>
      </c>
      <c r="R51" s="9">
        <v>10203</v>
      </c>
      <c r="S51" s="9">
        <v>11588</v>
      </c>
      <c r="T51" s="9">
        <v>9997</v>
      </c>
      <c r="U51" s="9">
        <v>8099</v>
      </c>
      <c r="V51" s="9">
        <v>16827</v>
      </c>
      <c r="W51" s="9">
        <v>12484</v>
      </c>
      <c r="X51" s="9">
        <v>8484</v>
      </c>
      <c r="Y51" s="9">
        <v>8042</v>
      </c>
      <c r="Z51" s="9">
        <v>13235</v>
      </c>
      <c r="AA51" s="9">
        <v>13009</v>
      </c>
      <c r="AB51" s="9">
        <v>13234</v>
      </c>
      <c r="AC51" s="9">
        <v>13486</v>
      </c>
      <c r="AE51" s="10">
        <f t="shared" si="0"/>
        <v>30815</v>
      </c>
      <c r="AF51" s="10">
        <f t="shared" si="1"/>
        <v>5452</v>
      </c>
      <c r="AG51" s="10">
        <f t="shared" si="14"/>
        <v>4361.6000000000004</v>
      </c>
      <c r="AH51" s="10">
        <f t="shared" si="15"/>
        <v>4089</v>
      </c>
      <c r="AK51">
        <v>5</v>
      </c>
      <c r="AL51">
        <v>5</v>
      </c>
      <c r="AM51">
        <f t="shared" si="16"/>
        <v>0</v>
      </c>
      <c r="AO51">
        <v>4089</v>
      </c>
      <c r="AP51">
        <f t="shared" si="11"/>
        <v>9997</v>
      </c>
      <c r="AQ51">
        <f t="shared" si="12"/>
        <v>5908</v>
      </c>
      <c r="AR51" s="102">
        <f t="shared" si="13"/>
        <v>0.59097729318795633</v>
      </c>
      <c r="AS51">
        <f t="shared" si="3"/>
        <v>20445</v>
      </c>
      <c r="AT51" s="102">
        <f t="shared" si="4"/>
        <v>0.25</v>
      </c>
      <c r="AU51" s="104" cm="1">
        <f t="array" ref="AU51">_xlfn.IFS(AO51=0," ",AT51=20%,20%,AT51=25%,25%,AT51&lt;20%,"MV",AT51=21%,"MV",AT51=22%,"MV",AT51=23%,"MV",AT51=24%,MV)</f>
        <v>0.25</v>
      </c>
      <c r="AY51" s="121"/>
      <c r="AZ51">
        <v>5</v>
      </c>
      <c r="BA51">
        <v>5</v>
      </c>
      <c r="BB51">
        <f t="shared" si="5"/>
        <v>0</v>
      </c>
      <c r="BD51">
        <v>4089</v>
      </c>
      <c r="BE51">
        <f t="shared" si="6"/>
        <v>12484</v>
      </c>
      <c r="BF51">
        <f t="shared" si="7"/>
        <v>8395</v>
      </c>
      <c r="BG51" s="102">
        <f t="shared" si="8"/>
        <v>0.67246074975969239</v>
      </c>
      <c r="BH51">
        <f t="shared" si="9"/>
        <v>20445</v>
      </c>
      <c r="BI51" s="102">
        <f t="shared" si="10"/>
        <v>0.25</v>
      </c>
      <c r="BJ51" s="102" cm="1">
        <f t="array" ref="BJ51">_xlfn.IFS(BD51=0," ",BI51=20%,20%,BI51=25%,25%,BI51&lt;20%,"MV",BI51=21%,"MV",BI51=22%,"MV",BI51=23%,"MV",BI51=24%,MV)</f>
        <v>0.25</v>
      </c>
    </row>
    <row r="52" spans="1:62">
      <c r="A52" s="6">
        <v>23</v>
      </c>
      <c r="B52" s="14" t="s">
        <v>67</v>
      </c>
      <c r="C52" s="16" t="s">
        <v>45</v>
      </c>
      <c r="D52" s="9">
        <v>3620</v>
      </c>
      <c r="E52" s="9">
        <v>5002</v>
      </c>
      <c r="F52" s="9">
        <v>6340</v>
      </c>
      <c r="G52" s="9">
        <v>3015</v>
      </c>
      <c r="H52" s="9">
        <v>3663</v>
      </c>
      <c r="I52" s="9">
        <v>5085</v>
      </c>
      <c r="J52" s="9">
        <v>4604</v>
      </c>
      <c r="K52" s="9">
        <v>17646</v>
      </c>
      <c r="L52" s="9">
        <v>3959</v>
      </c>
      <c r="M52" s="9">
        <v>2593</v>
      </c>
      <c r="N52" s="9">
        <v>4751</v>
      </c>
      <c r="O52" s="9">
        <v>5009</v>
      </c>
      <c r="P52" s="9">
        <v>4771</v>
      </c>
      <c r="Q52" s="9">
        <v>5090</v>
      </c>
      <c r="R52" s="9">
        <v>5189</v>
      </c>
      <c r="S52" s="9">
        <v>4813</v>
      </c>
      <c r="T52" s="9">
        <v>3979</v>
      </c>
      <c r="U52" s="9">
        <v>3491</v>
      </c>
      <c r="V52" s="9">
        <v>5889</v>
      </c>
      <c r="W52" s="9">
        <v>5270</v>
      </c>
      <c r="X52" s="9">
        <v>4072</v>
      </c>
      <c r="Y52" s="9">
        <v>4432</v>
      </c>
      <c r="Z52" s="9">
        <v>5249</v>
      </c>
      <c r="AA52" s="9">
        <v>3959</v>
      </c>
      <c r="AB52" s="9">
        <v>5268</v>
      </c>
      <c r="AC52" s="9">
        <v>5608</v>
      </c>
      <c r="AE52" s="10">
        <f t="shared" si="0"/>
        <v>17646</v>
      </c>
      <c r="AF52" s="10">
        <f t="shared" si="1"/>
        <v>2593</v>
      </c>
      <c r="AG52" s="10">
        <f t="shared" si="14"/>
        <v>2074.4</v>
      </c>
      <c r="AH52" s="10">
        <f t="shared" si="15"/>
        <v>1944.75</v>
      </c>
      <c r="AK52">
        <v>0</v>
      </c>
      <c r="AL52">
        <v>0</v>
      </c>
      <c r="AM52">
        <f t="shared" si="16"/>
        <v>0</v>
      </c>
      <c r="AO52">
        <v>0</v>
      </c>
      <c r="AP52">
        <f t="shared" si="11"/>
        <v>0</v>
      </c>
      <c r="AQ52">
        <f t="shared" si="12"/>
        <v>0</v>
      </c>
      <c r="AR52" s="102" t="str">
        <f t="shared" si="13"/>
        <v xml:space="preserve"> </v>
      </c>
      <c r="AS52">
        <f t="shared" si="3"/>
        <v>0</v>
      </c>
      <c r="AT52" s="102" t="str">
        <f t="shared" si="4"/>
        <v xml:space="preserve"> </v>
      </c>
      <c r="AU52" s="102" t="str" cm="1">
        <f t="array" ref="AU52">_xlfn.IFS(AO52=0," ",AT52=20%,20%,AT52=25%,25%,AT52&lt;20%,"MV",AT52=21%,"MV",AT52=22%,"MV",AT52=23%,"MV",AT52=24%,MV)</f>
        <v xml:space="preserve"> </v>
      </c>
      <c r="AY52" s="121"/>
      <c r="AZ52">
        <v>0</v>
      </c>
      <c r="BA52">
        <v>0</v>
      </c>
      <c r="BB52">
        <f t="shared" si="5"/>
        <v>0</v>
      </c>
      <c r="BD52">
        <v>0</v>
      </c>
      <c r="BE52">
        <f t="shared" si="6"/>
        <v>0</v>
      </c>
      <c r="BF52">
        <f t="shared" si="7"/>
        <v>0</v>
      </c>
      <c r="BG52" s="102" t="str">
        <f t="shared" si="8"/>
        <v xml:space="preserve"> </v>
      </c>
      <c r="BH52">
        <f t="shared" si="9"/>
        <v>0</v>
      </c>
      <c r="BI52" s="102" t="str">
        <f t="shared" si="10"/>
        <v xml:space="preserve"> </v>
      </c>
      <c r="BJ52" s="102" t="str" cm="1">
        <f t="array" ref="BJ52">_xlfn.IFS(BD52=0," ",BI52=20%,20%,BI52=25%,25%,BI52&lt;20%,"MV",BI52=21%,"MV",BI52=22%,"MV",BI52=23%,"MV",BI52=24%,MV)</f>
        <v xml:space="preserve"> </v>
      </c>
    </row>
    <row r="53" spans="1:62">
      <c r="A53" s="6">
        <v>24</v>
      </c>
      <c r="B53" s="14" t="s">
        <v>68</v>
      </c>
      <c r="C53" s="16" t="s">
        <v>45</v>
      </c>
      <c r="D53" s="9">
        <v>2389</v>
      </c>
      <c r="E53" s="9">
        <v>3443</v>
      </c>
      <c r="F53" s="9">
        <v>3360</v>
      </c>
      <c r="G53" s="9">
        <v>1963</v>
      </c>
      <c r="H53" s="9">
        <v>2361</v>
      </c>
      <c r="I53" s="9">
        <v>3813</v>
      </c>
      <c r="J53" s="9">
        <v>3484</v>
      </c>
      <c r="K53" s="9">
        <v>16263</v>
      </c>
      <c r="L53" s="9">
        <v>3959</v>
      </c>
      <c r="M53" s="9">
        <v>1719</v>
      </c>
      <c r="N53" s="9">
        <v>4185</v>
      </c>
      <c r="O53" s="9">
        <v>3758</v>
      </c>
      <c r="P53" s="9">
        <v>2918</v>
      </c>
      <c r="Q53" s="9">
        <v>4299</v>
      </c>
      <c r="R53" s="9">
        <v>4231</v>
      </c>
      <c r="S53" s="9">
        <v>3715</v>
      </c>
      <c r="T53" s="9">
        <v>2985</v>
      </c>
      <c r="U53" s="9">
        <v>2626</v>
      </c>
      <c r="V53" s="9">
        <v>5049</v>
      </c>
      <c r="W53" s="9">
        <v>4140</v>
      </c>
      <c r="X53" s="9">
        <v>3054</v>
      </c>
      <c r="Y53" s="9">
        <v>2494</v>
      </c>
      <c r="Z53" s="9">
        <v>3948</v>
      </c>
      <c r="AA53" s="9">
        <v>3167</v>
      </c>
      <c r="AB53" s="9">
        <v>3951</v>
      </c>
      <c r="AC53" s="9">
        <v>4506</v>
      </c>
      <c r="AE53" s="10">
        <f t="shared" si="0"/>
        <v>16263</v>
      </c>
      <c r="AF53" s="10">
        <f t="shared" si="1"/>
        <v>1719</v>
      </c>
      <c r="AG53" s="10">
        <f t="shared" si="14"/>
        <v>1375.2</v>
      </c>
      <c r="AH53" s="10">
        <f t="shared" si="15"/>
        <v>1289.25</v>
      </c>
      <c r="AK53">
        <v>0</v>
      </c>
      <c r="AL53">
        <v>0</v>
      </c>
      <c r="AM53">
        <f t="shared" si="16"/>
        <v>0</v>
      </c>
      <c r="AO53">
        <v>0</v>
      </c>
      <c r="AP53">
        <f t="shared" si="11"/>
        <v>0</v>
      </c>
      <c r="AQ53">
        <f t="shared" si="12"/>
        <v>0</v>
      </c>
      <c r="AR53" s="102" t="str">
        <f t="shared" si="13"/>
        <v xml:space="preserve"> </v>
      </c>
      <c r="AS53">
        <f t="shared" si="3"/>
        <v>0</v>
      </c>
      <c r="AT53" s="102" t="str">
        <f t="shared" si="4"/>
        <v xml:space="preserve"> </v>
      </c>
      <c r="AU53" s="102" t="str" cm="1">
        <f t="array" ref="AU53">_xlfn.IFS(AO53=0," ",AT53=20%,20%,AT53=25%,25%,AT53&lt;20%,"MV",AT53=21%,"MV",AT53=22%,"MV",AT53=23%,"MV",AT53=24%,MV)</f>
        <v xml:space="preserve"> </v>
      </c>
      <c r="AY53" s="121"/>
      <c r="AZ53">
        <v>0</v>
      </c>
      <c r="BA53">
        <v>0</v>
      </c>
      <c r="BB53">
        <f t="shared" si="5"/>
        <v>0</v>
      </c>
      <c r="BD53">
        <v>0</v>
      </c>
      <c r="BE53">
        <f t="shared" si="6"/>
        <v>0</v>
      </c>
      <c r="BF53">
        <f t="shared" si="7"/>
        <v>0</v>
      </c>
      <c r="BG53" s="102" t="str">
        <f t="shared" si="8"/>
        <v xml:space="preserve"> </v>
      </c>
      <c r="BH53">
        <f t="shared" si="9"/>
        <v>0</v>
      </c>
      <c r="BI53" s="102" t="str">
        <f t="shared" si="10"/>
        <v xml:space="preserve"> </v>
      </c>
      <c r="BJ53" s="102" t="str" cm="1">
        <f t="array" ref="BJ53">_xlfn.IFS(BD53=0," ",BI53=20%,20%,BI53=25%,25%,BI53&lt;20%,"MV",BI53=21%,"MV",BI53=22%,"MV",BI53=23%,"MV",BI53=24%,MV)</f>
        <v xml:space="preserve"> </v>
      </c>
    </row>
    <row r="54" spans="1:62">
      <c r="A54" s="6">
        <v>25</v>
      </c>
      <c r="B54" s="14" t="s">
        <v>69</v>
      </c>
      <c r="C54" s="16" t="s">
        <v>45</v>
      </c>
      <c r="D54" s="9">
        <v>10155</v>
      </c>
      <c r="E54" s="9">
        <v>14112</v>
      </c>
      <c r="F54" s="9">
        <v>26606</v>
      </c>
      <c r="G54" s="9">
        <v>19142</v>
      </c>
      <c r="H54" s="9">
        <v>10276</v>
      </c>
      <c r="I54" s="9">
        <v>18297</v>
      </c>
      <c r="J54" s="9">
        <v>19570</v>
      </c>
      <c r="K54" s="9">
        <v>64004</v>
      </c>
      <c r="L54" s="9">
        <v>24886</v>
      </c>
      <c r="M54" s="9">
        <v>4907</v>
      </c>
      <c r="N54" s="9">
        <v>21719</v>
      </c>
      <c r="O54" s="9">
        <v>18023</v>
      </c>
      <c r="P54" s="9">
        <v>27019</v>
      </c>
      <c r="Q54" s="9">
        <v>15724</v>
      </c>
      <c r="R54" s="9">
        <v>26380</v>
      </c>
      <c r="S54" s="9">
        <v>16599</v>
      </c>
      <c r="T54" s="9">
        <v>14319</v>
      </c>
      <c r="U54" s="9">
        <v>12589</v>
      </c>
      <c r="V54" s="9">
        <v>28282</v>
      </c>
      <c r="W54" s="9">
        <v>18669</v>
      </c>
      <c r="X54" s="9">
        <v>13235</v>
      </c>
      <c r="Y54" s="9">
        <v>10885</v>
      </c>
      <c r="Z54" s="9">
        <v>18914</v>
      </c>
      <c r="AA54" s="9">
        <v>203616</v>
      </c>
      <c r="AB54" s="9">
        <v>18956</v>
      </c>
      <c r="AC54" s="9">
        <v>28444</v>
      </c>
      <c r="AE54" s="10">
        <f t="shared" si="0"/>
        <v>203616</v>
      </c>
      <c r="AF54" s="10">
        <f t="shared" si="1"/>
        <v>4907</v>
      </c>
      <c r="AG54" s="10">
        <f t="shared" si="14"/>
        <v>3925.6</v>
      </c>
      <c r="AH54" s="10">
        <f t="shared" si="15"/>
        <v>3680.25</v>
      </c>
      <c r="AK54">
        <v>0</v>
      </c>
      <c r="AL54">
        <v>0</v>
      </c>
      <c r="AM54">
        <f t="shared" si="16"/>
        <v>0</v>
      </c>
      <c r="AO54">
        <v>0</v>
      </c>
      <c r="AP54">
        <f t="shared" si="11"/>
        <v>0</v>
      </c>
      <c r="AQ54">
        <f t="shared" si="12"/>
        <v>0</v>
      </c>
      <c r="AR54" s="102" t="str">
        <f t="shared" si="13"/>
        <v xml:space="preserve"> </v>
      </c>
      <c r="AS54">
        <f t="shared" si="3"/>
        <v>0</v>
      </c>
      <c r="AT54" s="102" t="str">
        <f t="shared" si="4"/>
        <v xml:space="preserve"> </v>
      </c>
      <c r="AU54" s="102" t="str" cm="1">
        <f t="array" ref="AU54">_xlfn.IFS(AO54=0," ",AT54=20%,20%,AT54=25%,25%,AT54&lt;20%,"MV",AT54=21%,"MV",AT54=22%,"MV",AT54=23%,"MV",AT54=24%,MV)</f>
        <v xml:space="preserve"> </v>
      </c>
      <c r="AY54" s="121"/>
      <c r="AZ54">
        <v>0</v>
      </c>
      <c r="BA54">
        <v>0</v>
      </c>
      <c r="BB54">
        <f t="shared" si="5"/>
        <v>0</v>
      </c>
      <c r="BD54">
        <v>0</v>
      </c>
      <c r="BE54">
        <f t="shared" si="6"/>
        <v>0</v>
      </c>
      <c r="BF54">
        <f t="shared" si="7"/>
        <v>0</v>
      </c>
      <c r="BG54" s="102" t="str">
        <f t="shared" si="8"/>
        <v xml:space="preserve"> </v>
      </c>
      <c r="BH54">
        <f t="shared" si="9"/>
        <v>0</v>
      </c>
      <c r="BI54" s="102" t="str">
        <f t="shared" si="10"/>
        <v xml:space="preserve"> </v>
      </c>
      <c r="BJ54" s="102" t="str" cm="1">
        <f t="array" ref="BJ54">_xlfn.IFS(BD54=0," ",BI54=20%,20%,BI54=25%,25%,BI54&lt;20%,"MV",BI54=21%,"MV",BI54=22%,"MV",BI54=23%,"MV",BI54=24%,MV)</f>
        <v xml:space="preserve"> </v>
      </c>
    </row>
    <row r="55" spans="1:62">
      <c r="A55" s="6">
        <v>26</v>
      </c>
      <c r="B55" s="14" t="s">
        <v>70</v>
      </c>
      <c r="C55" s="16" t="s">
        <v>45</v>
      </c>
      <c r="D55" s="9">
        <v>5063</v>
      </c>
      <c r="E55" s="9">
        <v>5628</v>
      </c>
      <c r="F55" s="9">
        <v>5397</v>
      </c>
      <c r="G55" s="9">
        <v>6121</v>
      </c>
      <c r="H55" s="9">
        <v>5003</v>
      </c>
      <c r="I55" s="9">
        <v>6394</v>
      </c>
      <c r="J55" s="9">
        <v>6482</v>
      </c>
      <c r="K55" s="9">
        <v>44492</v>
      </c>
      <c r="L55" s="9">
        <v>4525</v>
      </c>
      <c r="M55" s="9">
        <v>3069</v>
      </c>
      <c r="N55" s="9">
        <v>5090</v>
      </c>
      <c r="O55" s="9">
        <v>6299</v>
      </c>
      <c r="P55" s="9">
        <v>6964</v>
      </c>
      <c r="Q55" s="9">
        <v>6448</v>
      </c>
      <c r="R55" s="9">
        <v>5204</v>
      </c>
      <c r="S55" s="9">
        <v>5801</v>
      </c>
      <c r="T55" s="9">
        <v>5004</v>
      </c>
      <c r="U55" s="9">
        <v>4567</v>
      </c>
      <c r="V55" s="9">
        <v>6043</v>
      </c>
      <c r="W55" s="9">
        <v>4923</v>
      </c>
      <c r="X55" s="9">
        <v>4751</v>
      </c>
      <c r="Y55" s="9">
        <v>5327</v>
      </c>
      <c r="Z55" s="9">
        <v>6606</v>
      </c>
      <c r="AA55" s="9">
        <v>6222</v>
      </c>
      <c r="AB55" s="9">
        <v>6624</v>
      </c>
      <c r="AC55" s="9">
        <v>5470</v>
      </c>
      <c r="AE55" s="10">
        <f t="shared" si="0"/>
        <v>44492</v>
      </c>
      <c r="AF55" s="10">
        <f t="shared" si="1"/>
        <v>3069</v>
      </c>
      <c r="AG55" s="10">
        <f t="shared" si="14"/>
        <v>2455.1999999999998</v>
      </c>
      <c r="AH55" s="10">
        <f t="shared" si="15"/>
        <v>2301.75</v>
      </c>
      <c r="AK55">
        <v>0</v>
      </c>
      <c r="AL55">
        <v>0</v>
      </c>
      <c r="AM55">
        <f t="shared" si="16"/>
        <v>0</v>
      </c>
      <c r="AO55">
        <v>0</v>
      </c>
      <c r="AP55">
        <f t="shared" si="11"/>
        <v>0</v>
      </c>
      <c r="AQ55">
        <f t="shared" si="12"/>
        <v>0</v>
      </c>
      <c r="AR55" s="102" t="str">
        <f t="shared" si="13"/>
        <v xml:space="preserve"> </v>
      </c>
      <c r="AS55">
        <f t="shared" si="3"/>
        <v>0</v>
      </c>
      <c r="AT55" s="102" t="str">
        <f t="shared" si="4"/>
        <v xml:space="preserve"> </v>
      </c>
      <c r="AU55" s="102" t="str" cm="1">
        <f t="array" ref="AU55">_xlfn.IFS(AO55=0," ",AT55=20%,20%,AT55=25%,25%,AT55&lt;20%,"MV",AT55=21%,"MV",AT55=22%,"MV",AT55=23%,"MV",AT55=24%,MV)</f>
        <v xml:space="preserve"> </v>
      </c>
      <c r="AY55" s="121"/>
      <c r="AZ55">
        <v>0</v>
      </c>
      <c r="BA55">
        <v>0</v>
      </c>
      <c r="BB55">
        <f t="shared" si="5"/>
        <v>0</v>
      </c>
      <c r="BD55">
        <v>0</v>
      </c>
      <c r="BE55">
        <f t="shared" si="6"/>
        <v>0</v>
      </c>
      <c r="BF55">
        <f t="shared" si="7"/>
        <v>0</v>
      </c>
      <c r="BG55" s="102" t="str">
        <f t="shared" si="8"/>
        <v xml:space="preserve"> </v>
      </c>
      <c r="BH55">
        <f t="shared" si="9"/>
        <v>0</v>
      </c>
      <c r="BI55" s="102" t="str">
        <f t="shared" si="10"/>
        <v xml:space="preserve"> </v>
      </c>
      <c r="BJ55" s="102" t="str" cm="1">
        <f t="array" ref="BJ55">_xlfn.IFS(BD55=0," ",BI55=20%,20%,BI55=25%,25%,BI55&lt;20%,"MV",BI55=21%,"MV",BI55=22%,"MV",BI55=23%,"MV",BI55=24%,MV)</f>
        <v xml:space="preserve"> </v>
      </c>
    </row>
    <row r="56" spans="1:62">
      <c r="A56" s="6">
        <v>27</v>
      </c>
      <c r="B56" s="14" t="s">
        <v>71</v>
      </c>
      <c r="C56" s="16" t="s">
        <v>45</v>
      </c>
      <c r="D56" s="9">
        <v>5747</v>
      </c>
      <c r="E56" s="9">
        <v>9106</v>
      </c>
      <c r="F56" s="9">
        <v>7254</v>
      </c>
      <c r="G56" s="9">
        <v>8755</v>
      </c>
      <c r="H56" s="9">
        <v>5815</v>
      </c>
      <c r="I56" s="9">
        <v>10240</v>
      </c>
      <c r="J56" s="9">
        <v>9378</v>
      </c>
      <c r="K56" s="9">
        <v>35290</v>
      </c>
      <c r="L56" s="9">
        <v>9955</v>
      </c>
      <c r="M56" s="9">
        <v>4173</v>
      </c>
      <c r="N56" s="9">
        <v>11086</v>
      </c>
      <c r="O56" s="9">
        <v>10087</v>
      </c>
      <c r="P56" s="9">
        <v>10562</v>
      </c>
      <c r="Q56" s="9">
        <v>8032</v>
      </c>
      <c r="R56" s="9">
        <v>9457</v>
      </c>
      <c r="S56" s="9">
        <v>9291</v>
      </c>
      <c r="T56" s="9">
        <v>8014</v>
      </c>
      <c r="U56" s="9">
        <v>7102</v>
      </c>
      <c r="V56" s="9">
        <v>11594</v>
      </c>
      <c r="W56" s="9">
        <v>7357</v>
      </c>
      <c r="X56" s="9">
        <v>6108</v>
      </c>
      <c r="Y56" s="9">
        <v>8920</v>
      </c>
      <c r="Z56" s="9">
        <v>10611</v>
      </c>
      <c r="AA56" s="9">
        <v>14140</v>
      </c>
      <c r="AB56" s="9">
        <v>10608</v>
      </c>
      <c r="AC56" s="9">
        <v>10148</v>
      </c>
      <c r="AE56" s="10">
        <f t="shared" si="0"/>
        <v>35290</v>
      </c>
      <c r="AF56" s="10">
        <f t="shared" si="1"/>
        <v>4173</v>
      </c>
      <c r="AG56" s="10">
        <f t="shared" si="14"/>
        <v>3338.4</v>
      </c>
      <c r="AH56" s="10">
        <f t="shared" si="15"/>
        <v>3129.75</v>
      </c>
      <c r="AK56">
        <v>5</v>
      </c>
      <c r="AL56">
        <v>5</v>
      </c>
      <c r="AM56">
        <f t="shared" si="16"/>
        <v>0</v>
      </c>
      <c r="AO56">
        <v>3338.4</v>
      </c>
      <c r="AP56">
        <f t="shared" si="11"/>
        <v>8014</v>
      </c>
      <c r="AQ56">
        <f t="shared" si="12"/>
        <v>4675.6000000000004</v>
      </c>
      <c r="AR56" s="102">
        <f t="shared" si="13"/>
        <v>0.5834289992513102</v>
      </c>
      <c r="AS56">
        <f t="shared" si="3"/>
        <v>16692</v>
      </c>
      <c r="AT56" s="102">
        <f t="shared" si="4"/>
        <v>0.2</v>
      </c>
      <c r="AU56" s="102" cm="1">
        <f t="array" ref="AU56">_xlfn.IFS(AO56=0," ",AT56=20%,20%,AT56=25%,25%,AT56&lt;20%,"MV",AT56=21%,"MV",AT56=22%,"MV",AT56=23%,"MV",AT56=24%,MV)</f>
        <v>0.2</v>
      </c>
      <c r="AY56" s="121"/>
      <c r="AZ56">
        <v>5</v>
      </c>
      <c r="BA56">
        <v>5</v>
      </c>
      <c r="BB56">
        <f t="shared" si="5"/>
        <v>0</v>
      </c>
      <c r="BD56">
        <v>3338.4</v>
      </c>
      <c r="BE56">
        <f t="shared" si="6"/>
        <v>7357</v>
      </c>
      <c r="BF56">
        <f t="shared" si="7"/>
        <v>4018.6</v>
      </c>
      <c r="BG56" s="102">
        <f t="shared" si="8"/>
        <v>0.54622808209868157</v>
      </c>
      <c r="BH56">
        <f t="shared" si="9"/>
        <v>16692</v>
      </c>
      <c r="BI56" s="102">
        <f t="shared" si="10"/>
        <v>0.2</v>
      </c>
      <c r="BJ56" s="102" cm="1">
        <f t="array" ref="BJ56">_xlfn.IFS(BD56=0," ",BI56=20%,20%,BI56=25%,25%,BI56&lt;20%,"MV",BI56=21%,"MV",BI56=22%,"MV",BI56=23%,"MV",BI56=24%,MV)</f>
        <v>0.2</v>
      </c>
    </row>
    <row r="57" spans="1:62">
      <c r="A57" s="6">
        <v>28</v>
      </c>
      <c r="B57" s="14" t="s">
        <v>72</v>
      </c>
      <c r="C57" s="16" t="s">
        <v>45</v>
      </c>
      <c r="D57" s="9">
        <v>3107</v>
      </c>
      <c r="E57" s="9">
        <v>4412</v>
      </c>
      <c r="F57" s="9">
        <v>3345</v>
      </c>
      <c r="G57" s="9">
        <v>3322</v>
      </c>
      <c r="H57" s="9">
        <v>3071</v>
      </c>
      <c r="I57" s="9">
        <v>5555</v>
      </c>
      <c r="J57" s="9">
        <v>4658</v>
      </c>
      <c r="K57" s="9">
        <v>14552</v>
      </c>
      <c r="L57" s="9">
        <v>3394</v>
      </c>
      <c r="M57" s="9">
        <v>2685</v>
      </c>
      <c r="N57" s="9">
        <v>4977</v>
      </c>
      <c r="O57" s="9">
        <v>5473</v>
      </c>
      <c r="P57" s="9">
        <v>3898</v>
      </c>
      <c r="Q57" s="9">
        <v>4525</v>
      </c>
      <c r="R57" s="9">
        <v>3642</v>
      </c>
      <c r="S57" s="9">
        <v>6732</v>
      </c>
      <c r="T57" s="9">
        <v>4347</v>
      </c>
      <c r="U57" s="9">
        <v>3897</v>
      </c>
      <c r="V57" s="9">
        <v>6395</v>
      </c>
      <c r="W57" s="9">
        <v>4717</v>
      </c>
      <c r="X57" s="9">
        <v>3903</v>
      </c>
      <c r="Y57" s="9">
        <v>3597</v>
      </c>
      <c r="Z57" s="9">
        <v>5769</v>
      </c>
      <c r="AA57" s="9">
        <v>6787</v>
      </c>
      <c r="AB57" s="9">
        <v>5756</v>
      </c>
      <c r="AC57" s="9">
        <v>4373</v>
      </c>
      <c r="AE57" s="10">
        <f t="shared" si="0"/>
        <v>14552</v>
      </c>
      <c r="AF57" s="10">
        <f t="shared" si="1"/>
        <v>2685</v>
      </c>
      <c r="AG57" s="10">
        <f t="shared" si="14"/>
        <v>2148</v>
      </c>
      <c r="AH57" s="10">
        <f t="shared" si="15"/>
        <v>2013.75</v>
      </c>
      <c r="AK57">
        <v>0</v>
      </c>
      <c r="AL57">
        <v>0</v>
      </c>
      <c r="AM57">
        <f t="shared" si="16"/>
        <v>0</v>
      </c>
      <c r="AO57">
        <v>0</v>
      </c>
      <c r="AP57">
        <f t="shared" si="11"/>
        <v>0</v>
      </c>
      <c r="AQ57">
        <f t="shared" si="12"/>
        <v>0</v>
      </c>
      <c r="AR57" s="102" t="str">
        <f t="shared" si="13"/>
        <v xml:space="preserve"> </v>
      </c>
      <c r="AS57">
        <f t="shared" si="3"/>
        <v>0</v>
      </c>
      <c r="AT57" s="102" t="str">
        <f t="shared" si="4"/>
        <v xml:space="preserve"> </v>
      </c>
      <c r="AU57" s="102" t="str" cm="1">
        <f t="array" ref="AU57">_xlfn.IFS(AO57=0," ",AT57=20%,20%,AT57=25%,25%,AT57&lt;20%,"MV",AT57=21%,"MV",AT57=22%,"MV",AT57=23%,"MV",AT57=24%,MV)</f>
        <v xml:space="preserve"> </v>
      </c>
      <c r="AY57" s="121"/>
      <c r="AZ57">
        <v>0</v>
      </c>
      <c r="BA57">
        <v>0</v>
      </c>
      <c r="BB57">
        <f t="shared" si="5"/>
        <v>0</v>
      </c>
      <c r="BD57">
        <v>0</v>
      </c>
      <c r="BE57">
        <f t="shared" si="6"/>
        <v>0</v>
      </c>
      <c r="BF57">
        <f t="shared" si="7"/>
        <v>0</v>
      </c>
      <c r="BG57" s="102" t="str">
        <f t="shared" si="8"/>
        <v xml:space="preserve"> </v>
      </c>
      <c r="BH57">
        <f t="shared" si="9"/>
        <v>0</v>
      </c>
      <c r="BI57" s="102" t="str">
        <f t="shared" si="10"/>
        <v xml:space="preserve"> </v>
      </c>
      <c r="BJ57" s="102" t="str" cm="1">
        <f t="array" ref="BJ57">_xlfn.IFS(BD57=0," ",BI57=20%,20%,BI57=25%,25%,BI57&lt;20%,"MV",BI57=21%,"MV",BI57=22%,"MV",BI57=23%,"MV",BI57=24%,MV)</f>
        <v xml:space="preserve"> </v>
      </c>
    </row>
    <row r="58" spans="1:62">
      <c r="A58" s="6">
        <v>29</v>
      </c>
      <c r="B58" s="14" t="s">
        <v>73</v>
      </c>
      <c r="C58" s="16" t="s">
        <v>45</v>
      </c>
      <c r="D58" s="9">
        <v>2520</v>
      </c>
      <c r="E58" s="9">
        <v>3497</v>
      </c>
      <c r="F58" s="9">
        <v>3345</v>
      </c>
      <c r="G58" s="9">
        <v>2300</v>
      </c>
      <c r="H58" s="9">
        <v>2550</v>
      </c>
      <c r="I58" s="9">
        <v>3917</v>
      </c>
      <c r="J58" s="9">
        <v>3577</v>
      </c>
      <c r="K58" s="9">
        <v>10426</v>
      </c>
      <c r="L58" s="9">
        <v>2828</v>
      </c>
      <c r="M58" s="9">
        <v>1744</v>
      </c>
      <c r="N58" s="9">
        <v>4412</v>
      </c>
      <c r="O58" s="9">
        <v>3860</v>
      </c>
      <c r="P58" s="9">
        <v>3226</v>
      </c>
      <c r="Q58" s="9">
        <v>3620</v>
      </c>
      <c r="R58" s="9">
        <v>2986</v>
      </c>
      <c r="S58" s="9">
        <v>5970</v>
      </c>
      <c r="T58" s="9">
        <v>3066</v>
      </c>
      <c r="U58" s="9">
        <v>2725</v>
      </c>
      <c r="V58" s="9">
        <v>5722</v>
      </c>
      <c r="W58" s="9">
        <v>3606</v>
      </c>
      <c r="X58" s="9">
        <v>2715</v>
      </c>
      <c r="Y58" s="9">
        <v>3215</v>
      </c>
      <c r="Z58" s="9">
        <v>4061</v>
      </c>
      <c r="AA58" s="9">
        <v>5430</v>
      </c>
      <c r="AB58" s="9">
        <v>4059</v>
      </c>
      <c r="AC58" s="9">
        <v>3664</v>
      </c>
      <c r="AE58" s="10">
        <f t="shared" si="0"/>
        <v>10426</v>
      </c>
      <c r="AF58" s="10">
        <f t="shared" si="1"/>
        <v>1744</v>
      </c>
      <c r="AG58" s="10">
        <f t="shared" si="14"/>
        <v>1395.2</v>
      </c>
      <c r="AH58" s="10">
        <f t="shared" si="15"/>
        <v>1308</v>
      </c>
      <c r="AK58">
        <v>0</v>
      </c>
      <c r="AL58">
        <v>0</v>
      </c>
      <c r="AM58">
        <f t="shared" si="16"/>
        <v>0</v>
      </c>
      <c r="AO58">
        <v>0</v>
      </c>
      <c r="AP58">
        <f t="shared" si="11"/>
        <v>0</v>
      </c>
      <c r="AQ58">
        <f t="shared" si="12"/>
        <v>0</v>
      </c>
      <c r="AR58" s="102" t="str">
        <f t="shared" si="13"/>
        <v xml:space="preserve"> </v>
      </c>
      <c r="AS58">
        <f t="shared" si="3"/>
        <v>0</v>
      </c>
      <c r="AT58" s="102" t="str">
        <f t="shared" si="4"/>
        <v xml:space="preserve"> </v>
      </c>
      <c r="AU58" s="102" t="str" cm="1">
        <f t="array" ref="AU58">_xlfn.IFS(AO58=0," ",AT58=20%,20%,AT58=25%,25%,AT58&lt;20%,"MV",AT58=21%,"MV",AT58=22%,"MV",AT58=23%,"MV",AT58=24%,MV)</f>
        <v xml:space="preserve"> </v>
      </c>
      <c r="AY58" s="121"/>
      <c r="AZ58">
        <v>0</v>
      </c>
      <c r="BA58">
        <v>0</v>
      </c>
      <c r="BB58">
        <f t="shared" si="5"/>
        <v>0</v>
      </c>
      <c r="BD58">
        <v>0</v>
      </c>
      <c r="BE58">
        <f t="shared" si="6"/>
        <v>0</v>
      </c>
      <c r="BF58">
        <f t="shared" si="7"/>
        <v>0</v>
      </c>
      <c r="BG58" s="102" t="str">
        <f t="shared" si="8"/>
        <v xml:space="preserve"> </v>
      </c>
      <c r="BH58">
        <f t="shared" si="9"/>
        <v>0</v>
      </c>
      <c r="BI58" s="102" t="str">
        <f t="shared" si="10"/>
        <v xml:space="preserve"> </v>
      </c>
      <c r="BJ58" s="102" t="str" cm="1">
        <f t="array" ref="BJ58">_xlfn.IFS(BD58=0," ",BI58=20%,20%,BI58=25%,25%,BI58&lt;20%,"MV",BI58=21%,"MV",BI58=22%,"MV",BI58=23%,"MV",BI58=24%,MV)</f>
        <v xml:space="preserve"> </v>
      </c>
    </row>
    <row r="59" spans="1:62">
      <c r="A59" s="6">
        <v>30</v>
      </c>
      <c r="B59" s="14" t="s">
        <v>74</v>
      </c>
      <c r="C59" s="16" t="s">
        <v>45</v>
      </c>
      <c r="D59" s="9">
        <v>6453</v>
      </c>
      <c r="E59" s="9">
        <v>7303</v>
      </c>
      <c r="F59" s="9">
        <v>6811</v>
      </c>
      <c r="G59" s="9">
        <v>7537</v>
      </c>
      <c r="H59" s="9">
        <v>6377</v>
      </c>
      <c r="I59" s="9">
        <v>10061</v>
      </c>
      <c r="J59" s="9">
        <v>8873</v>
      </c>
      <c r="K59" s="9">
        <v>35951</v>
      </c>
      <c r="L59" s="9">
        <v>6561</v>
      </c>
      <c r="M59" s="9">
        <v>5064</v>
      </c>
      <c r="N59" s="9">
        <v>10746</v>
      </c>
      <c r="O59" s="9">
        <v>9910</v>
      </c>
      <c r="P59" s="9">
        <v>7843</v>
      </c>
      <c r="Q59" s="9">
        <v>8484</v>
      </c>
      <c r="R59" s="9">
        <v>7217</v>
      </c>
      <c r="S59" s="9">
        <v>10994</v>
      </c>
      <c r="T59" s="9">
        <v>7873</v>
      </c>
      <c r="U59" s="9">
        <v>7090</v>
      </c>
      <c r="V59" s="9">
        <v>10955</v>
      </c>
      <c r="W59" s="9">
        <v>6758</v>
      </c>
      <c r="X59" s="9">
        <v>6448</v>
      </c>
      <c r="Y59" s="9">
        <v>8208</v>
      </c>
      <c r="Z59" s="9">
        <v>10441</v>
      </c>
      <c r="AA59" s="9">
        <v>14592</v>
      </c>
      <c r="AB59" s="9">
        <v>10422</v>
      </c>
      <c r="AC59" s="9">
        <v>9120</v>
      </c>
      <c r="AE59" s="10">
        <f t="shared" si="0"/>
        <v>35951</v>
      </c>
      <c r="AF59" s="10">
        <f t="shared" si="1"/>
        <v>5064</v>
      </c>
      <c r="AG59" s="10">
        <f t="shared" si="14"/>
        <v>4051.2</v>
      </c>
      <c r="AH59" s="10">
        <f t="shared" si="15"/>
        <v>3798</v>
      </c>
      <c r="AK59">
        <v>7</v>
      </c>
      <c r="AL59">
        <v>7</v>
      </c>
      <c r="AM59">
        <f t="shared" si="16"/>
        <v>0</v>
      </c>
      <c r="AO59">
        <v>3798</v>
      </c>
      <c r="AP59">
        <f t="shared" si="11"/>
        <v>7873</v>
      </c>
      <c r="AQ59">
        <f t="shared" si="12"/>
        <v>4075</v>
      </c>
      <c r="AR59" s="102">
        <f t="shared" si="13"/>
        <v>0.51759176933824458</v>
      </c>
      <c r="AS59">
        <f t="shared" si="3"/>
        <v>26586</v>
      </c>
      <c r="AT59" s="102">
        <f t="shared" si="4"/>
        <v>0.25</v>
      </c>
      <c r="AU59" s="104" cm="1">
        <f t="array" ref="AU59">_xlfn.IFS(AO59=0," ",AT59=20%,20%,AT59=25%,25%,AT59&lt;20%,"MV",AT59=21%,"MV",AT59=22%,"MV",AT59=23%,"MV",AT59=24%,MV)</f>
        <v>0.25</v>
      </c>
      <c r="AY59" s="121"/>
      <c r="AZ59">
        <v>7</v>
      </c>
      <c r="BA59">
        <v>7</v>
      </c>
      <c r="BB59">
        <f t="shared" si="5"/>
        <v>0</v>
      </c>
      <c r="BD59">
        <v>3798</v>
      </c>
      <c r="BE59">
        <f t="shared" si="6"/>
        <v>6758</v>
      </c>
      <c r="BF59">
        <f t="shared" si="7"/>
        <v>2960</v>
      </c>
      <c r="BG59" s="102">
        <f t="shared" si="8"/>
        <v>0.43799940810890797</v>
      </c>
      <c r="BH59">
        <f t="shared" si="9"/>
        <v>26586</v>
      </c>
      <c r="BI59" s="102">
        <f t="shared" si="10"/>
        <v>0.25</v>
      </c>
      <c r="BJ59" s="102" cm="1">
        <f t="array" ref="BJ59">_xlfn.IFS(BD59=0," ",BI59=20%,20%,BI59=25%,25%,BI59&lt;20%,"MV",BI59=21%,"MV",BI59=22%,"MV",BI59=23%,"MV",BI59=24%,MV)</f>
        <v>0.25</v>
      </c>
    </row>
    <row r="60" spans="1:62">
      <c r="A60" s="6">
        <v>31</v>
      </c>
      <c r="B60" s="14" t="s">
        <v>75</v>
      </c>
      <c r="C60" s="16" t="s">
        <v>45</v>
      </c>
      <c r="D60" s="9">
        <v>2520</v>
      </c>
      <c r="E60" s="9">
        <v>4044</v>
      </c>
      <c r="F60" s="9">
        <v>2653</v>
      </c>
      <c r="G60" s="9">
        <v>3602</v>
      </c>
      <c r="H60" s="9">
        <v>2550</v>
      </c>
      <c r="I60" s="9">
        <v>4452</v>
      </c>
      <c r="J60" s="9">
        <v>4083</v>
      </c>
      <c r="K60" s="9">
        <v>20854</v>
      </c>
      <c r="L60" s="9">
        <v>2658</v>
      </c>
      <c r="M60" s="9">
        <v>2170</v>
      </c>
      <c r="N60" s="9">
        <v>3959</v>
      </c>
      <c r="O60" s="9">
        <v>4385</v>
      </c>
      <c r="P60" s="9">
        <v>3884</v>
      </c>
      <c r="Q60" s="9">
        <v>3394</v>
      </c>
      <c r="R60" s="9">
        <v>3049</v>
      </c>
      <c r="S60" s="9">
        <v>4620</v>
      </c>
      <c r="T60" s="9">
        <v>3484</v>
      </c>
      <c r="U60" s="9">
        <v>3251</v>
      </c>
      <c r="V60" s="9">
        <v>4207</v>
      </c>
      <c r="W60" s="9">
        <v>5407</v>
      </c>
      <c r="X60" s="9">
        <v>3054</v>
      </c>
      <c r="Y60" s="9">
        <v>3617</v>
      </c>
      <c r="Z60" s="9">
        <v>4615</v>
      </c>
      <c r="AA60" s="9">
        <v>4072</v>
      </c>
      <c r="AB60" s="9">
        <v>4612</v>
      </c>
      <c r="AC60" s="9">
        <v>3559</v>
      </c>
      <c r="AE60" s="10">
        <f t="shared" si="0"/>
        <v>20854</v>
      </c>
      <c r="AF60" s="10">
        <f t="shared" si="1"/>
        <v>2170</v>
      </c>
      <c r="AG60" s="10">
        <f t="shared" si="14"/>
        <v>1736</v>
      </c>
      <c r="AH60" s="10">
        <f t="shared" si="15"/>
        <v>1627.5</v>
      </c>
      <c r="AK60">
        <v>0</v>
      </c>
      <c r="AL60">
        <v>0</v>
      </c>
      <c r="AM60">
        <f t="shared" si="16"/>
        <v>0</v>
      </c>
      <c r="AO60">
        <v>0</v>
      </c>
      <c r="AP60">
        <f t="shared" si="11"/>
        <v>0</v>
      </c>
      <c r="AQ60">
        <f t="shared" si="12"/>
        <v>0</v>
      </c>
      <c r="AR60" s="102" t="str">
        <f t="shared" si="13"/>
        <v xml:space="preserve"> </v>
      </c>
      <c r="AS60">
        <f t="shared" si="3"/>
        <v>0</v>
      </c>
      <c r="AT60" s="102" t="str">
        <f t="shared" si="4"/>
        <v xml:space="preserve"> </v>
      </c>
      <c r="AU60" s="102" t="str" cm="1">
        <f t="array" ref="AU60">_xlfn.IFS(AO60=0," ",AT60=20%,20%,AT60=25%,25%,AT60&lt;20%,"MV",AT60=21%,"MV",AT60=22%,"MV",AT60=23%,"MV",AT60=24%,MV)</f>
        <v xml:space="preserve"> </v>
      </c>
      <c r="AY60" s="121"/>
      <c r="AZ60">
        <v>0</v>
      </c>
      <c r="BA60">
        <v>0</v>
      </c>
      <c r="BB60">
        <f t="shared" si="5"/>
        <v>0</v>
      </c>
      <c r="BD60">
        <v>0</v>
      </c>
      <c r="BE60">
        <f t="shared" si="6"/>
        <v>0</v>
      </c>
      <c r="BF60">
        <f t="shared" si="7"/>
        <v>0</v>
      </c>
      <c r="BG60" s="102" t="str">
        <f t="shared" si="8"/>
        <v xml:space="preserve"> </v>
      </c>
      <c r="BH60">
        <f t="shared" si="9"/>
        <v>0</v>
      </c>
      <c r="BI60" s="102" t="str">
        <f t="shared" si="10"/>
        <v xml:space="preserve"> </v>
      </c>
      <c r="BJ60" s="102" t="str" cm="1">
        <f t="array" ref="BJ60">_xlfn.IFS(BD60=0," ",BI60=20%,20%,BI60=25%,25%,BI60&lt;20%,"MV",BI60=21%,"MV",BI60=22%,"MV",BI60=23%,"MV",BI60=24%,MV)</f>
        <v xml:space="preserve"> </v>
      </c>
    </row>
    <row r="61" spans="1:62">
      <c r="A61" s="6">
        <v>32</v>
      </c>
      <c r="B61" s="14" t="s">
        <v>76</v>
      </c>
      <c r="C61" s="16" t="s">
        <v>45</v>
      </c>
      <c r="D61" s="9">
        <v>25493</v>
      </c>
      <c r="E61" s="9">
        <v>34067</v>
      </c>
      <c r="F61" s="9">
        <v>27168</v>
      </c>
      <c r="G61" s="9">
        <v>28125</v>
      </c>
      <c r="H61" s="9">
        <v>25192</v>
      </c>
      <c r="I61" s="9">
        <v>37392</v>
      </c>
      <c r="J61" s="9">
        <v>35633</v>
      </c>
      <c r="K61" s="9">
        <v>47933</v>
      </c>
      <c r="L61" s="9">
        <v>20362</v>
      </c>
      <c r="M61" s="9">
        <v>13286</v>
      </c>
      <c r="N61" s="9">
        <v>35633</v>
      </c>
      <c r="O61" s="9">
        <v>36833</v>
      </c>
      <c r="P61" s="9">
        <v>33296</v>
      </c>
      <c r="Q61" s="9">
        <v>38121</v>
      </c>
      <c r="R61" s="9">
        <v>22236</v>
      </c>
      <c r="S61" s="9">
        <v>37153</v>
      </c>
      <c r="T61" s="9">
        <v>29262</v>
      </c>
      <c r="U61" s="9">
        <v>29330</v>
      </c>
      <c r="V61" s="9">
        <v>57884</v>
      </c>
      <c r="W61" s="9">
        <v>17311</v>
      </c>
      <c r="X61" s="9">
        <v>39026</v>
      </c>
      <c r="Y61" s="9">
        <v>29365</v>
      </c>
      <c r="Z61" s="9">
        <v>38676</v>
      </c>
      <c r="AA61" s="9">
        <v>32805</v>
      </c>
      <c r="AB61" s="9">
        <v>38737</v>
      </c>
      <c r="AC61" s="9">
        <v>24527</v>
      </c>
      <c r="AE61" s="10">
        <f t="shared" si="0"/>
        <v>57884</v>
      </c>
      <c r="AF61" s="10">
        <f t="shared" si="1"/>
        <v>13286</v>
      </c>
      <c r="AG61" s="10">
        <f t="shared" si="14"/>
        <v>10628.8</v>
      </c>
      <c r="AH61" s="10">
        <f t="shared" si="15"/>
        <v>9964.5</v>
      </c>
      <c r="AK61">
        <v>0</v>
      </c>
      <c r="AL61">
        <v>0</v>
      </c>
      <c r="AM61">
        <f t="shared" si="16"/>
        <v>0</v>
      </c>
      <c r="AO61">
        <v>0</v>
      </c>
      <c r="AP61">
        <f t="shared" si="11"/>
        <v>0</v>
      </c>
      <c r="AQ61">
        <f t="shared" si="12"/>
        <v>0</v>
      </c>
      <c r="AR61" s="102" t="str">
        <f t="shared" si="13"/>
        <v xml:space="preserve"> </v>
      </c>
      <c r="AS61">
        <f t="shared" si="3"/>
        <v>0</v>
      </c>
      <c r="AT61" s="102" t="str">
        <f t="shared" si="4"/>
        <v xml:space="preserve"> </v>
      </c>
      <c r="AU61" s="102" t="str" cm="1">
        <f t="array" ref="AU61">_xlfn.IFS(AO61=0," ",AT61=20%,20%,AT61=25%,25%,AT61&lt;20%,"MV",AT61=21%,"MV",AT61=22%,"MV",AT61=23%,"MV",AT61=24%,MV)</f>
        <v xml:space="preserve"> </v>
      </c>
      <c r="AY61" s="121"/>
      <c r="AZ61">
        <v>0</v>
      </c>
      <c r="BA61">
        <v>0</v>
      </c>
      <c r="BB61">
        <f t="shared" si="5"/>
        <v>0</v>
      </c>
      <c r="BD61">
        <v>0</v>
      </c>
      <c r="BE61">
        <f t="shared" si="6"/>
        <v>0</v>
      </c>
      <c r="BF61">
        <f t="shared" si="7"/>
        <v>0</v>
      </c>
      <c r="BG61" s="102" t="str">
        <f t="shared" si="8"/>
        <v xml:space="preserve"> </v>
      </c>
      <c r="BH61">
        <f t="shared" si="9"/>
        <v>0</v>
      </c>
      <c r="BI61" s="102" t="str">
        <f t="shared" si="10"/>
        <v xml:space="preserve"> </v>
      </c>
      <c r="BJ61" s="102" t="str" cm="1">
        <f t="array" ref="BJ61">_xlfn.IFS(BD61=0," ",BI61=20%,20%,BI61=25%,25%,BI61&lt;20%,"MV",BI61=21%,"MV",BI61=22%,"MV",BI61=23%,"MV",BI61=24%,MV)</f>
        <v xml:space="preserve"> </v>
      </c>
    </row>
    <row r="62" spans="1:62">
      <c r="A62" s="6">
        <v>33</v>
      </c>
      <c r="B62" s="14" t="s">
        <v>77</v>
      </c>
      <c r="C62" s="16" t="s">
        <v>45</v>
      </c>
      <c r="D62" s="9">
        <v>23143</v>
      </c>
      <c r="E62" s="9">
        <v>23331</v>
      </c>
      <c r="F62" s="9">
        <v>25084</v>
      </c>
      <c r="G62" s="9">
        <v>21837</v>
      </c>
      <c r="H62" s="9">
        <v>23420</v>
      </c>
      <c r="I62" s="9">
        <v>36548</v>
      </c>
      <c r="J62" s="9">
        <v>29932</v>
      </c>
      <c r="K62" s="9">
        <v>51332</v>
      </c>
      <c r="L62" s="9">
        <v>29977</v>
      </c>
      <c r="M62" s="9">
        <v>11723</v>
      </c>
      <c r="N62" s="9">
        <v>25113</v>
      </c>
      <c r="O62" s="9">
        <v>36002</v>
      </c>
      <c r="P62" s="9">
        <v>20846</v>
      </c>
      <c r="Q62" s="9">
        <v>29185</v>
      </c>
      <c r="R62" s="9">
        <v>32352</v>
      </c>
      <c r="S62" s="9">
        <v>40491</v>
      </c>
      <c r="T62" s="9">
        <v>28602</v>
      </c>
      <c r="U62" s="9">
        <v>21235</v>
      </c>
      <c r="V62" s="9">
        <v>38702</v>
      </c>
      <c r="W62" s="9">
        <v>20691</v>
      </c>
      <c r="X62" s="9">
        <v>23755</v>
      </c>
      <c r="Y62" s="9">
        <v>22565</v>
      </c>
      <c r="Z62" s="9">
        <v>37714</v>
      </c>
      <c r="AA62" s="9">
        <v>45248</v>
      </c>
      <c r="AB62" s="9">
        <v>37864</v>
      </c>
      <c r="AC62" s="9">
        <v>24497</v>
      </c>
      <c r="AE62" s="10">
        <f t="shared" si="0"/>
        <v>51332</v>
      </c>
      <c r="AF62" s="10">
        <f t="shared" si="1"/>
        <v>11723</v>
      </c>
      <c r="AG62" s="10">
        <f t="shared" si="14"/>
        <v>9378.4</v>
      </c>
      <c r="AH62" s="10">
        <f t="shared" si="15"/>
        <v>8792.25</v>
      </c>
      <c r="AK62">
        <v>2</v>
      </c>
      <c r="AL62">
        <v>2</v>
      </c>
      <c r="AM62">
        <f t="shared" si="16"/>
        <v>0</v>
      </c>
      <c r="AO62">
        <v>8792.25</v>
      </c>
      <c r="AP62">
        <f t="shared" si="11"/>
        <v>28602</v>
      </c>
      <c r="AQ62">
        <f t="shared" si="12"/>
        <v>19809.75</v>
      </c>
      <c r="AR62" s="102">
        <f t="shared" si="13"/>
        <v>0.6926001678204321</v>
      </c>
      <c r="AS62">
        <f t="shared" si="3"/>
        <v>17584.5</v>
      </c>
      <c r="AT62" s="102">
        <f t="shared" si="4"/>
        <v>0.25</v>
      </c>
      <c r="AU62" s="104" cm="1">
        <f t="array" ref="AU62">_xlfn.IFS(AO62=0," ",AT62=20%,20%,AT62=25%,25%,AT62&lt;20%,"MV",AT62=21%,"MV",AT62=22%,"MV",AT62=23%,"MV",AT62=24%,MV)</f>
        <v>0.25</v>
      </c>
      <c r="AY62" s="121"/>
      <c r="AZ62">
        <v>2</v>
      </c>
      <c r="BA62">
        <v>2</v>
      </c>
      <c r="BB62">
        <f t="shared" si="5"/>
        <v>0</v>
      </c>
      <c r="BD62">
        <v>8792.25</v>
      </c>
      <c r="BE62">
        <f t="shared" si="6"/>
        <v>20691</v>
      </c>
      <c r="BF62">
        <f t="shared" si="7"/>
        <v>11898.75</v>
      </c>
      <c r="BG62" s="102">
        <f t="shared" si="8"/>
        <v>0.57506887052341593</v>
      </c>
      <c r="BH62">
        <f t="shared" si="9"/>
        <v>17584.5</v>
      </c>
      <c r="BI62" s="102">
        <f t="shared" si="10"/>
        <v>0.25</v>
      </c>
      <c r="BJ62" s="102" cm="1">
        <f t="array" ref="BJ62">_xlfn.IFS(BD62=0," ",BI62=20%,20%,BI62=25%,25%,BI62&lt;20%,"MV",BI62=21%,"MV",BI62=22%,"MV",BI62=23%,"MV",BI62=24%,MV)</f>
        <v>0.25</v>
      </c>
    </row>
    <row r="63" spans="1:62">
      <c r="A63" s="6">
        <v>34</v>
      </c>
      <c r="B63" s="14" t="s">
        <v>78</v>
      </c>
      <c r="C63" s="16" t="s">
        <v>45</v>
      </c>
      <c r="D63" s="9">
        <v>8525</v>
      </c>
      <c r="E63" s="9">
        <v>7215</v>
      </c>
      <c r="F63" s="9">
        <v>8727</v>
      </c>
      <c r="G63" s="9">
        <v>7423</v>
      </c>
      <c r="H63" s="9">
        <v>8424</v>
      </c>
      <c r="I63" s="9">
        <v>11159</v>
      </c>
      <c r="J63" s="9">
        <v>8753</v>
      </c>
      <c r="K63" s="9">
        <v>21399</v>
      </c>
      <c r="L63" s="9">
        <v>10746</v>
      </c>
      <c r="M63" s="9">
        <v>3084</v>
      </c>
      <c r="N63" s="9">
        <v>7240</v>
      </c>
      <c r="O63" s="9">
        <v>10992</v>
      </c>
      <c r="P63" s="9">
        <v>7349</v>
      </c>
      <c r="Q63" s="9">
        <v>9728</v>
      </c>
      <c r="R63" s="9">
        <v>11137</v>
      </c>
      <c r="S63" s="9">
        <v>10124</v>
      </c>
      <c r="T63" s="9">
        <v>8733</v>
      </c>
      <c r="U63" s="9">
        <v>7139</v>
      </c>
      <c r="V63" s="9">
        <v>11442</v>
      </c>
      <c r="W63" s="9">
        <v>6575</v>
      </c>
      <c r="X63" s="9">
        <v>8484</v>
      </c>
      <c r="Y63" s="9">
        <v>7967</v>
      </c>
      <c r="Z63" s="9">
        <v>11538</v>
      </c>
      <c r="AA63" s="9">
        <v>12443</v>
      </c>
      <c r="AB63" s="9">
        <v>11561</v>
      </c>
      <c r="AC63" s="9">
        <v>8254</v>
      </c>
      <c r="AE63" s="10">
        <f t="shared" si="0"/>
        <v>21399</v>
      </c>
      <c r="AF63" s="10">
        <f t="shared" si="1"/>
        <v>3084</v>
      </c>
      <c r="AG63" s="10">
        <f t="shared" si="14"/>
        <v>2467.1999999999998</v>
      </c>
      <c r="AH63" s="10">
        <f t="shared" si="15"/>
        <v>2313</v>
      </c>
      <c r="AK63">
        <v>0</v>
      </c>
      <c r="AL63">
        <v>0</v>
      </c>
      <c r="AM63">
        <f t="shared" si="16"/>
        <v>0</v>
      </c>
      <c r="AO63">
        <v>0</v>
      </c>
      <c r="AP63">
        <f t="shared" si="11"/>
        <v>0</v>
      </c>
      <c r="AQ63">
        <f t="shared" si="12"/>
        <v>0</v>
      </c>
      <c r="AR63" s="102" t="str">
        <f t="shared" si="13"/>
        <v xml:space="preserve"> </v>
      </c>
      <c r="AS63">
        <f t="shared" si="3"/>
        <v>0</v>
      </c>
      <c r="AT63" s="102" t="str">
        <f t="shared" si="4"/>
        <v xml:space="preserve"> </v>
      </c>
      <c r="AU63" s="102" t="str" cm="1">
        <f t="array" ref="AU63">_xlfn.IFS(AO63=0," ",AT63=20%,20%,AT63=25%,25%,AT63&lt;20%,"MV",AT63=21%,"MV",AT63=22%,"MV",AT63=23%,"MV",AT63=24%,MV)</f>
        <v xml:space="preserve"> </v>
      </c>
      <c r="AY63" s="121"/>
      <c r="AZ63">
        <v>0</v>
      </c>
      <c r="BA63">
        <v>0</v>
      </c>
      <c r="BB63">
        <f t="shared" si="5"/>
        <v>0</v>
      </c>
      <c r="BD63">
        <v>0</v>
      </c>
      <c r="BE63">
        <f t="shared" si="6"/>
        <v>0</v>
      </c>
      <c r="BF63">
        <f t="shared" si="7"/>
        <v>0</v>
      </c>
      <c r="BG63" s="102" t="str">
        <f t="shared" si="8"/>
        <v xml:space="preserve"> </v>
      </c>
      <c r="BH63">
        <f t="shared" si="9"/>
        <v>0</v>
      </c>
      <c r="BI63" s="102" t="str">
        <f t="shared" si="10"/>
        <v xml:space="preserve"> </v>
      </c>
      <c r="BJ63" s="102" t="str" cm="1">
        <f t="array" ref="BJ63">_xlfn.IFS(BD63=0," ",BI63=20%,20%,BI63=25%,25%,BI63&lt;20%,"MV",BI63=21%,"MV",BI63=22%,"MV",BI63=23%,"MV",BI63=24%,MV)</f>
        <v xml:space="preserve"> </v>
      </c>
    </row>
    <row r="64" spans="1:62">
      <c r="A64" s="6">
        <v>35</v>
      </c>
      <c r="B64" s="14" t="s">
        <v>79</v>
      </c>
      <c r="C64" s="16" t="s">
        <v>45</v>
      </c>
      <c r="D64" s="9">
        <v>3306</v>
      </c>
      <c r="E64" s="9">
        <v>6900</v>
      </c>
      <c r="F64" s="9">
        <v>11997</v>
      </c>
      <c r="G64" s="9">
        <v>3842</v>
      </c>
      <c r="H64" s="9">
        <v>3346</v>
      </c>
      <c r="I64" s="9">
        <v>5881</v>
      </c>
      <c r="J64" s="9">
        <v>4982</v>
      </c>
      <c r="K64" s="9">
        <v>15720</v>
      </c>
      <c r="L64" s="9">
        <v>6165</v>
      </c>
      <c r="M64" s="9">
        <v>2692</v>
      </c>
      <c r="N64" s="9">
        <v>5090</v>
      </c>
      <c r="O64" s="9">
        <v>5793</v>
      </c>
      <c r="P64" s="9">
        <v>5814</v>
      </c>
      <c r="Q64" s="9">
        <v>4072</v>
      </c>
      <c r="R64" s="9">
        <v>11510</v>
      </c>
      <c r="S64" s="9">
        <v>5604</v>
      </c>
      <c r="T64" s="9">
        <v>4603</v>
      </c>
      <c r="U64" s="9">
        <v>3992</v>
      </c>
      <c r="V64" s="9">
        <v>5049</v>
      </c>
      <c r="W64" s="9">
        <v>4510</v>
      </c>
      <c r="X64" s="9">
        <v>3394</v>
      </c>
      <c r="Y64" s="9">
        <v>6133</v>
      </c>
      <c r="Z64" s="9">
        <v>6075</v>
      </c>
      <c r="AA64" s="9">
        <v>5204</v>
      </c>
      <c r="AB64" s="9">
        <v>6093</v>
      </c>
      <c r="AC64" s="9">
        <v>5234</v>
      </c>
      <c r="AE64" s="10">
        <f t="shared" si="0"/>
        <v>15720</v>
      </c>
      <c r="AF64" s="10">
        <f t="shared" si="1"/>
        <v>2692</v>
      </c>
      <c r="AG64" s="10">
        <f t="shared" si="14"/>
        <v>2153.6</v>
      </c>
      <c r="AH64" s="10">
        <f t="shared" si="15"/>
        <v>2019</v>
      </c>
      <c r="AK64">
        <v>0</v>
      </c>
      <c r="AL64">
        <v>0</v>
      </c>
      <c r="AM64">
        <f t="shared" si="16"/>
        <v>0</v>
      </c>
      <c r="AO64">
        <v>0</v>
      </c>
      <c r="AP64">
        <f t="shared" si="11"/>
        <v>0</v>
      </c>
      <c r="AQ64">
        <f t="shared" si="12"/>
        <v>0</v>
      </c>
      <c r="AR64" s="102" t="str">
        <f t="shared" si="13"/>
        <v xml:space="preserve"> </v>
      </c>
      <c r="AS64">
        <f t="shared" si="3"/>
        <v>0</v>
      </c>
      <c r="AT64" s="102" t="str">
        <f t="shared" si="4"/>
        <v xml:space="preserve"> </v>
      </c>
      <c r="AU64" s="102" t="str" cm="1">
        <f t="array" ref="AU64">_xlfn.IFS(AO64=0," ",AT64=20%,20%,AT64=25%,25%,AT64&lt;20%,"MV",AT64=21%,"MV",AT64=22%,"MV",AT64=23%,"MV",AT64=24%,MV)</f>
        <v xml:space="preserve"> </v>
      </c>
      <c r="AY64" s="121"/>
      <c r="AZ64">
        <v>0</v>
      </c>
      <c r="BA64">
        <v>0</v>
      </c>
      <c r="BB64">
        <f t="shared" si="5"/>
        <v>0</v>
      </c>
      <c r="BD64">
        <v>0</v>
      </c>
      <c r="BE64">
        <f t="shared" si="6"/>
        <v>0</v>
      </c>
      <c r="BF64">
        <f t="shared" si="7"/>
        <v>0</v>
      </c>
      <c r="BG64" s="102" t="str">
        <f t="shared" si="8"/>
        <v xml:space="preserve"> </v>
      </c>
      <c r="BH64">
        <f t="shared" si="9"/>
        <v>0</v>
      </c>
      <c r="BI64" s="102" t="str">
        <f t="shared" si="10"/>
        <v xml:space="preserve"> </v>
      </c>
      <c r="BJ64" s="102" t="str" cm="1">
        <f t="array" ref="BJ64">_xlfn.IFS(BD64=0," ",BI64=20%,20%,BI64=25%,25%,BI64&lt;20%,"MV",BI64=21%,"MV",BI64=22%,"MV",BI64=23%,"MV",BI64=24%,MV)</f>
        <v xml:space="preserve"> </v>
      </c>
    </row>
    <row r="65" spans="1:62">
      <c r="A65" s="6">
        <v>36</v>
      </c>
      <c r="B65" s="14" t="s">
        <v>80</v>
      </c>
      <c r="C65" s="16" t="s">
        <v>45</v>
      </c>
      <c r="D65" s="9">
        <v>12825</v>
      </c>
      <c r="E65" s="9">
        <v>18099</v>
      </c>
      <c r="F65" s="9">
        <v>20742</v>
      </c>
      <c r="G65" s="9">
        <v>17411</v>
      </c>
      <c r="H65" s="9">
        <v>12673</v>
      </c>
      <c r="I65" s="9">
        <v>17587</v>
      </c>
      <c r="J65" s="9">
        <v>18769</v>
      </c>
      <c r="K65" s="9">
        <v>47933</v>
      </c>
      <c r="L65" s="9">
        <v>22624</v>
      </c>
      <c r="M65" s="9">
        <v>10365</v>
      </c>
      <c r="N65" s="9">
        <v>19457</v>
      </c>
      <c r="O65" s="9">
        <v>17323</v>
      </c>
      <c r="P65" s="9">
        <v>17304</v>
      </c>
      <c r="Q65" s="9">
        <v>15611</v>
      </c>
      <c r="R65" s="9">
        <v>26470</v>
      </c>
      <c r="S65" s="9">
        <v>20493</v>
      </c>
      <c r="T65" s="9">
        <v>13763</v>
      </c>
      <c r="U65" s="9">
        <v>14125</v>
      </c>
      <c r="V65" s="9">
        <v>21034</v>
      </c>
      <c r="W65" s="9">
        <v>15853</v>
      </c>
      <c r="X65" s="9">
        <v>14083</v>
      </c>
      <c r="Y65" s="9">
        <v>14752</v>
      </c>
      <c r="Z65" s="9">
        <v>18258</v>
      </c>
      <c r="AA65" s="9">
        <v>23755</v>
      </c>
      <c r="AB65" s="9">
        <v>18220</v>
      </c>
      <c r="AC65" s="9">
        <v>21092</v>
      </c>
      <c r="AE65" s="10">
        <f t="shared" si="0"/>
        <v>47933</v>
      </c>
      <c r="AF65" s="10">
        <f t="shared" si="1"/>
        <v>10365</v>
      </c>
      <c r="AG65" s="10">
        <f t="shared" si="14"/>
        <v>8292</v>
      </c>
      <c r="AH65" s="10">
        <f t="shared" si="15"/>
        <v>7773.75</v>
      </c>
      <c r="AK65">
        <v>1</v>
      </c>
      <c r="AL65">
        <v>1</v>
      </c>
      <c r="AM65">
        <f t="shared" si="16"/>
        <v>0</v>
      </c>
      <c r="AO65">
        <v>8292</v>
      </c>
      <c r="AP65">
        <f t="shared" si="11"/>
        <v>13763</v>
      </c>
      <c r="AQ65">
        <f t="shared" si="12"/>
        <v>5471</v>
      </c>
      <c r="AR65" s="102">
        <f t="shared" si="13"/>
        <v>0.39751507665479913</v>
      </c>
      <c r="AS65">
        <f t="shared" si="3"/>
        <v>8292</v>
      </c>
      <c r="AT65" s="102">
        <f t="shared" si="4"/>
        <v>0.2</v>
      </c>
      <c r="AU65" s="102" cm="1">
        <f t="array" ref="AU65">_xlfn.IFS(AO65=0," ",AT65=20%,20%,AT65=25%,25%,AT65&lt;20%,"MV",AT65=21%,"MV",AT65=22%,"MV",AT65=23%,"MV",AT65=24%,MV)</f>
        <v>0.2</v>
      </c>
      <c r="AY65" s="121"/>
      <c r="AZ65">
        <v>1</v>
      </c>
      <c r="BA65">
        <v>1</v>
      </c>
      <c r="BB65">
        <f t="shared" si="5"/>
        <v>0</v>
      </c>
      <c r="BD65">
        <v>8292</v>
      </c>
      <c r="BE65">
        <f t="shared" si="6"/>
        <v>15853</v>
      </c>
      <c r="BF65">
        <f t="shared" si="7"/>
        <v>7561</v>
      </c>
      <c r="BG65" s="102">
        <f t="shared" si="8"/>
        <v>0.47694442692234906</v>
      </c>
      <c r="BH65">
        <f t="shared" si="9"/>
        <v>8292</v>
      </c>
      <c r="BI65" s="102">
        <f t="shared" si="10"/>
        <v>0.2</v>
      </c>
      <c r="BJ65" s="102" cm="1">
        <f t="array" ref="BJ65">_xlfn.IFS(BD65=0," ",BI65=20%,20%,BI65=25%,25%,BI65&lt;20%,"MV",BI65=21%,"MV",BI65=22%,"MV",BI65=23%,"MV",BI65=24%,MV)</f>
        <v>0.2</v>
      </c>
    </row>
    <row r="66" spans="1:62">
      <c r="A66" s="6">
        <v>37</v>
      </c>
      <c r="B66" s="14" t="s">
        <v>81</v>
      </c>
      <c r="C66" s="16" t="s">
        <v>45</v>
      </c>
      <c r="D66" s="9">
        <v>2991</v>
      </c>
      <c r="E66" s="9">
        <v>8201</v>
      </c>
      <c r="F66" s="9">
        <v>10302</v>
      </c>
      <c r="G66" s="9">
        <v>3209</v>
      </c>
      <c r="H66" s="9">
        <v>3027</v>
      </c>
      <c r="I66" s="9">
        <v>5933</v>
      </c>
      <c r="J66" s="9">
        <v>5735</v>
      </c>
      <c r="K66" s="9">
        <v>21656</v>
      </c>
      <c r="L66" s="9">
        <v>4525</v>
      </c>
      <c r="M66" s="9">
        <v>3142</v>
      </c>
      <c r="N66" s="9">
        <v>5543</v>
      </c>
      <c r="O66" s="9">
        <v>5845</v>
      </c>
      <c r="P66" s="9">
        <v>8287</v>
      </c>
      <c r="Q66" s="9">
        <v>4751</v>
      </c>
      <c r="R66" s="9">
        <v>8760</v>
      </c>
      <c r="S66" s="9">
        <v>5815</v>
      </c>
      <c r="T66" s="9">
        <v>4643</v>
      </c>
      <c r="U66" s="9">
        <v>4096</v>
      </c>
      <c r="V66" s="9">
        <v>10424</v>
      </c>
      <c r="W66" s="9">
        <v>5239</v>
      </c>
      <c r="X66" s="9">
        <v>4751</v>
      </c>
      <c r="Y66" s="9">
        <v>6575</v>
      </c>
      <c r="Z66" s="9">
        <v>6131</v>
      </c>
      <c r="AA66" s="9">
        <v>10068</v>
      </c>
      <c r="AB66" s="9">
        <v>6147</v>
      </c>
      <c r="AC66" s="9">
        <v>7779</v>
      </c>
      <c r="AE66" s="10">
        <f t="shared" si="0"/>
        <v>21656</v>
      </c>
      <c r="AF66" s="10">
        <f t="shared" si="1"/>
        <v>2991</v>
      </c>
      <c r="AG66" s="10">
        <f t="shared" si="14"/>
        <v>2392.8000000000002</v>
      </c>
      <c r="AH66" s="10">
        <f t="shared" si="15"/>
        <v>2243.25</v>
      </c>
      <c r="AK66">
        <v>0</v>
      </c>
      <c r="AL66">
        <v>0</v>
      </c>
      <c r="AM66">
        <f t="shared" si="16"/>
        <v>0</v>
      </c>
      <c r="AO66">
        <v>0</v>
      </c>
      <c r="AP66">
        <f t="shared" si="11"/>
        <v>0</v>
      </c>
      <c r="AQ66">
        <f t="shared" si="12"/>
        <v>0</v>
      </c>
      <c r="AR66" s="102" t="str">
        <f t="shared" si="13"/>
        <v xml:space="preserve"> </v>
      </c>
      <c r="AS66">
        <f t="shared" si="3"/>
        <v>0</v>
      </c>
      <c r="AT66" s="102" t="str">
        <f t="shared" si="4"/>
        <v xml:space="preserve"> </v>
      </c>
      <c r="AU66" s="102" t="str" cm="1">
        <f t="array" ref="AU66">_xlfn.IFS(AO66=0," ",AT66=20%,20%,AT66=25%,25%,AT66&lt;20%,"MV",AT66=21%,"MV",AT66=22%,"MV",AT66=23%,"MV",AT66=24%,MV)</f>
        <v xml:space="preserve"> </v>
      </c>
      <c r="AY66" s="121"/>
      <c r="AZ66">
        <v>0</v>
      </c>
      <c r="BA66">
        <v>0</v>
      </c>
      <c r="BB66">
        <f t="shared" si="5"/>
        <v>0</v>
      </c>
      <c r="BD66">
        <v>0</v>
      </c>
      <c r="BE66">
        <f t="shared" si="6"/>
        <v>0</v>
      </c>
      <c r="BF66">
        <f t="shared" si="7"/>
        <v>0</v>
      </c>
      <c r="BG66" s="102" t="str">
        <f t="shared" si="8"/>
        <v xml:space="preserve"> </v>
      </c>
      <c r="BH66">
        <f t="shared" si="9"/>
        <v>0</v>
      </c>
      <c r="BI66" s="102" t="str">
        <f t="shared" si="10"/>
        <v xml:space="preserve"> </v>
      </c>
      <c r="BJ66" s="102" t="str" cm="1">
        <f t="array" ref="BJ66">_xlfn.IFS(BD66=0," ",BI66=20%,20%,BI66=25%,25%,BI66&lt;20%,"MV",BI66=21%,"MV",BI66=22%,"MV",BI66=23%,"MV",BI66=24%,MV)</f>
        <v xml:space="preserve"> </v>
      </c>
    </row>
    <row r="67" spans="1:62">
      <c r="A67" s="6">
        <v>38</v>
      </c>
      <c r="B67" s="14" t="s">
        <v>82</v>
      </c>
      <c r="C67" s="16" t="s">
        <v>45</v>
      </c>
      <c r="D67" s="9">
        <v>2709</v>
      </c>
      <c r="E67" s="9">
        <v>7777</v>
      </c>
      <c r="F67" s="9">
        <v>10302</v>
      </c>
      <c r="G67" s="9">
        <v>2188</v>
      </c>
      <c r="H67" s="9">
        <v>2677</v>
      </c>
      <c r="I67" s="9">
        <v>4904</v>
      </c>
      <c r="J67" s="9">
        <v>5056</v>
      </c>
      <c r="K67" s="9">
        <v>17975</v>
      </c>
      <c r="L67" s="9">
        <v>4072</v>
      </c>
      <c r="M67" s="9">
        <v>1879</v>
      </c>
      <c r="N67" s="9">
        <v>4977</v>
      </c>
      <c r="O67" s="9">
        <v>4831</v>
      </c>
      <c r="P67" s="9">
        <v>7541</v>
      </c>
      <c r="Q67" s="9">
        <v>3959</v>
      </c>
      <c r="R67" s="9">
        <v>8760</v>
      </c>
      <c r="S67" s="9">
        <v>5108</v>
      </c>
      <c r="T67" s="9">
        <v>3837</v>
      </c>
      <c r="U67" s="9">
        <v>3200</v>
      </c>
      <c r="V67" s="9">
        <v>10096</v>
      </c>
      <c r="W67" s="9">
        <v>4466</v>
      </c>
      <c r="X67" s="9">
        <v>3394</v>
      </c>
      <c r="Y67" s="9">
        <v>6322</v>
      </c>
      <c r="Z67" s="9">
        <v>5090</v>
      </c>
      <c r="AA67" s="9">
        <v>7918</v>
      </c>
      <c r="AB67" s="9">
        <v>5080</v>
      </c>
      <c r="AC67" s="9">
        <v>6951</v>
      </c>
      <c r="AE67" s="10">
        <f t="shared" si="0"/>
        <v>17975</v>
      </c>
      <c r="AF67" s="10">
        <f t="shared" si="1"/>
        <v>1879</v>
      </c>
      <c r="AG67" s="10">
        <f t="shared" si="14"/>
        <v>1503.2</v>
      </c>
      <c r="AH67" s="10">
        <f t="shared" si="15"/>
        <v>1409.25</v>
      </c>
      <c r="AK67">
        <v>0</v>
      </c>
      <c r="AL67">
        <v>0</v>
      </c>
      <c r="AM67">
        <f t="shared" si="16"/>
        <v>0</v>
      </c>
      <c r="AO67">
        <v>0</v>
      </c>
      <c r="AP67">
        <f t="shared" si="11"/>
        <v>0</v>
      </c>
      <c r="AQ67">
        <f t="shared" si="12"/>
        <v>0</v>
      </c>
      <c r="AR67" s="102" t="str">
        <f t="shared" si="13"/>
        <v xml:space="preserve"> </v>
      </c>
      <c r="AS67">
        <f t="shared" si="3"/>
        <v>0</v>
      </c>
      <c r="AT67" s="102" t="str">
        <f t="shared" si="4"/>
        <v xml:space="preserve"> </v>
      </c>
      <c r="AU67" s="102" t="str" cm="1">
        <f t="array" ref="AU67">_xlfn.IFS(AO67=0," ",AT67=20%,20%,AT67=25%,25%,AT67&lt;20%,"MV",AT67=21%,"MV",AT67=22%,"MV",AT67=23%,"MV",AT67=24%,MV)</f>
        <v xml:space="preserve"> </v>
      </c>
      <c r="AY67" s="121"/>
      <c r="AZ67">
        <v>0</v>
      </c>
      <c r="BA67">
        <v>0</v>
      </c>
      <c r="BB67">
        <f t="shared" si="5"/>
        <v>0</v>
      </c>
      <c r="BD67">
        <v>0</v>
      </c>
      <c r="BE67">
        <f t="shared" si="6"/>
        <v>0</v>
      </c>
      <c r="BF67">
        <f t="shared" si="7"/>
        <v>0</v>
      </c>
      <c r="BG67" s="102" t="str">
        <f t="shared" si="8"/>
        <v xml:space="preserve"> </v>
      </c>
      <c r="BH67">
        <f t="shared" si="9"/>
        <v>0</v>
      </c>
      <c r="BI67" s="102" t="str">
        <f t="shared" si="10"/>
        <v xml:space="preserve"> </v>
      </c>
      <c r="BJ67" s="102" t="str" cm="1">
        <f t="array" ref="BJ67">_xlfn.IFS(BD67=0," ",BI67=20%,20%,BI67=25%,25%,BI67&lt;20%,"MV",BI67=21%,"MV",BI67=22%,"MV",BI67=23%,"MV",BI67=24%,MV)</f>
        <v xml:space="preserve"> </v>
      </c>
    </row>
    <row r="68" spans="1:62">
      <c r="A68" s="6">
        <v>39</v>
      </c>
      <c r="B68" s="14" t="s">
        <v>83</v>
      </c>
      <c r="C68" s="16" t="s">
        <v>45</v>
      </c>
      <c r="D68" s="9">
        <v>23850</v>
      </c>
      <c r="E68" s="9">
        <v>14102</v>
      </c>
      <c r="F68" s="9">
        <v>11887</v>
      </c>
      <c r="G68" s="9">
        <v>9932</v>
      </c>
      <c r="H68" s="9">
        <v>24135</v>
      </c>
      <c r="I68" s="9">
        <v>15847</v>
      </c>
      <c r="J68" s="9">
        <v>12891</v>
      </c>
      <c r="K68" s="9">
        <v>46519</v>
      </c>
      <c r="L68" s="9">
        <v>13009</v>
      </c>
      <c r="M68" s="9">
        <v>5937</v>
      </c>
      <c r="N68" s="9">
        <v>15950</v>
      </c>
      <c r="O68" s="9">
        <v>15611</v>
      </c>
      <c r="P68" s="9">
        <v>18031</v>
      </c>
      <c r="Q68" s="9">
        <v>16176</v>
      </c>
      <c r="R68" s="9">
        <v>15990</v>
      </c>
      <c r="S68" s="9">
        <v>14376</v>
      </c>
      <c r="T68" s="9">
        <v>12401</v>
      </c>
      <c r="U68" s="9">
        <v>9783</v>
      </c>
      <c r="V68" s="9">
        <v>20192</v>
      </c>
      <c r="W68" s="9">
        <v>11381</v>
      </c>
      <c r="X68" s="9">
        <v>8484</v>
      </c>
      <c r="Y68" s="9">
        <v>17528</v>
      </c>
      <c r="Z68" s="9">
        <v>16459</v>
      </c>
      <c r="AA68" s="9">
        <v>28280</v>
      </c>
      <c r="AB68" s="9">
        <v>16417</v>
      </c>
      <c r="AC68" s="9">
        <v>16847</v>
      </c>
      <c r="AE68" s="10">
        <f t="shared" si="0"/>
        <v>46519</v>
      </c>
      <c r="AF68" s="10">
        <f t="shared" si="1"/>
        <v>5937</v>
      </c>
      <c r="AG68" s="10">
        <f t="shared" si="14"/>
        <v>4749.6000000000004</v>
      </c>
      <c r="AH68" s="10">
        <f t="shared" si="15"/>
        <v>4452.75</v>
      </c>
      <c r="AK68">
        <v>2</v>
      </c>
      <c r="AL68">
        <v>2</v>
      </c>
      <c r="AM68">
        <f t="shared" si="16"/>
        <v>0</v>
      </c>
      <c r="AO68">
        <v>4749.6000000000004</v>
      </c>
      <c r="AP68">
        <f t="shared" si="11"/>
        <v>12401</v>
      </c>
      <c r="AQ68">
        <f t="shared" si="12"/>
        <v>7651.4</v>
      </c>
      <c r="AR68" s="102">
        <f t="shared" si="13"/>
        <v>0.61699862914281101</v>
      </c>
      <c r="AS68">
        <f t="shared" si="3"/>
        <v>9499.2000000000007</v>
      </c>
      <c r="AT68" s="102">
        <f t="shared" si="4"/>
        <v>0.2</v>
      </c>
      <c r="AU68" s="102" cm="1">
        <f t="array" ref="AU68">_xlfn.IFS(AO68=0," ",AT68=20%,20%,AT68=25%,25%,AT68&lt;20%,"MV",AT68=21%,"MV",AT68=22%,"MV",AT68=23%,"MV",AT68=24%,MV)</f>
        <v>0.2</v>
      </c>
      <c r="AY68" s="121"/>
      <c r="AZ68">
        <v>2</v>
      </c>
      <c r="BA68">
        <v>2</v>
      </c>
      <c r="BB68">
        <f t="shared" si="5"/>
        <v>0</v>
      </c>
      <c r="BD68">
        <v>4749.6000000000004</v>
      </c>
      <c r="BE68">
        <f t="shared" si="6"/>
        <v>11381</v>
      </c>
      <c r="BF68">
        <f t="shared" si="7"/>
        <v>6631.4</v>
      </c>
      <c r="BG68" s="102">
        <f t="shared" si="8"/>
        <v>0.58267287584570771</v>
      </c>
      <c r="BH68">
        <f t="shared" si="9"/>
        <v>9499.2000000000007</v>
      </c>
      <c r="BI68" s="102">
        <f t="shared" si="10"/>
        <v>0.2</v>
      </c>
      <c r="BJ68" s="102" cm="1">
        <f t="array" ref="BJ68">_xlfn.IFS(BD68=0," ",BI68=20%,20%,BI68=25%,25%,BI68&lt;20%,"MV",BI68=21%,"MV",BI68=22%,"MV",BI68=23%,"MV",BI68=24%,MV)</f>
        <v>0.2</v>
      </c>
    </row>
    <row r="69" spans="1:62">
      <c r="A69" s="6">
        <v>40</v>
      </c>
      <c r="B69" s="14" t="s">
        <v>84</v>
      </c>
      <c r="C69" s="16" t="s">
        <v>45</v>
      </c>
      <c r="D69" s="9">
        <v>8047</v>
      </c>
      <c r="E69" s="9">
        <v>17003</v>
      </c>
      <c r="F69" s="9">
        <v>23968</v>
      </c>
      <c r="G69" s="9">
        <v>9932</v>
      </c>
      <c r="H69" s="9">
        <v>7951</v>
      </c>
      <c r="I69" s="9">
        <v>14245</v>
      </c>
      <c r="J69" s="9">
        <v>12891</v>
      </c>
      <c r="K69" s="9">
        <v>49645</v>
      </c>
      <c r="L69" s="9">
        <v>13009</v>
      </c>
      <c r="M69" s="9">
        <v>4579</v>
      </c>
      <c r="N69" s="9">
        <v>15950</v>
      </c>
      <c r="O69" s="9">
        <v>14031</v>
      </c>
      <c r="P69" s="9">
        <v>11550</v>
      </c>
      <c r="Q69" s="9">
        <v>12443</v>
      </c>
      <c r="R69" s="9">
        <v>19617</v>
      </c>
      <c r="S69" s="9">
        <v>14376</v>
      </c>
      <c r="T69" s="9">
        <v>11148</v>
      </c>
      <c r="U69" s="9">
        <v>10757</v>
      </c>
      <c r="V69" s="9">
        <v>21034</v>
      </c>
      <c r="W69" s="9">
        <v>8603</v>
      </c>
      <c r="X69" s="9">
        <v>13574</v>
      </c>
      <c r="Y69" s="9">
        <v>23448</v>
      </c>
      <c r="Z69" s="9">
        <v>14706</v>
      </c>
      <c r="AA69" s="9">
        <v>21040</v>
      </c>
      <c r="AB69" s="9">
        <v>14757</v>
      </c>
      <c r="AC69" s="9">
        <v>9279</v>
      </c>
      <c r="AE69" s="10">
        <f t="shared" si="0"/>
        <v>49645</v>
      </c>
      <c r="AF69" s="10">
        <f t="shared" si="1"/>
        <v>4579</v>
      </c>
      <c r="AG69" s="10">
        <f t="shared" si="14"/>
        <v>3663.2</v>
      </c>
      <c r="AH69" s="10">
        <f t="shared" si="15"/>
        <v>3434.25</v>
      </c>
      <c r="AK69">
        <v>0</v>
      </c>
      <c r="AL69">
        <v>0</v>
      </c>
      <c r="AM69">
        <f t="shared" si="16"/>
        <v>0</v>
      </c>
      <c r="AO69">
        <v>0</v>
      </c>
      <c r="AP69">
        <f t="shared" si="11"/>
        <v>0</v>
      </c>
      <c r="AQ69">
        <f t="shared" si="12"/>
        <v>0</v>
      </c>
      <c r="AR69" s="102" t="str">
        <f t="shared" si="13"/>
        <v xml:space="preserve"> </v>
      </c>
      <c r="AS69">
        <f t="shared" si="3"/>
        <v>0</v>
      </c>
      <c r="AT69" s="102" t="str">
        <f t="shared" si="4"/>
        <v xml:space="preserve"> </v>
      </c>
      <c r="AU69" s="102" t="str" cm="1">
        <f t="array" ref="AU69">_xlfn.IFS(AO69=0," ",AT69=20%,20%,AT69=25%,25%,AT69&lt;20%,"MV",AT69=21%,"MV",AT69=22%,"MV",AT69=23%,"MV",AT69=24%,MV)</f>
        <v xml:space="preserve"> </v>
      </c>
      <c r="AY69" s="121"/>
      <c r="AZ69">
        <v>0</v>
      </c>
      <c r="BA69">
        <v>0</v>
      </c>
      <c r="BB69">
        <f t="shared" si="5"/>
        <v>0</v>
      </c>
      <c r="BD69">
        <v>0</v>
      </c>
      <c r="BE69">
        <f t="shared" si="6"/>
        <v>0</v>
      </c>
      <c r="BF69">
        <f t="shared" si="7"/>
        <v>0</v>
      </c>
      <c r="BG69" s="102" t="str">
        <f t="shared" si="8"/>
        <v xml:space="preserve"> </v>
      </c>
      <c r="BH69">
        <f t="shared" si="9"/>
        <v>0</v>
      </c>
      <c r="BI69" s="102" t="str">
        <f t="shared" si="10"/>
        <v xml:space="preserve"> </v>
      </c>
      <c r="BJ69" s="102" t="str" cm="1">
        <f t="array" ref="BJ69">_xlfn.IFS(BD69=0," ",BI69=20%,20%,BI69=25%,25%,BI69&lt;20%,"MV",BI69=21%,"MV",BI69=22%,"MV",BI69=23%,"MV",BI69=24%,MV)</f>
        <v xml:space="preserve"> </v>
      </c>
    </row>
    <row r="70" spans="1:62">
      <c r="A70" s="6">
        <v>41</v>
      </c>
      <c r="B70" s="14" t="s">
        <v>85</v>
      </c>
      <c r="C70" s="16" t="s">
        <v>45</v>
      </c>
      <c r="D70" s="9">
        <v>2472</v>
      </c>
      <c r="E70" s="9">
        <v>6107</v>
      </c>
      <c r="F70" s="9">
        <v>6405</v>
      </c>
      <c r="G70" s="9">
        <v>3348</v>
      </c>
      <c r="H70" s="9">
        <v>2501</v>
      </c>
      <c r="I70" s="9">
        <v>4986</v>
      </c>
      <c r="J70" s="9">
        <v>4242</v>
      </c>
      <c r="K70" s="9">
        <v>17646</v>
      </c>
      <c r="L70" s="9">
        <v>3959</v>
      </c>
      <c r="M70" s="9">
        <v>1736</v>
      </c>
      <c r="N70" s="9">
        <v>4185</v>
      </c>
      <c r="O70" s="9">
        <v>4912</v>
      </c>
      <c r="P70" s="9">
        <v>9877</v>
      </c>
      <c r="Q70" s="9">
        <v>3620</v>
      </c>
      <c r="R70" s="9">
        <v>5724</v>
      </c>
      <c r="S70" s="9">
        <v>4813</v>
      </c>
      <c r="T70" s="9">
        <v>3901</v>
      </c>
      <c r="U70" s="9">
        <v>3511</v>
      </c>
      <c r="V70" s="9">
        <v>6395</v>
      </c>
      <c r="W70" s="9">
        <v>3829</v>
      </c>
      <c r="X70" s="9">
        <v>2376</v>
      </c>
      <c r="Y70" s="9">
        <v>3945</v>
      </c>
      <c r="Z70" s="9">
        <v>5170</v>
      </c>
      <c r="AA70" s="9">
        <v>8145</v>
      </c>
      <c r="AB70" s="9">
        <v>5165</v>
      </c>
      <c r="AC70" s="9">
        <v>6300</v>
      </c>
      <c r="AE70" s="10">
        <f t="shared" si="0"/>
        <v>17646</v>
      </c>
      <c r="AF70" s="10">
        <f t="shared" si="1"/>
        <v>1736</v>
      </c>
      <c r="AG70" s="10">
        <f t="shared" si="14"/>
        <v>1388.8</v>
      </c>
      <c r="AH70" s="10">
        <f t="shared" si="15"/>
        <v>1302</v>
      </c>
      <c r="AK70">
        <v>6</v>
      </c>
      <c r="AL70">
        <v>6</v>
      </c>
      <c r="AM70">
        <f t="shared" si="16"/>
        <v>0</v>
      </c>
      <c r="AO70">
        <v>1388.8</v>
      </c>
      <c r="AP70">
        <f t="shared" si="11"/>
        <v>3901</v>
      </c>
      <c r="AQ70">
        <f t="shared" si="12"/>
        <v>2512.1999999999998</v>
      </c>
      <c r="AR70" s="102">
        <f t="shared" si="13"/>
        <v>0.64398872084081005</v>
      </c>
      <c r="AS70">
        <f t="shared" si="3"/>
        <v>8332.7999999999993</v>
      </c>
      <c r="AT70" s="102">
        <f t="shared" si="4"/>
        <v>0.2</v>
      </c>
      <c r="AU70" s="102" cm="1">
        <f t="array" ref="AU70">_xlfn.IFS(AO70=0," ",AT70=20%,20%,AT70=25%,25%,AT70&lt;20%,"MV",AT70=21%,"MV",AT70=22%,"MV",AT70=23%,"MV",AT70=24%,MV)</f>
        <v>0.2</v>
      </c>
      <c r="AY70" s="121"/>
      <c r="AZ70">
        <v>6</v>
      </c>
      <c r="BA70">
        <v>6</v>
      </c>
      <c r="BB70">
        <f t="shared" si="5"/>
        <v>0</v>
      </c>
      <c r="BD70">
        <v>1388.8</v>
      </c>
      <c r="BE70">
        <f t="shared" si="6"/>
        <v>3829</v>
      </c>
      <c r="BF70">
        <f t="shared" si="7"/>
        <v>2440.1999999999998</v>
      </c>
      <c r="BG70" s="102">
        <f t="shared" si="8"/>
        <v>0.63729433272394875</v>
      </c>
      <c r="BH70">
        <f t="shared" si="9"/>
        <v>8332.7999999999993</v>
      </c>
      <c r="BI70" s="102">
        <f t="shared" si="10"/>
        <v>0.2</v>
      </c>
      <c r="BJ70" s="102" cm="1">
        <f t="array" ref="BJ70">_xlfn.IFS(BD70=0," ",BI70=20%,20%,BI70=25%,25%,BI70&lt;20%,"MV",BI70=21%,"MV",BI70=22%,"MV",BI70=23%,"MV",BI70=24%,MV)</f>
        <v>0.2</v>
      </c>
    </row>
    <row r="71" spans="1:62">
      <c r="A71" s="6">
        <v>42</v>
      </c>
      <c r="B71" s="14" t="s">
        <v>86</v>
      </c>
      <c r="C71" s="16" t="s">
        <v>45</v>
      </c>
      <c r="D71" s="9">
        <v>3346</v>
      </c>
      <c r="E71" s="9">
        <v>6717</v>
      </c>
      <c r="F71" s="9">
        <v>7222</v>
      </c>
      <c r="G71" s="9">
        <v>3371</v>
      </c>
      <c r="H71" s="9">
        <v>3306</v>
      </c>
      <c r="I71" s="9">
        <v>4498</v>
      </c>
      <c r="J71" s="9">
        <v>5099</v>
      </c>
      <c r="K71" s="9">
        <v>33383</v>
      </c>
      <c r="L71" s="9">
        <v>3959</v>
      </c>
      <c r="M71" s="9">
        <v>2827</v>
      </c>
      <c r="N71" s="9">
        <v>6335</v>
      </c>
      <c r="O71" s="9">
        <v>4431</v>
      </c>
      <c r="P71" s="9">
        <v>6171</v>
      </c>
      <c r="Q71" s="9">
        <v>5430</v>
      </c>
      <c r="R71" s="9">
        <v>5911</v>
      </c>
      <c r="S71" s="9">
        <v>6381</v>
      </c>
      <c r="T71" s="9">
        <v>3520</v>
      </c>
      <c r="U71" s="9">
        <v>3524</v>
      </c>
      <c r="V71" s="9">
        <v>6395</v>
      </c>
      <c r="W71" s="9">
        <v>4817</v>
      </c>
      <c r="X71" s="9">
        <v>3394</v>
      </c>
      <c r="Y71" s="9">
        <v>5305</v>
      </c>
      <c r="Z71" s="9">
        <v>4638</v>
      </c>
      <c r="AA71" s="9">
        <v>11991</v>
      </c>
      <c r="AB71" s="9">
        <v>4659</v>
      </c>
      <c r="AC71" s="9">
        <v>6425</v>
      </c>
      <c r="AE71" s="10">
        <f t="shared" ref="AE71:AE134" si="17">MAX(D71:AC71)</f>
        <v>33383</v>
      </c>
      <c r="AF71" s="10">
        <f t="shared" ref="AF71:AF134" si="18">MIN(D71:AC71)</f>
        <v>2827</v>
      </c>
      <c r="AG71" s="10">
        <f t="shared" si="14"/>
        <v>2261.6</v>
      </c>
      <c r="AH71" s="10">
        <f t="shared" si="15"/>
        <v>2120.25</v>
      </c>
      <c r="AK71">
        <v>0</v>
      </c>
      <c r="AL71">
        <v>0</v>
      </c>
      <c r="AM71">
        <f t="shared" si="16"/>
        <v>0</v>
      </c>
      <c r="AO71">
        <v>0</v>
      </c>
      <c r="AP71">
        <f t="shared" si="11"/>
        <v>0</v>
      </c>
      <c r="AQ71">
        <f t="shared" si="12"/>
        <v>0</v>
      </c>
      <c r="AR71" s="102" t="str">
        <f t="shared" si="13"/>
        <v xml:space="preserve"> </v>
      </c>
      <c r="AS71">
        <f t="shared" si="3"/>
        <v>0</v>
      </c>
      <c r="AT71" s="102" t="str">
        <f t="shared" si="4"/>
        <v xml:space="preserve"> </v>
      </c>
      <c r="AU71" s="102" t="str" cm="1">
        <f t="array" ref="AU71">_xlfn.IFS(AO71=0," ",AT71=20%,20%,AT71=25%,25%,AT71&lt;20%,"MV",AT71=21%,"MV",AT71=22%,"MV",AT71=23%,"MV",AT71=24%,MV)</f>
        <v xml:space="preserve"> </v>
      </c>
      <c r="AY71" s="121"/>
      <c r="AZ71">
        <v>0</v>
      </c>
      <c r="BA71">
        <v>0</v>
      </c>
      <c r="BB71">
        <f t="shared" si="5"/>
        <v>0</v>
      </c>
      <c r="BD71">
        <v>0</v>
      </c>
      <c r="BE71">
        <f t="shared" si="6"/>
        <v>0</v>
      </c>
      <c r="BF71">
        <f t="shared" si="7"/>
        <v>0</v>
      </c>
      <c r="BG71" s="102" t="str">
        <f t="shared" si="8"/>
        <v xml:space="preserve"> </v>
      </c>
      <c r="BH71">
        <f t="shared" si="9"/>
        <v>0</v>
      </c>
      <c r="BI71" s="102" t="str">
        <f t="shared" si="10"/>
        <v xml:space="preserve"> </v>
      </c>
      <c r="BJ71" s="102" t="str" cm="1">
        <f t="array" ref="BJ71">_xlfn.IFS(BD71=0," ",BI71=20%,20%,BI71=25%,25%,BI71&lt;20%,"MV",BI71=21%,"MV",BI71=22%,"MV",BI71=23%,"MV",BI71=24%,MV)</f>
        <v xml:space="preserve"> </v>
      </c>
    </row>
    <row r="72" spans="1:62">
      <c r="A72" s="6">
        <v>43</v>
      </c>
      <c r="B72" s="14" t="s">
        <v>87</v>
      </c>
      <c r="C72" s="16" t="s">
        <v>45</v>
      </c>
      <c r="D72" s="9">
        <v>10863</v>
      </c>
      <c r="E72" s="9">
        <v>11029</v>
      </c>
      <c r="F72" s="9">
        <v>9624</v>
      </c>
      <c r="G72" s="9">
        <v>12890</v>
      </c>
      <c r="H72" s="9">
        <v>10993</v>
      </c>
      <c r="I72" s="9">
        <v>13349</v>
      </c>
      <c r="J72" s="9">
        <v>14387</v>
      </c>
      <c r="K72" s="9">
        <v>19250</v>
      </c>
      <c r="L72" s="9">
        <v>9615</v>
      </c>
      <c r="M72" s="9">
        <v>14569</v>
      </c>
      <c r="N72" s="9">
        <v>9050</v>
      </c>
      <c r="O72" s="9">
        <v>13150</v>
      </c>
      <c r="P72" s="9">
        <v>14508</v>
      </c>
      <c r="Q72" s="9">
        <v>13122</v>
      </c>
      <c r="R72" s="9">
        <v>11538</v>
      </c>
      <c r="S72" s="9">
        <v>12745</v>
      </c>
      <c r="T72" s="9">
        <v>10448</v>
      </c>
      <c r="U72" s="9">
        <v>10621</v>
      </c>
      <c r="V72" s="9">
        <v>8526</v>
      </c>
      <c r="W72" s="9">
        <v>8558</v>
      </c>
      <c r="X72" s="9">
        <v>4072</v>
      </c>
      <c r="Y72" s="9">
        <v>10286</v>
      </c>
      <c r="Z72" s="9">
        <v>13823</v>
      </c>
      <c r="AA72" s="9">
        <v>9163</v>
      </c>
      <c r="AB72" s="9">
        <v>13830</v>
      </c>
      <c r="AC72" s="9">
        <v>13061</v>
      </c>
      <c r="AE72" s="10">
        <f t="shared" si="17"/>
        <v>19250</v>
      </c>
      <c r="AF72" s="10">
        <f t="shared" si="18"/>
        <v>4072</v>
      </c>
      <c r="AG72" s="10">
        <f t="shared" si="14"/>
        <v>3257.6</v>
      </c>
      <c r="AH72" s="10">
        <f t="shared" si="15"/>
        <v>3054</v>
      </c>
      <c r="AK72">
        <v>0</v>
      </c>
      <c r="AL72">
        <v>0</v>
      </c>
      <c r="AM72">
        <f t="shared" si="16"/>
        <v>0</v>
      </c>
      <c r="AO72">
        <v>0</v>
      </c>
      <c r="AP72">
        <f t="shared" si="11"/>
        <v>0</v>
      </c>
      <c r="AQ72">
        <f t="shared" si="12"/>
        <v>0</v>
      </c>
      <c r="AR72" s="102" t="str">
        <f t="shared" si="13"/>
        <v xml:space="preserve"> </v>
      </c>
      <c r="AS72">
        <f t="shared" ref="AS72:AS135" si="19">AK72*AO72</f>
        <v>0</v>
      </c>
      <c r="AT72" s="102" t="str">
        <f t="shared" ref="AT72:AT135" si="20">IF(AO72=0," ",ROUND(100%-(AO72/AF72),2))</f>
        <v xml:space="preserve"> </v>
      </c>
      <c r="AU72" s="102" t="str" cm="1">
        <f t="array" ref="AU72">_xlfn.IFS(AO72=0," ",AT72=20%,20%,AT72=25%,25%,AT72&lt;20%,"MV",AT72=21%,"MV",AT72=22%,"MV",AT72=23%,"MV",AT72=24%,MV)</f>
        <v xml:space="preserve"> </v>
      </c>
      <c r="AY72" s="121"/>
      <c r="AZ72">
        <v>0</v>
      </c>
      <c r="BA72">
        <v>0</v>
      </c>
      <c r="BB72">
        <f t="shared" ref="BB72:BB135" si="21">AZ72-BA72</f>
        <v>0</v>
      </c>
      <c r="BD72">
        <v>0</v>
      </c>
      <c r="BE72">
        <f t="shared" ref="BE72:BE135" si="22">IF(AK72&gt;0,W72,0)</f>
        <v>0</v>
      </c>
      <c r="BF72">
        <f t="shared" ref="BF72:BF135" si="23">BE72-BD72</f>
        <v>0</v>
      </c>
      <c r="BG72" s="102" t="str">
        <f t="shared" ref="BG72:BG135" si="24">IF(BD72&gt;0,((BF72*100%)/BE72)," ")</f>
        <v xml:space="preserve"> </v>
      </c>
      <c r="BH72">
        <f t="shared" ref="BH72:BH135" si="25">BD72*AZ72</f>
        <v>0</v>
      </c>
      <c r="BI72" s="102" t="str">
        <f t="shared" ref="BI72:BI135" si="26">IF(BD72=0," ",ROUND(100%-(BD72/AF72),2))</f>
        <v xml:space="preserve"> </v>
      </c>
      <c r="BJ72" s="102" t="str" cm="1">
        <f t="array" ref="BJ72">_xlfn.IFS(BD72=0," ",BI72=20%,20%,BI72=25%,25%,BI72&lt;20%,"MV",BI72=21%,"MV",BI72=22%,"MV",BI72=23%,"MV",BI72=24%,MV)</f>
        <v xml:space="preserve"> </v>
      </c>
    </row>
    <row r="73" spans="1:62">
      <c r="A73" s="6">
        <v>44</v>
      </c>
      <c r="B73" s="14" t="s">
        <v>88</v>
      </c>
      <c r="C73" s="16" t="s">
        <v>45</v>
      </c>
      <c r="D73" s="9">
        <v>24135</v>
      </c>
      <c r="E73" s="9">
        <v>29167</v>
      </c>
      <c r="F73" s="9">
        <v>26165</v>
      </c>
      <c r="G73" s="9">
        <v>20646</v>
      </c>
      <c r="H73" s="9">
        <v>23850</v>
      </c>
      <c r="I73" s="9">
        <v>38995</v>
      </c>
      <c r="J73" s="9">
        <v>31886</v>
      </c>
      <c r="K73" s="9">
        <v>92444</v>
      </c>
      <c r="L73" s="9">
        <v>21493</v>
      </c>
      <c r="M73" s="9">
        <v>17640</v>
      </c>
      <c r="N73" s="9">
        <v>31900</v>
      </c>
      <c r="O73" s="9">
        <v>38412</v>
      </c>
      <c r="P73" s="9">
        <v>25773</v>
      </c>
      <c r="Q73" s="9">
        <v>32579</v>
      </c>
      <c r="R73" s="9">
        <v>27251</v>
      </c>
      <c r="S73" s="9">
        <v>32359</v>
      </c>
      <c r="T73" s="9">
        <v>30516</v>
      </c>
      <c r="U73" s="9">
        <v>23148</v>
      </c>
      <c r="V73" s="9">
        <v>60240</v>
      </c>
      <c r="W73" s="9">
        <v>26151</v>
      </c>
      <c r="X73" s="9">
        <v>24604</v>
      </c>
      <c r="Y73" s="9">
        <v>26707</v>
      </c>
      <c r="Z73" s="9">
        <v>40418</v>
      </c>
      <c r="AA73" s="9">
        <v>53280</v>
      </c>
      <c r="AB73" s="9">
        <v>40396</v>
      </c>
      <c r="AC73" s="9">
        <v>35126</v>
      </c>
      <c r="AE73" s="10">
        <f t="shared" si="17"/>
        <v>92444</v>
      </c>
      <c r="AF73" s="10">
        <f t="shared" si="18"/>
        <v>17640</v>
      </c>
      <c r="AG73" s="10">
        <f t="shared" si="14"/>
        <v>14112</v>
      </c>
      <c r="AH73" s="10">
        <f t="shared" si="15"/>
        <v>13230</v>
      </c>
      <c r="AK73">
        <v>6</v>
      </c>
      <c r="AL73">
        <v>6</v>
      </c>
      <c r="AM73">
        <f t="shared" si="16"/>
        <v>0</v>
      </c>
      <c r="AO73">
        <v>13230</v>
      </c>
      <c r="AP73">
        <f t="shared" ref="AP73:AP136" si="27">IF(AK73&gt;0,T73,0)</f>
        <v>30516</v>
      </c>
      <c r="AQ73">
        <f t="shared" ref="AQ73:AQ136" si="28">AP73-AO73</f>
        <v>17286</v>
      </c>
      <c r="AR73" s="102">
        <f t="shared" ref="AR73:AR136" si="29">IF(AO73&gt;0,((AQ73*100%)/AP73)," ")</f>
        <v>0.56645694062131335</v>
      </c>
      <c r="AS73">
        <f t="shared" si="19"/>
        <v>79380</v>
      </c>
      <c r="AT73" s="102">
        <f t="shared" si="20"/>
        <v>0.25</v>
      </c>
      <c r="AU73" s="104" cm="1">
        <f t="array" ref="AU73">_xlfn.IFS(AO73=0," ",AT73=20%,20%,AT73=25%,25%,AT73&lt;20%,"MV",AT73=21%,"MV",AT73=22%,"MV",AT73=23%,"MV",AT73=24%,MV)</f>
        <v>0.25</v>
      </c>
      <c r="AY73" s="121"/>
      <c r="AZ73">
        <v>6</v>
      </c>
      <c r="BA73">
        <v>6</v>
      </c>
      <c r="BB73">
        <f t="shared" si="21"/>
        <v>0</v>
      </c>
      <c r="BD73">
        <v>13230</v>
      </c>
      <c r="BE73">
        <f t="shared" si="22"/>
        <v>26151</v>
      </c>
      <c r="BF73">
        <f t="shared" si="23"/>
        <v>12921</v>
      </c>
      <c r="BG73" s="102">
        <f t="shared" si="24"/>
        <v>0.49409200412986121</v>
      </c>
      <c r="BH73">
        <f t="shared" si="25"/>
        <v>79380</v>
      </c>
      <c r="BI73" s="102">
        <f t="shared" si="26"/>
        <v>0.25</v>
      </c>
      <c r="BJ73" s="102" cm="1">
        <f t="array" ref="BJ73">_xlfn.IFS(BD73=0," ",BI73=20%,20%,BI73=25%,25%,BI73&lt;20%,"MV",BI73=21%,"MV",BI73=22%,"MV",BI73=23%,"MV",BI73=24%,MV)</f>
        <v>0.25</v>
      </c>
    </row>
    <row r="74" spans="1:62">
      <c r="A74" s="6">
        <v>45</v>
      </c>
      <c r="B74" s="14" t="s">
        <v>89</v>
      </c>
      <c r="C74" s="16" t="s">
        <v>45</v>
      </c>
      <c r="D74" s="9">
        <v>8596</v>
      </c>
      <c r="E74" s="9">
        <v>12806</v>
      </c>
      <c r="F74" s="9">
        <v>11615</v>
      </c>
      <c r="G74" s="9">
        <v>10136</v>
      </c>
      <c r="H74" s="9">
        <v>8699</v>
      </c>
      <c r="I74" s="9">
        <v>14811</v>
      </c>
      <c r="J74" s="9">
        <v>13083</v>
      </c>
      <c r="K74" s="9">
        <v>68977</v>
      </c>
      <c r="L74" s="9">
        <v>15837</v>
      </c>
      <c r="M74" s="9">
        <v>7349</v>
      </c>
      <c r="N74" s="9">
        <v>15158</v>
      </c>
      <c r="O74" s="9">
        <v>14589</v>
      </c>
      <c r="P74" s="9">
        <v>14926</v>
      </c>
      <c r="Q74" s="9">
        <v>12330</v>
      </c>
      <c r="R74" s="9">
        <v>16798</v>
      </c>
      <c r="S74" s="9">
        <v>13436</v>
      </c>
      <c r="T74" s="9">
        <v>11591</v>
      </c>
      <c r="U74" s="9">
        <v>10046</v>
      </c>
      <c r="V74" s="9">
        <v>21034</v>
      </c>
      <c r="W74" s="9">
        <v>11573</v>
      </c>
      <c r="X74" s="9">
        <v>10181</v>
      </c>
      <c r="Y74" s="9">
        <v>11971</v>
      </c>
      <c r="Z74" s="9">
        <v>15328</v>
      </c>
      <c r="AA74" s="9">
        <v>40271</v>
      </c>
      <c r="AB74" s="9">
        <v>15344</v>
      </c>
      <c r="AC74" s="9">
        <v>14907</v>
      </c>
      <c r="AE74" s="10">
        <f t="shared" si="17"/>
        <v>68977</v>
      </c>
      <c r="AF74" s="10">
        <f t="shared" si="18"/>
        <v>7349</v>
      </c>
      <c r="AG74" s="10">
        <f t="shared" si="14"/>
        <v>5879.2</v>
      </c>
      <c r="AH74" s="10">
        <f t="shared" si="15"/>
        <v>5511.75</v>
      </c>
      <c r="AK74">
        <v>5</v>
      </c>
      <c r="AL74">
        <v>5</v>
      </c>
      <c r="AM74">
        <f t="shared" si="16"/>
        <v>0</v>
      </c>
      <c r="AO74">
        <v>5511.75</v>
      </c>
      <c r="AP74">
        <f t="shared" si="27"/>
        <v>11591</v>
      </c>
      <c r="AQ74">
        <f t="shared" si="28"/>
        <v>6079.25</v>
      </c>
      <c r="AR74" s="102">
        <f t="shared" si="29"/>
        <v>0.52448020015529295</v>
      </c>
      <c r="AS74">
        <f t="shared" si="19"/>
        <v>27558.75</v>
      </c>
      <c r="AT74" s="102">
        <f t="shared" si="20"/>
        <v>0.25</v>
      </c>
      <c r="AU74" s="104" cm="1">
        <f t="array" ref="AU74">_xlfn.IFS(AO74=0," ",AT74=20%,20%,AT74=25%,25%,AT74&lt;20%,"MV",AT74=21%,"MV",AT74=22%,"MV",AT74=23%,"MV",AT74=24%,MV)</f>
        <v>0.25</v>
      </c>
      <c r="AY74" s="121"/>
      <c r="AZ74">
        <v>5</v>
      </c>
      <c r="BA74">
        <v>5</v>
      </c>
      <c r="BB74">
        <f t="shared" si="21"/>
        <v>0</v>
      </c>
      <c r="BD74">
        <v>5511.75</v>
      </c>
      <c r="BE74">
        <f t="shared" si="22"/>
        <v>11573</v>
      </c>
      <c r="BF74">
        <f t="shared" si="23"/>
        <v>6061.25</v>
      </c>
      <c r="BG74" s="102">
        <f t="shared" si="24"/>
        <v>0.52374060312797033</v>
      </c>
      <c r="BH74">
        <f t="shared" si="25"/>
        <v>27558.75</v>
      </c>
      <c r="BI74" s="102">
        <f t="shared" si="26"/>
        <v>0.25</v>
      </c>
      <c r="BJ74" s="102" cm="1">
        <f t="array" ref="BJ74">_xlfn.IFS(BD74=0," ",BI74=20%,20%,BI74=25%,25%,BI74&lt;20%,"MV",BI74=21%,"MV",BI74=22%,"MV",BI74=23%,"MV",BI74=24%,MV)</f>
        <v>0.25</v>
      </c>
    </row>
    <row r="75" spans="1:62">
      <c r="A75" s="6">
        <v>46</v>
      </c>
      <c r="B75" s="14" t="s">
        <v>90</v>
      </c>
      <c r="C75" s="16" t="s">
        <v>45</v>
      </c>
      <c r="D75" s="9">
        <v>9368</v>
      </c>
      <c r="E75" s="9">
        <v>13450</v>
      </c>
      <c r="F75" s="9">
        <v>12938</v>
      </c>
      <c r="G75" s="9">
        <v>11459</v>
      </c>
      <c r="H75" s="9">
        <v>9258</v>
      </c>
      <c r="I75" s="9">
        <v>14811</v>
      </c>
      <c r="J75" s="9">
        <v>13810</v>
      </c>
      <c r="K75" s="9">
        <v>77036</v>
      </c>
      <c r="L75" s="9">
        <v>15837</v>
      </c>
      <c r="M75" s="9">
        <v>7349</v>
      </c>
      <c r="N75" s="9">
        <v>15497</v>
      </c>
      <c r="O75" s="9">
        <v>14589</v>
      </c>
      <c r="P75" s="9">
        <v>13318</v>
      </c>
      <c r="Q75" s="9">
        <v>12556</v>
      </c>
      <c r="R75" s="9">
        <v>16798</v>
      </c>
      <c r="S75" s="9">
        <v>13436</v>
      </c>
      <c r="T75" s="9">
        <v>11591</v>
      </c>
      <c r="U75" s="9">
        <v>10487</v>
      </c>
      <c r="V75" s="9">
        <v>21875</v>
      </c>
      <c r="W75" s="9">
        <v>13464</v>
      </c>
      <c r="X75" s="9">
        <v>10181</v>
      </c>
      <c r="Y75" s="9">
        <v>12729</v>
      </c>
      <c r="Z75" s="9">
        <v>15294</v>
      </c>
      <c r="AA75" s="9">
        <v>33936</v>
      </c>
      <c r="AB75" s="9">
        <v>15344</v>
      </c>
      <c r="AC75" s="9">
        <v>15579</v>
      </c>
      <c r="AE75" s="10">
        <f t="shared" si="17"/>
        <v>77036</v>
      </c>
      <c r="AF75" s="10">
        <f t="shared" si="18"/>
        <v>7349</v>
      </c>
      <c r="AG75" s="10">
        <f t="shared" si="14"/>
        <v>5879.2</v>
      </c>
      <c r="AH75" s="10">
        <f t="shared" si="15"/>
        <v>5511.75</v>
      </c>
      <c r="AK75">
        <v>0</v>
      </c>
      <c r="AL75">
        <v>0</v>
      </c>
      <c r="AM75">
        <f t="shared" si="16"/>
        <v>0</v>
      </c>
      <c r="AO75">
        <v>0</v>
      </c>
      <c r="AP75">
        <f t="shared" si="27"/>
        <v>0</v>
      </c>
      <c r="AQ75">
        <f t="shared" si="28"/>
        <v>0</v>
      </c>
      <c r="AR75" s="102" t="str">
        <f t="shared" si="29"/>
        <v xml:space="preserve"> </v>
      </c>
      <c r="AS75">
        <f t="shared" si="19"/>
        <v>0</v>
      </c>
      <c r="AT75" s="102" t="str">
        <f t="shared" si="20"/>
        <v xml:space="preserve"> </v>
      </c>
      <c r="AU75" s="102" t="str" cm="1">
        <f t="array" ref="AU75">_xlfn.IFS(AO75=0," ",AT75=20%,20%,AT75=25%,25%,AT75&lt;20%,"MV",AT75=21%,"MV",AT75=22%,"MV",AT75=23%,"MV",AT75=24%,MV)</f>
        <v xml:space="preserve"> </v>
      </c>
      <c r="AY75" s="121"/>
      <c r="AZ75">
        <v>0</v>
      </c>
      <c r="BA75">
        <v>0</v>
      </c>
      <c r="BB75">
        <f t="shared" si="21"/>
        <v>0</v>
      </c>
      <c r="BD75">
        <v>0</v>
      </c>
      <c r="BE75">
        <f t="shared" si="22"/>
        <v>0</v>
      </c>
      <c r="BF75">
        <f t="shared" si="23"/>
        <v>0</v>
      </c>
      <c r="BG75" s="102" t="str">
        <f t="shared" si="24"/>
        <v xml:space="preserve"> </v>
      </c>
      <c r="BH75">
        <f t="shared" si="25"/>
        <v>0</v>
      </c>
      <c r="BI75" s="102" t="str">
        <f t="shared" si="26"/>
        <v xml:space="preserve"> </v>
      </c>
      <c r="BJ75" s="102" t="str" cm="1">
        <f t="array" ref="BJ75">_xlfn.IFS(BD75=0," ",BI75=20%,20%,BI75=25%,25%,BI75&lt;20%,"MV",BI75=21%,"MV",BI75=22%,"MV",BI75=23%,"MV",BI75=24%,MV)</f>
        <v xml:space="preserve"> </v>
      </c>
    </row>
    <row r="76" spans="1:62">
      <c r="A76" s="6">
        <v>47</v>
      </c>
      <c r="B76" s="14" t="s">
        <v>91</v>
      </c>
      <c r="C76" s="16" t="s">
        <v>45</v>
      </c>
      <c r="D76" s="9">
        <v>42483</v>
      </c>
      <c r="E76" s="9">
        <v>49490</v>
      </c>
      <c r="F76" s="9">
        <v>51852</v>
      </c>
      <c r="G76" s="9">
        <v>75137</v>
      </c>
      <c r="H76" s="9">
        <v>42991</v>
      </c>
      <c r="I76" s="9">
        <v>61076</v>
      </c>
      <c r="J76" s="9">
        <v>68702</v>
      </c>
      <c r="K76" s="9">
        <v>61759</v>
      </c>
      <c r="L76" s="9">
        <v>26018</v>
      </c>
      <c r="M76" s="9">
        <v>13607</v>
      </c>
      <c r="N76" s="9">
        <v>45474</v>
      </c>
      <c r="O76" s="9">
        <v>60164</v>
      </c>
      <c r="P76" s="9">
        <v>50835</v>
      </c>
      <c r="Q76" s="9">
        <v>59162</v>
      </c>
      <c r="R76" s="9">
        <v>51240</v>
      </c>
      <c r="S76" s="9">
        <v>77246</v>
      </c>
      <c r="T76" s="9">
        <v>47797</v>
      </c>
      <c r="U76" s="9">
        <v>49013</v>
      </c>
      <c r="V76" s="9">
        <v>50480</v>
      </c>
      <c r="W76" s="9">
        <v>39164</v>
      </c>
      <c r="X76" s="9">
        <v>42420</v>
      </c>
      <c r="Y76" s="9">
        <v>53716</v>
      </c>
      <c r="Z76" s="9">
        <v>63042</v>
      </c>
      <c r="AA76" s="9">
        <v>22624</v>
      </c>
      <c r="AB76" s="9">
        <v>63274</v>
      </c>
      <c r="AC76" s="9">
        <v>49189</v>
      </c>
      <c r="AE76" s="10">
        <f t="shared" si="17"/>
        <v>77246</v>
      </c>
      <c r="AF76" s="10">
        <f t="shared" si="18"/>
        <v>13607</v>
      </c>
      <c r="AG76" s="10">
        <f t="shared" si="14"/>
        <v>10885.6</v>
      </c>
      <c r="AH76" s="10">
        <f t="shared" si="15"/>
        <v>10205.25</v>
      </c>
      <c r="AK76">
        <v>0</v>
      </c>
      <c r="AL76">
        <v>0</v>
      </c>
      <c r="AM76">
        <f t="shared" si="16"/>
        <v>0</v>
      </c>
      <c r="AO76">
        <v>0</v>
      </c>
      <c r="AP76">
        <f t="shared" si="27"/>
        <v>0</v>
      </c>
      <c r="AQ76">
        <f t="shared" si="28"/>
        <v>0</v>
      </c>
      <c r="AR76" s="102" t="str">
        <f t="shared" si="29"/>
        <v xml:space="preserve"> </v>
      </c>
      <c r="AS76">
        <f t="shared" si="19"/>
        <v>0</v>
      </c>
      <c r="AT76" s="102" t="str">
        <f t="shared" si="20"/>
        <v xml:space="preserve"> </v>
      </c>
      <c r="AU76" s="102" t="str" cm="1">
        <f t="array" ref="AU76">_xlfn.IFS(AO76=0," ",AT76=20%,20%,AT76=25%,25%,AT76&lt;20%,"MV",AT76=21%,"MV",AT76=22%,"MV",AT76=23%,"MV",AT76=24%,MV)</f>
        <v xml:space="preserve"> </v>
      </c>
      <c r="AY76" s="121"/>
      <c r="AZ76">
        <v>0</v>
      </c>
      <c r="BA76">
        <v>0</v>
      </c>
      <c r="BB76">
        <f t="shared" si="21"/>
        <v>0</v>
      </c>
      <c r="BD76">
        <v>0</v>
      </c>
      <c r="BE76">
        <f t="shared" si="22"/>
        <v>0</v>
      </c>
      <c r="BF76">
        <f t="shared" si="23"/>
        <v>0</v>
      </c>
      <c r="BG76" s="102" t="str">
        <f t="shared" si="24"/>
        <v xml:space="preserve"> </v>
      </c>
      <c r="BH76">
        <f t="shared" si="25"/>
        <v>0</v>
      </c>
      <c r="BI76" s="102" t="str">
        <f t="shared" si="26"/>
        <v xml:space="preserve"> </v>
      </c>
      <c r="BJ76" s="102" t="str" cm="1">
        <f t="array" ref="BJ76">_xlfn.IFS(BD76=0," ",BI76=20%,20%,BI76=25%,25%,BI76&lt;20%,"MV",BI76=21%,"MV",BI76=22%,"MV",BI76=23%,"MV",BI76=24%,MV)</f>
        <v xml:space="preserve"> </v>
      </c>
    </row>
    <row r="77" spans="1:62">
      <c r="A77" s="6">
        <v>48</v>
      </c>
      <c r="B77" s="14" t="s">
        <v>92</v>
      </c>
      <c r="C77" s="16" t="s">
        <v>45</v>
      </c>
      <c r="D77" s="9">
        <v>39220</v>
      </c>
      <c r="E77" s="9">
        <v>53951</v>
      </c>
      <c r="F77" s="9">
        <v>59986</v>
      </c>
      <c r="G77" s="9">
        <v>74628</v>
      </c>
      <c r="H77" s="9">
        <v>38757</v>
      </c>
      <c r="I77" s="9">
        <v>68731</v>
      </c>
      <c r="J77" s="9">
        <v>74560</v>
      </c>
      <c r="K77" s="9">
        <v>213989</v>
      </c>
      <c r="L77" s="9">
        <v>39592</v>
      </c>
      <c r="M77" s="9">
        <v>30644</v>
      </c>
      <c r="N77" s="9">
        <v>53393</v>
      </c>
      <c r="O77" s="9">
        <v>67702</v>
      </c>
      <c r="P77" s="9">
        <v>70019</v>
      </c>
      <c r="Q77" s="9">
        <v>53506</v>
      </c>
      <c r="R77" s="9">
        <v>63883</v>
      </c>
      <c r="S77" s="9">
        <v>86546</v>
      </c>
      <c r="T77" s="9">
        <v>53787</v>
      </c>
      <c r="U77" s="9">
        <v>55309</v>
      </c>
      <c r="V77" s="9">
        <v>97926</v>
      </c>
      <c r="W77" s="9">
        <v>34730</v>
      </c>
      <c r="X77" s="9">
        <v>42420</v>
      </c>
      <c r="Y77" s="9">
        <v>59895</v>
      </c>
      <c r="Z77" s="9">
        <v>71254</v>
      </c>
      <c r="AA77" s="9">
        <v>125563</v>
      </c>
      <c r="AB77" s="9">
        <v>71202</v>
      </c>
      <c r="AC77" s="9">
        <v>60850</v>
      </c>
      <c r="AE77" s="10">
        <f t="shared" si="17"/>
        <v>213989</v>
      </c>
      <c r="AF77" s="10">
        <f t="shared" si="18"/>
        <v>30644</v>
      </c>
      <c r="AG77" s="10">
        <f t="shared" si="14"/>
        <v>24515.200000000001</v>
      </c>
      <c r="AH77" s="10">
        <f t="shared" si="15"/>
        <v>22983</v>
      </c>
      <c r="AK77">
        <v>7</v>
      </c>
      <c r="AL77">
        <v>7</v>
      </c>
      <c r="AM77">
        <f t="shared" si="16"/>
        <v>0</v>
      </c>
      <c r="AO77">
        <v>22983</v>
      </c>
      <c r="AP77">
        <f t="shared" si="27"/>
        <v>53787</v>
      </c>
      <c r="AQ77">
        <f t="shared" si="28"/>
        <v>30804</v>
      </c>
      <c r="AR77" s="102">
        <f t="shared" si="29"/>
        <v>0.57270344135199958</v>
      </c>
      <c r="AS77">
        <f t="shared" si="19"/>
        <v>160881</v>
      </c>
      <c r="AT77" s="102">
        <f t="shared" si="20"/>
        <v>0.25</v>
      </c>
      <c r="AU77" s="104" cm="1">
        <f t="array" ref="AU77">_xlfn.IFS(AO77=0," ",AT77=20%,20%,AT77=25%,25%,AT77&lt;20%,"MV",AT77=21%,"MV",AT77=22%,"MV",AT77=23%,"MV",AT77=24%,MV)</f>
        <v>0.25</v>
      </c>
      <c r="AY77" s="121"/>
      <c r="AZ77">
        <v>7</v>
      </c>
      <c r="BA77">
        <v>7</v>
      </c>
      <c r="BB77">
        <f t="shared" si="21"/>
        <v>0</v>
      </c>
      <c r="BD77">
        <v>22983</v>
      </c>
      <c r="BE77">
        <f t="shared" si="22"/>
        <v>34730</v>
      </c>
      <c r="BF77">
        <f t="shared" si="23"/>
        <v>11747</v>
      </c>
      <c r="BG77" s="102">
        <f t="shared" si="24"/>
        <v>0.33823783472502161</v>
      </c>
      <c r="BH77">
        <f t="shared" si="25"/>
        <v>160881</v>
      </c>
      <c r="BI77" s="102">
        <f t="shared" si="26"/>
        <v>0.25</v>
      </c>
      <c r="BJ77" s="102" cm="1">
        <f t="array" ref="BJ77">_xlfn.IFS(BD77=0," ",BI77=20%,20%,BI77=25%,25%,BI77&lt;20%,"MV",BI77=21%,"MV",BI77=22%,"MV",BI77=23%,"MV",BI77=24%,MV)</f>
        <v>0.25</v>
      </c>
    </row>
    <row r="78" spans="1:62">
      <c r="A78" s="6">
        <v>49</v>
      </c>
      <c r="B78" s="14" t="s">
        <v>93</v>
      </c>
      <c r="C78" s="16" t="s">
        <v>45</v>
      </c>
      <c r="D78" s="9">
        <v>20124</v>
      </c>
      <c r="E78" s="9">
        <v>26866</v>
      </c>
      <c r="F78" s="9">
        <v>24158</v>
      </c>
      <c r="G78" s="9">
        <v>22103</v>
      </c>
      <c r="H78" s="9">
        <v>20364</v>
      </c>
      <c r="I78" s="9">
        <v>27065</v>
      </c>
      <c r="J78" s="9">
        <v>27441</v>
      </c>
      <c r="K78" s="9">
        <v>93039</v>
      </c>
      <c r="L78" s="9">
        <v>20362</v>
      </c>
      <c r="M78" s="9">
        <v>16799</v>
      </c>
      <c r="N78" s="9">
        <v>28506</v>
      </c>
      <c r="O78" s="9">
        <v>26660</v>
      </c>
      <c r="P78" s="9">
        <v>28837</v>
      </c>
      <c r="Q78" s="9">
        <v>28619</v>
      </c>
      <c r="R78" s="9">
        <v>27251</v>
      </c>
      <c r="S78" s="9">
        <v>24554</v>
      </c>
      <c r="T78" s="9">
        <v>21181</v>
      </c>
      <c r="U78" s="9">
        <v>20323</v>
      </c>
      <c r="V78" s="9">
        <v>47619</v>
      </c>
      <c r="W78" s="9">
        <v>20461</v>
      </c>
      <c r="X78" s="9">
        <v>21210</v>
      </c>
      <c r="Y78" s="9">
        <v>22497</v>
      </c>
      <c r="Z78" s="9">
        <v>28065</v>
      </c>
      <c r="AA78" s="9">
        <v>52035</v>
      </c>
      <c r="AB78" s="9">
        <v>28038</v>
      </c>
      <c r="AC78" s="9">
        <v>32584</v>
      </c>
      <c r="AE78" s="10">
        <f t="shared" si="17"/>
        <v>93039</v>
      </c>
      <c r="AF78" s="10">
        <f t="shared" si="18"/>
        <v>16799</v>
      </c>
      <c r="AG78" s="10">
        <f t="shared" si="14"/>
        <v>13439.2</v>
      </c>
      <c r="AH78" s="10">
        <f t="shared" si="15"/>
        <v>12599.25</v>
      </c>
      <c r="AK78">
        <v>0</v>
      </c>
      <c r="AL78">
        <v>0</v>
      </c>
      <c r="AM78">
        <f t="shared" si="16"/>
        <v>0</v>
      </c>
      <c r="AO78">
        <v>0</v>
      </c>
      <c r="AP78">
        <f t="shared" si="27"/>
        <v>0</v>
      </c>
      <c r="AQ78">
        <f t="shared" si="28"/>
        <v>0</v>
      </c>
      <c r="AR78" s="102" t="str">
        <f t="shared" si="29"/>
        <v xml:space="preserve"> </v>
      </c>
      <c r="AS78">
        <f t="shared" si="19"/>
        <v>0</v>
      </c>
      <c r="AT78" s="102" t="str">
        <f t="shared" si="20"/>
        <v xml:space="preserve"> </v>
      </c>
      <c r="AU78" s="102" t="str" cm="1">
        <f t="array" ref="AU78">_xlfn.IFS(AO78=0," ",AT78=20%,20%,AT78=25%,25%,AT78&lt;20%,"MV",AT78=21%,"MV",AT78=22%,"MV",AT78=23%,"MV",AT78=24%,MV)</f>
        <v xml:space="preserve"> </v>
      </c>
      <c r="AY78" s="121"/>
      <c r="AZ78">
        <v>0</v>
      </c>
      <c r="BA78">
        <v>0</v>
      </c>
      <c r="BB78">
        <f t="shared" si="21"/>
        <v>0</v>
      </c>
      <c r="BD78">
        <v>0</v>
      </c>
      <c r="BE78">
        <f t="shared" si="22"/>
        <v>0</v>
      </c>
      <c r="BF78">
        <f t="shared" si="23"/>
        <v>0</v>
      </c>
      <c r="BG78" s="102" t="str">
        <f t="shared" si="24"/>
        <v xml:space="preserve"> </v>
      </c>
      <c r="BH78">
        <f t="shared" si="25"/>
        <v>0</v>
      </c>
      <c r="BI78" s="102" t="str">
        <f t="shared" si="26"/>
        <v xml:space="preserve"> </v>
      </c>
      <c r="BJ78" s="102" t="str" cm="1">
        <f t="array" ref="BJ78">_xlfn.IFS(BD78=0," ",BI78=20%,20%,BI78=25%,25%,BI78&lt;20%,"MV",BI78=21%,"MV",BI78=22%,"MV",BI78=23%,"MV",BI78=24%,MV)</f>
        <v xml:space="preserve"> </v>
      </c>
    </row>
    <row r="79" spans="1:62">
      <c r="A79" s="6">
        <v>50</v>
      </c>
      <c r="B79" s="14" t="s">
        <v>94</v>
      </c>
      <c r="C79" s="16" t="s">
        <v>45</v>
      </c>
      <c r="D79" s="9">
        <v>8603</v>
      </c>
      <c r="E79" s="9">
        <v>16502</v>
      </c>
      <c r="F79" s="9">
        <v>17742</v>
      </c>
      <c r="G79" s="9">
        <v>16378</v>
      </c>
      <c r="H79" s="9">
        <v>8501</v>
      </c>
      <c r="I79" s="9">
        <v>13632</v>
      </c>
      <c r="J79" s="9">
        <v>15000</v>
      </c>
      <c r="K79" s="9">
        <v>90731</v>
      </c>
      <c r="L79" s="9">
        <v>16968</v>
      </c>
      <c r="M79" s="9">
        <v>6924</v>
      </c>
      <c r="N79" s="9">
        <v>16063</v>
      </c>
      <c r="O79" s="9">
        <v>13428</v>
      </c>
      <c r="P79" s="9">
        <v>18331</v>
      </c>
      <c r="Q79" s="9">
        <v>12104</v>
      </c>
      <c r="R79" s="9">
        <v>17420</v>
      </c>
      <c r="S79" s="9">
        <v>12367</v>
      </c>
      <c r="T79" s="9">
        <v>10669</v>
      </c>
      <c r="U79" s="9">
        <v>9473</v>
      </c>
      <c r="V79" s="9">
        <v>28606</v>
      </c>
      <c r="W79" s="9">
        <v>8639</v>
      </c>
      <c r="X79" s="9">
        <v>10520</v>
      </c>
      <c r="Y79" s="9">
        <v>15504</v>
      </c>
      <c r="Z79" s="9">
        <v>14140</v>
      </c>
      <c r="AA79" s="9">
        <v>52035</v>
      </c>
      <c r="AB79" s="9">
        <v>14122</v>
      </c>
      <c r="AC79" s="9">
        <v>17116</v>
      </c>
      <c r="AE79" s="10">
        <f t="shared" si="17"/>
        <v>90731</v>
      </c>
      <c r="AF79" s="10">
        <f t="shared" si="18"/>
        <v>6924</v>
      </c>
      <c r="AG79" s="10">
        <f t="shared" si="14"/>
        <v>5539.2</v>
      </c>
      <c r="AH79" s="10">
        <f t="shared" si="15"/>
        <v>5193</v>
      </c>
      <c r="AK79">
        <v>7</v>
      </c>
      <c r="AL79">
        <v>7</v>
      </c>
      <c r="AM79">
        <f t="shared" si="16"/>
        <v>0</v>
      </c>
      <c r="AO79">
        <v>5193</v>
      </c>
      <c r="AP79">
        <f t="shared" si="27"/>
        <v>10669</v>
      </c>
      <c r="AQ79">
        <f t="shared" si="28"/>
        <v>5476</v>
      </c>
      <c r="AR79" s="102">
        <f t="shared" si="29"/>
        <v>0.51326272377917326</v>
      </c>
      <c r="AS79">
        <f t="shared" si="19"/>
        <v>36351</v>
      </c>
      <c r="AT79" s="102">
        <f t="shared" si="20"/>
        <v>0.25</v>
      </c>
      <c r="AU79" s="104" cm="1">
        <f t="array" ref="AU79">_xlfn.IFS(AO79=0," ",AT79=20%,20%,AT79=25%,25%,AT79&lt;20%,"MV",AT79=21%,"MV",AT79=22%,"MV",AT79=23%,"MV",AT79=24%,MV)</f>
        <v>0.25</v>
      </c>
      <c r="AY79" s="121"/>
      <c r="AZ79">
        <v>7</v>
      </c>
      <c r="BA79">
        <v>7</v>
      </c>
      <c r="BB79">
        <f t="shared" si="21"/>
        <v>0</v>
      </c>
      <c r="BD79">
        <v>5193</v>
      </c>
      <c r="BE79">
        <f t="shared" si="22"/>
        <v>8639</v>
      </c>
      <c r="BF79">
        <f t="shared" si="23"/>
        <v>3446</v>
      </c>
      <c r="BG79" s="102">
        <f t="shared" si="24"/>
        <v>0.39888876027317977</v>
      </c>
      <c r="BH79">
        <f t="shared" si="25"/>
        <v>36351</v>
      </c>
      <c r="BI79" s="102">
        <f t="shared" si="26"/>
        <v>0.25</v>
      </c>
      <c r="BJ79" s="102" cm="1">
        <f t="array" ref="BJ79">_xlfn.IFS(BD79=0," ",BI79=20%,20%,BI79=25%,25%,BI79&lt;20%,"MV",BI79=21%,"MV",BI79=22%,"MV",BI79=23%,"MV",BI79=24%,MV)</f>
        <v>0.25</v>
      </c>
    </row>
    <row r="80" spans="1:62">
      <c r="A80" s="6">
        <v>51</v>
      </c>
      <c r="B80" s="14" t="s">
        <v>95</v>
      </c>
      <c r="C80" s="16" t="s">
        <v>45</v>
      </c>
      <c r="D80" s="9">
        <v>19681</v>
      </c>
      <c r="E80" s="9">
        <v>25747</v>
      </c>
      <c r="F80" s="9">
        <v>48331</v>
      </c>
      <c r="G80" s="9">
        <v>19817</v>
      </c>
      <c r="H80" s="9">
        <v>19916</v>
      </c>
      <c r="I80" s="9">
        <v>30270</v>
      </c>
      <c r="J80" s="9">
        <v>22386</v>
      </c>
      <c r="K80" s="9">
        <v>76997</v>
      </c>
      <c r="L80" s="9">
        <v>19230</v>
      </c>
      <c r="M80" s="9">
        <v>5670</v>
      </c>
      <c r="N80" s="9">
        <v>27375</v>
      </c>
      <c r="O80" s="9">
        <v>29817</v>
      </c>
      <c r="P80" s="9">
        <v>17206</v>
      </c>
      <c r="Q80" s="9">
        <v>23981</v>
      </c>
      <c r="R80" s="9">
        <v>39557</v>
      </c>
      <c r="S80" s="9">
        <v>27461</v>
      </c>
      <c r="T80" s="9">
        <v>23689</v>
      </c>
      <c r="U80" s="9">
        <v>19334</v>
      </c>
      <c r="V80" s="9">
        <v>47619</v>
      </c>
      <c r="W80" s="9">
        <v>19975</v>
      </c>
      <c r="X80" s="9">
        <v>21719</v>
      </c>
      <c r="Y80" s="9">
        <v>22276</v>
      </c>
      <c r="Z80" s="9">
        <v>31368</v>
      </c>
      <c r="AA80" s="9">
        <v>48076</v>
      </c>
      <c r="AB80" s="9">
        <v>31358</v>
      </c>
      <c r="AC80" s="9">
        <v>31818</v>
      </c>
      <c r="AE80" s="10">
        <f t="shared" si="17"/>
        <v>76997</v>
      </c>
      <c r="AF80" s="10">
        <f t="shared" si="18"/>
        <v>5670</v>
      </c>
      <c r="AG80" s="10">
        <f t="shared" si="14"/>
        <v>4536</v>
      </c>
      <c r="AH80" s="10">
        <f t="shared" si="15"/>
        <v>4252.5</v>
      </c>
      <c r="AK80">
        <v>0</v>
      </c>
      <c r="AL80">
        <v>0</v>
      </c>
      <c r="AM80">
        <f t="shared" si="16"/>
        <v>0</v>
      </c>
      <c r="AO80">
        <v>0</v>
      </c>
      <c r="AP80">
        <f t="shared" si="27"/>
        <v>0</v>
      </c>
      <c r="AQ80">
        <f t="shared" si="28"/>
        <v>0</v>
      </c>
      <c r="AR80" s="102" t="str">
        <f t="shared" si="29"/>
        <v xml:space="preserve"> </v>
      </c>
      <c r="AS80">
        <f t="shared" si="19"/>
        <v>0</v>
      </c>
      <c r="AT80" s="102" t="str">
        <f t="shared" si="20"/>
        <v xml:space="preserve"> </v>
      </c>
      <c r="AU80" s="102" t="str" cm="1">
        <f t="array" ref="AU80">_xlfn.IFS(AO80=0," ",AT80=20%,20%,AT80=25%,25%,AT80&lt;20%,"MV",AT80=21%,"MV",AT80=22%,"MV",AT80=23%,"MV",AT80=24%,MV)</f>
        <v xml:space="preserve"> </v>
      </c>
      <c r="AY80" s="121"/>
      <c r="AZ80">
        <v>0</v>
      </c>
      <c r="BA80">
        <v>0</v>
      </c>
      <c r="BB80">
        <f t="shared" si="21"/>
        <v>0</v>
      </c>
      <c r="BD80">
        <v>0</v>
      </c>
      <c r="BE80">
        <f t="shared" si="22"/>
        <v>0</v>
      </c>
      <c r="BF80">
        <f t="shared" si="23"/>
        <v>0</v>
      </c>
      <c r="BG80" s="102" t="str">
        <f t="shared" si="24"/>
        <v xml:space="preserve"> </v>
      </c>
      <c r="BH80">
        <f t="shared" si="25"/>
        <v>0</v>
      </c>
      <c r="BI80" s="102" t="str">
        <f t="shared" si="26"/>
        <v xml:space="preserve"> </v>
      </c>
      <c r="BJ80" s="102" t="str" cm="1">
        <f t="array" ref="BJ80">_xlfn.IFS(BD80=0," ",BI80=20%,20%,BI80=25%,25%,BI80&lt;20%,"MV",BI80=21%,"MV",BI80=22%,"MV",BI80=23%,"MV",BI80=24%,MV)</f>
        <v xml:space="preserve"> </v>
      </c>
    </row>
    <row r="81" spans="1:62">
      <c r="A81" s="6">
        <v>52</v>
      </c>
      <c r="B81" s="14" t="s">
        <v>96</v>
      </c>
      <c r="C81" s="16" t="s">
        <v>45</v>
      </c>
      <c r="D81" s="9">
        <v>8047</v>
      </c>
      <c r="E81" s="9">
        <v>11945</v>
      </c>
      <c r="F81" s="9">
        <v>11980</v>
      </c>
      <c r="G81" s="9">
        <v>8167</v>
      </c>
      <c r="H81" s="9">
        <v>7951</v>
      </c>
      <c r="I81" s="9">
        <v>15215</v>
      </c>
      <c r="J81" s="9">
        <v>11719</v>
      </c>
      <c r="K81" s="9">
        <v>59917</v>
      </c>
      <c r="L81" s="9">
        <v>18099</v>
      </c>
      <c r="M81" s="9">
        <v>6369</v>
      </c>
      <c r="N81" s="9">
        <v>13235</v>
      </c>
      <c r="O81" s="9">
        <v>14987</v>
      </c>
      <c r="P81" s="9">
        <v>8196</v>
      </c>
      <c r="Q81" s="9">
        <v>10860</v>
      </c>
      <c r="R81" s="9">
        <v>18099</v>
      </c>
      <c r="S81" s="9">
        <v>13804</v>
      </c>
      <c r="T81" s="9">
        <v>11907</v>
      </c>
      <c r="U81" s="9">
        <v>8686</v>
      </c>
      <c r="V81" s="9">
        <v>19350</v>
      </c>
      <c r="W81" s="9">
        <v>8539</v>
      </c>
      <c r="X81" s="9">
        <v>10181</v>
      </c>
      <c r="Y81" s="9">
        <v>11963</v>
      </c>
      <c r="Z81" s="9">
        <v>15769</v>
      </c>
      <c r="AA81" s="9">
        <v>20814</v>
      </c>
      <c r="AB81" s="9">
        <v>15763</v>
      </c>
      <c r="AC81" s="9">
        <v>13767</v>
      </c>
      <c r="AE81" s="10">
        <f t="shared" si="17"/>
        <v>59917</v>
      </c>
      <c r="AF81" s="10">
        <f t="shared" si="18"/>
        <v>6369</v>
      </c>
      <c r="AG81" s="10">
        <f t="shared" si="14"/>
        <v>5095.2</v>
      </c>
      <c r="AH81" s="10">
        <f t="shared" si="15"/>
        <v>4776.75</v>
      </c>
      <c r="AK81">
        <v>0</v>
      </c>
      <c r="AL81">
        <v>0</v>
      </c>
      <c r="AM81">
        <f t="shared" si="16"/>
        <v>0</v>
      </c>
      <c r="AO81">
        <v>0</v>
      </c>
      <c r="AP81">
        <f t="shared" si="27"/>
        <v>0</v>
      </c>
      <c r="AQ81">
        <f t="shared" si="28"/>
        <v>0</v>
      </c>
      <c r="AR81" s="102" t="str">
        <f t="shared" si="29"/>
        <v xml:space="preserve"> </v>
      </c>
      <c r="AS81">
        <f t="shared" si="19"/>
        <v>0</v>
      </c>
      <c r="AT81" s="102" t="str">
        <f t="shared" si="20"/>
        <v xml:space="preserve"> </v>
      </c>
      <c r="AU81" s="102" t="str" cm="1">
        <f t="array" ref="AU81">_xlfn.IFS(AO81=0," ",AT81=20%,20%,AT81=25%,25%,AT81&lt;20%,"MV",AT81=21%,"MV",AT81=22%,"MV",AT81=23%,"MV",AT81=24%,MV)</f>
        <v xml:space="preserve"> </v>
      </c>
      <c r="AY81" s="121"/>
      <c r="AZ81">
        <v>0</v>
      </c>
      <c r="BA81">
        <v>0</v>
      </c>
      <c r="BB81">
        <f t="shared" si="21"/>
        <v>0</v>
      </c>
      <c r="BD81">
        <v>0</v>
      </c>
      <c r="BE81">
        <f t="shared" si="22"/>
        <v>0</v>
      </c>
      <c r="BF81">
        <f t="shared" si="23"/>
        <v>0</v>
      </c>
      <c r="BG81" s="102" t="str">
        <f t="shared" si="24"/>
        <v xml:space="preserve"> </v>
      </c>
      <c r="BH81">
        <f t="shared" si="25"/>
        <v>0</v>
      </c>
      <c r="BI81" s="102" t="str">
        <f t="shared" si="26"/>
        <v xml:space="preserve"> </v>
      </c>
      <c r="BJ81" s="102" t="str" cm="1">
        <f t="array" ref="BJ81">_xlfn.IFS(BD81=0," ",BI81=20%,20%,BI81=25%,25%,BI81&lt;20%,"MV",BI81=21%,"MV",BI81=22%,"MV",BI81=23%,"MV",BI81=24%,MV)</f>
        <v xml:space="preserve"> </v>
      </c>
    </row>
    <row r="82" spans="1:62">
      <c r="A82" s="6">
        <v>53</v>
      </c>
      <c r="B82" s="14" t="s">
        <v>97</v>
      </c>
      <c r="C82" s="16" t="s">
        <v>45</v>
      </c>
      <c r="D82" s="9">
        <v>38757</v>
      </c>
      <c r="E82" s="9">
        <v>58586</v>
      </c>
      <c r="F82" s="9">
        <v>46727</v>
      </c>
      <c r="G82" s="9">
        <v>47098</v>
      </c>
      <c r="H82" s="9">
        <v>39220</v>
      </c>
      <c r="I82" s="9">
        <v>76565</v>
      </c>
      <c r="J82" s="9">
        <v>58257</v>
      </c>
      <c r="K82" s="9">
        <v>280721</v>
      </c>
      <c r="L82" s="9">
        <v>79184</v>
      </c>
      <c r="M82" s="9">
        <v>26529</v>
      </c>
      <c r="N82" s="9">
        <v>58822</v>
      </c>
      <c r="O82" s="9">
        <v>75422</v>
      </c>
      <c r="P82" s="9">
        <v>51379</v>
      </c>
      <c r="Q82" s="9">
        <v>55655</v>
      </c>
      <c r="R82" s="9">
        <v>82125</v>
      </c>
      <c r="S82" s="9">
        <v>69460</v>
      </c>
      <c r="T82" s="9">
        <v>59918</v>
      </c>
      <c r="U82" s="9">
        <v>44422</v>
      </c>
      <c r="V82" s="9">
        <v>92547</v>
      </c>
      <c r="W82" s="9">
        <v>9631</v>
      </c>
      <c r="X82" s="9">
        <v>59388</v>
      </c>
      <c r="Y82" s="9">
        <v>49147</v>
      </c>
      <c r="Z82" s="9">
        <v>79410</v>
      </c>
      <c r="AA82" s="9">
        <v>64478</v>
      </c>
      <c r="AB82" s="9">
        <v>79319</v>
      </c>
      <c r="AC82" s="9">
        <v>79184</v>
      </c>
      <c r="AE82" s="10">
        <f t="shared" si="17"/>
        <v>280721</v>
      </c>
      <c r="AF82" s="10">
        <f t="shared" si="18"/>
        <v>9631</v>
      </c>
      <c r="AG82" s="10">
        <f t="shared" si="14"/>
        <v>7704.8</v>
      </c>
      <c r="AH82" s="10">
        <f t="shared" si="15"/>
        <v>7223.25</v>
      </c>
      <c r="AK82">
        <v>0</v>
      </c>
      <c r="AL82">
        <v>0</v>
      </c>
      <c r="AM82">
        <f t="shared" si="16"/>
        <v>0</v>
      </c>
      <c r="AO82">
        <v>0</v>
      </c>
      <c r="AP82">
        <f t="shared" si="27"/>
        <v>0</v>
      </c>
      <c r="AQ82">
        <f t="shared" si="28"/>
        <v>0</v>
      </c>
      <c r="AR82" s="102" t="str">
        <f t="shared" si="29"/>
        <v xml:space="preserve"> </v>
      </c>
      <c r="AS82">
        <f t="shared" si="19"/>
        <v>0</v>
      </c>
      <c r="AT82" s="102" t="str">
        <f t="shared" si="20"/>
        <v xml:space="preserve"> </v>
      </c>
      <c r="AU82" s="102" t="str" cm="1">
        <f t="array" ref="AU82">_xlfn.IFS(AO82=0," ",AT82=20%,20%,AT82=25%,25%,AT82&lt;20%,"MV",AT82=21%,"MV",AT82=22%,"MV",AT82=23%,"MV",AT82=24%,MV)</f>
        <v xml:space="preserve"> </v>
      </c>
      <c r="AY82" s="121"/>
      <c r="AZ82">
        <v>0</v>
      </c>
      <c r="BA82">
        <v>0</v>
      </c>
      <c r="BB82">
        <f t="shared" si="21"/>
        <v>0</v>
      </c>
      <c r="BD82">
        <v>0</v>
      </c>
      <c r="BE82">
        <f t="shared" si="22"/>
        <v>0</v>
      </c>
      <c r="BF82">
        <f t="shared" si="23"/>
        <v>0</v>
      </c>
      <c r="BG82" s="102" t="str">
        <f t="shared" si="24"/>
        <v xml:space="preserve"> </v>
      </c>
      <c r="BH82">
        <f t="shared" si="25"/>
        <v>0</v>
      </c>
      <c r="BI82" s="102" t="str">
        <f t="shared" si="26"/>
        <v xml:space="preserve"> </v>
      </c>
      <c r="BJ82" s="102" t="str" cm="1">
        <f t="array" ref="BJ82">_xlfn.IFS(BD82=0," ",BI82=20%,20%,BI82=25%,25%,BI82&lt;20%,"MV",BI82=21%,"MV",BI82=22%,"MV",BI82=23%,"MV",BI82=24%,MV)</f>
        <v xml:space="preserve"> </v>
      </c>
    </row>
    <row r="83" spans="1:62">
      <c r="A83" s="6">
        <v>54</v>
      </c>
      <c r="B83" s="14" t="s">
        <v>98</v>
      </c>
      <c r="C83" s="16" t="s">
        <v>45</v>
      </c>
      <c r="D83" s="9">
        <v>7409</v>
      </c>
      <c r="E83" s="9">
        <v>12769</v>
      </c>
      <c r="F83" s="9">
        <v>12912</v>
      </c>
      <c r="G83" s="9">
        <v>11729</v>
      </c>
      <c r="H83" s="9">
        <v>7321</v>
      </c>
      <c r="I83" s="9">
        <v>12464</v>
      </c>
      <c r="J83" s="9">
        <v>13715</v>
      </c>
      <c r="K83" s="9">
        <v>20543</v>
      </c>
      <c r="L83" s="9">
        <v>12443</v>
      </c>
      <c r="M83" s="9">
        <v>5035</v>
      </c>
      <c r="N83" s="9">
        <v>11086</v>
      </c>
      <c r="O83" s="9">
        <v>12278</v>
      </c>
      <c r="P83" s="9">
        <v>11238</v>
      </c>
      <c r="Q83" s="9">
        <v>9615</v>
      </c>
      <c r="R83" s="9">
        <v>13688</v>
      </c>
      <c r="S83" s="9">
        <v>16698</v>
      </c>
      <c r="T83" s="9">
        <v>9754</v>
      </c>
      <c r="U83" s="9">
        <v>6799</v>
      </c>
      <c r="V83" s="9">
        <v>7791</v>
      </c>
      <c r="W83" s="9">
        <v>8650</v>
      </c>
      <c r="X83" s="9">
        <v>8484</v>
      </c>
      <c r="Y83" s="9">
        <v>11031</v>
      </c>
      <c r="Z83" s="9">
        <v>12952</v>
      </c>
      <c r="AA83" s="9">
        <v>10860</v>
      </c>
      <c r="AB83" s="9">
        <v>12913</v>
      </c>
      <c r="AC83" s="9">
        <v>12883</v>
      </c>
      <c r="AE83" s="10">
        <f t="shared" si="17"/>
        <v>20543</v>
      </c>
      <c r="AF83" s="10">
        <f t="shared" si="18"/>
        <v>5035</v>
      </c>
      <c r="AG83" s="10">
        <f t="shared" si="14"/>
        <v>4028</v>
      </c>
      <c r="AH83" s="10">
        <f t="shared" si="15"/>
        <v>3776.25</v>
      </c>
      <c r="AK83">
        <v>0</v>
      </c>
      <c r="AL83">
        <v>0</v>
      </c>
      <c r="AM83">
        <f t="shared" si="16"/>
        <v>0</v>
      </c>
      <c r="AO83">
        <v>0</v>
      </c>
      <c r="AP83">
        <f t="shared" si="27"/>
        <v>0</v>
      </c>
      <c r="AQ83">
        <f t="shared" si="28"/>
        <v>0</v>
      </c>
      <c r="AR83" s="102" t="str">
        <f t="shared" si="29"/>
        <v xml:space="preserve"> </v>
      </c>
      <c r="AS83">
        <f t="shared" si="19"/>
        <v>0</v>
      </c>
      <c r="AT83" s="102" t="str">
        <f t="shared" si="20"/>
        <v xml:space="preserve"> </v>
      </c>
      <c r="AU83" s="102" t="str" cm="1">
        <f t="array" ref="AU83">_xlfn.IFS(AO83=0," ",AT83=20%,20%,AT83=25%,25%,AT83&lt;20%,"MV",AT83=21%,"MV",AT83=22%,"MV",AT83=23%,"MV",AT83=24%,MV)</f>
        <v xml:space="preserve"> </v>
      </c>
      <c r="AY83" s="121"/>
      <c r="AZ83">
        <v>0</v>
      </c>
      <c r="BA83">
        <v>0</v>
      </c>
      <c r="BB83">
        <f t="shared" si="21"/>
        <v>0</v>
      </c>
      <c r="BD83">
        <v>0</v>
      </c>
      <c r="BE83">
        <f t="shared" si="22"/>
        <v>0</v>
      </c>
      <c r="BF83">
        <f t="shared" si="23"/>
        <v>0</v>
      </c>
      <c r="BG83" s="102" t="str">
        <f t="shared" si="24"/>
        <v xml:space="preserve"> </v>
      </c>
      <c r="BH83">
        <f t="shared" si="25"/>
        <v>0</v>
      </c>
      <c r="BI83" s="102" t="str">
        <f t="shared" si="26"/>
        <v xml:space="preserve"> </v>
      </c>
      <c r="BJ83" s="102" t="str" cm="1">
        <f t="array" ref="BJ83">_xlfn.IFS(BD83=0," ",BI83=20%,20%,BI83=25%,25%,BI83&lt;20%,"MV",BI83=21%,"MV",BI83=22%,"MV",BI83=23%,"MV",BI83=24%,MV)</f>
        <v xml:space="preserve"> </v>
      </c>
    </row>
    <row r="84" spans="1:62">
      <c r="A84" s="6">
        <v>55</v>
      </c>
      <c r="B84" s="14" t="s">
        <v>99</v>
      </c>
      <c r="C84" s="16" t="s">
        <v>45</v>
      </c>
      <c r="D84" s="9">
        <v>19050</v>
      </c>
      <c r="E84" s="9">
        <v>41317</v>
      </c>
      <c r="F84" s="9">
        <v>41686</v>
      </c>
      <c r="G84" s="9">
        <v>38418</v>
      </c>
      <c r="H84" s="9">
        <v>19278</v>
      </c>
      <c r="I84" s="9">
        <v>39172</v>
      </c>
      <c r="J84" s="9">
        <v>36108</v>
      </c>
      <c r="K84" s="9">
        <v>56144</v>
      </c>
      <c r="L84" s="9">
        <v>31674</v>
      </c>
      <c r="M84" s="9">
        <v>14891</v>
      </c>
      <c r="N84" s="9">
        <v>33031</v>
      </c>
      <c r="O84" s="9">
        <v>38586</v>
      </c>
      <c r="P84" s="9">
        <v>35984</v>
      </c>
      <c r="Q84" s="9">
        <v>24547</v>
      </c>
      <c r="R84" s="9">
        <v>36359</v>
      </c>
      <c r="S84" s="9">
        <v>38619</v>
      </c>
      <c r="T84" s="9">
        <v>30656</v>
      </c>
      <c r="U84" s="9">
        <v>18846</v>
      </c>
      <c r="V84" s="9">
        <v>25657</v>
      </c>
      <c r="W84" s="9">
        <v>26495</v>
      </c>
      <c r="X84" s="9">
        <v>23755</v>
      </c>
      <c r="Y84" s="9">
        <v>34085</v>
      </c>
      <c r="Z84" s="9">
        <v>40542</v>
      </c>
      <c r="AA84" s="9">
        <v>33936</v>
      </c>
      <c r="AB84" s="9">
        <v>40581</v>
      </c>
      <c r="AC84" s="9">
        <v>38707</v>
      </c>
      <c r="AE84" s="10">
        <f t="shared" si="17"/>
        <v>56144</v>
      </c>
      <c r="AF84" s="10">
        <f t="shared" si="18"/>
        <v>14891</v>
      </c>
      <c r="AG84" s="10">
        <f t="shared" si="14"/>
        <v>11912.8</v>
      </c>
      <c r="AH84" s="10">
        <f t="shared" si="15"/>
        <v>11168.25</v>
      </c>
      <c r="AK84">
        <v>5</v>
      </c>
      <c r="AL84">
        <v>5</v>
      </c>
      <c r="AM84">
        <f t="shared" si="16"/>
        <v>0</v>
      </c>
      <c r="AO84">
        <v>11168.25</v>
      </c>
      <c r="AP84">
        <f t="shared" si="27"/>
        <v>30656</v>
      </c>
      <c r="AQ84">
        <f t="shared" si="28"/>
        <v>19487.75</v>
      </c>
      <c r="AR84" s="102">
        <f t="shared" si="29"/>
        <v>0.63569121868475986</v>
      </c>
      <c r="AS84">
        <f t="shared" si="19"/>
        <v>55841.25</v>
      </c>
      <c r="AT84" s="102">
        <f t="shared" si="20"/>
        <v>0.25</v>
      </c>
      <c r="AU84" s="102" cm="1">
        <f t="array" ref="AU84">_xlfn.IFS(AO84=0," ",AT84=20%,20%,AT84=25%,25%,AT84&lt;20%,"MV",AT84=21%,"MV",AT84=22%,"MV",AT84=23%,"MV",AT84=24%,MV)</f>
        <v>0.25</v>
      </c>
      <c r="AY84" s="121"/>
      <c r="AZ84">
        <v>5</v>
      </c>
      <c r="BA84">
        <v>5</v>
      </c>
      <c r="BB84">
        <f t="shared" si="21"/>
        <v>0</v>
      </c>
      <c r="BD84">
        <v>11168.25</v>
      </c>
      <c r="BE84">
        <f t="shared" si="22"/>
        <v>26495</v>
      </c>
      <c r="BF84">
        <f t="shared" si="23"/>
        <v>15326.75</v>
      </c>
      <c r="BG84" s="102">
        <f t="shared" si="24"/>
        <v>0.57847707114549918</v>
      </c>
      <c r="BH84">
        <f t="shared" si="25"/>
        <v>55841.25</v>
      </c>
      <c r="BI84" s="102">
        <f t="shared" si="26"/>
        <v>0.25</v>
      </c>
      <c r="BJ84" s="102" cm="1">
        <f t="array" ref="BJ84">_xlfn.IFS(BD84=0," ",BI84=20%,20%,BI84=25%,25%,BI84&lt;20%,"MV",BI84=21%,"MV",BI84=22%,"MV",BI84=23%,"MV",BI84=24%,MV)</f>
        <v>0.25</v>
      </c>
    </row>
    <row r="85" spans="1:62">
      <c r="A85" s="6">
        <v>56</v>
      </c>
      <c r="B85" s="14" t="s">
        <v>100</v>
      </c>
      <c r="C85" s="16" t="s">
        <v>45</v>
      </c>
      <c r="D85" s="9">
        <v>7784</v>
      </c>
      <c r="E85" s="9">
        <v>11598</v>
      </c>
      <c r="F85" s="9">
        <v>17013</v>
      </c>
      <c r="G85" s="9">
        <v>7329</v>
      </c>
      <c r="H85" s="9">
        <v>7692</v>
      </c>
      <c r="I85" s="9">
        <v>10595</v>
      </c>
      <c r="J85" s="9">
        <v>10350</v>
      </c>
      <c r="K85" s="9">
        <v>30815</v>
      </c>
      <c r="L85" s="9">
        <v>9615</v>
      </c>
      <c r="M85" s="9">
        <v>6872</v>
      </c>
      <c r="N85" s="9">
        <v>10633</v>
      </c>
      <c r="O85" s="9">
        <v>10435</v>
      </c>
      <c r="P85" s="9">
        <v>9556</v>
      </c>
      <c r="Q85" s="9">
        <v>9955</v>
      </c>
      <c r="R85" s="9">
        <v>15190</v>
      </c>
      <c r="S85" s="9">
        <v>10209</v>
      </c>
      <c r="T85" s="9">
        <v>8291</v>
      </c>
      <c r="U85" s="9">
        <v>7527</v>
      </c>
      <c r="V85" s="9">
        <v>10096</v>
      </c>
      <c r="W85" s="9">
        <v>8508</v>
      </c>
      <c r="X85" s="9">
        <v>8484</v>
      </c>
      <c r="Y85" s="9">
        <v>9607</v>
      </c>
      <c r="Z85" s="9">
        <v>10939</v>
      </c>
      <c r="AA85" s="9">
        <v>28280</v>
      </c>
      <c r="AB85" s="9">
        <v>10976</v>
      </c>
      <c r="AC85" s="9">
        <v>13865</v>
      </c>
      <c r="AE85" s="10">
        <f t="shared" si="17"/>
        <v>30815</v>
      </c>
      <c r="AF85" s="10">
        <f t="shared" si="18"/>
        <v>6872</v>
      </c>
      <c r="AG85" s="10">
        <f t="shared" si="14"/>
        <v>5497.6</v>
      </c>
      <c r="AH85" s="10">
        <f t="shared" si="15"/>
        <v>5154</v>
      </c>
      <c r="AK85">
        <v>0</v>
      </c>
      <c r="AL85">
        <v>0</v>
      </c>
      <c r="AM85">
        <f t="shared" si="16"/>
        <v>0</v>
      </c>
      <c r="AO85">
        <v>0</v>
      </c>
      <c r="AP85">
        <f t="shared" si="27"/>
        <v>0</v>
      </c>
      <c r="AQ85">
        <f t="shared" si="28"/>
        <v>0</v>
      </c>
      <c r="AR85" s="102" t="str">
        <f t="shared" si="29"/>
        <v xml:space="preserve"> </v>
      </c>
      <c r="AS85">
        <f t="shared" si="19"/>
        <v>0</v>
      </c>
      <c r="AT85" s="102" t="str">
        <f t="shared" si="20"/>
        <v xml:space="preserve"> </v>
      </c>
      <c r="AU85" s="102" t="str" cm="1">
        <f t="array" ref="AU85">_xlfn.IFS(AO85=0," ",AT85=20%,20%,AT85=25%,25%,AT85&lt;20%,"MV",AT85=21%,"MV",AT85=22%,"MV",AT85=23%,"MV",AT85=24%,MV)</f>
        <v xml:space="preserve"> </v>
      </c>
      <c r="AY85" s="121"/>
      <c r="AZ85">
        <v>0</v>
      </c>
      <c r="BA85">
        <v>0</v>
      </c>
      <c r="BB85">
        <f t="shared" si="21"/>
        <v>0</v>
      </c>
      <c r="BD85">
        <v>0</v>
      </c>
      <c r="BE85">
        <f t="shared" si="22"/>
        <v>0</v>
      </c>
      <c r="BF85">
        <f t="shared" si="23"/>
        <v>0</v>
      </c>
      <c r="BG85" s="102" t="str">
        <f t="shared" si="24"/>
        <v xml:space="preserve"> </v>
      </c>
      <c r="BH85">
        <f t="shared" si="25"/>
        <v>0</v>
      </c>
      <c r="BI85" s="102" t="str">
        <f t="shared" si="26"/>
        <v xml:space="preserve"> </v>
      </c>
      <c r="BJ85" s="102" t="str" cm="1">
        <f t="array" ref="BJ85">_xlfn.IFS(BD85=0," ",BI85=20%,20%,BI85=25%,25%,BI85&lt;20%,"MV",BI85=21%,"MV",BI85=22%,"MV",BI85=23%,"MV",BI85=24%,MV)</f>
        <v xml:space="preserve"> </v>
      </c>
    </row>
    <row r="86" spans="1:62">
      <c r="A86" s="6">
        <v>57</v>
      </c>
      <c r="B86" s="14" t="s">
        <v>101</v>
      </c>
      <c r="C86" s="16" t="s">
        <v>45</v>
      </c>
      <c r="D86" s="9">
        <v>9245</v>
      </c>
      <c r="E86" s="9">
        <v>9884</v>
      </c>
      <c r="F86" s="9">
        <v>10627</v>
      </c>
      <c r="G86" s="9">
        <v>8903</v>
      </c>
      <c r="H86" s="9">
        <v>9355</v>
      </c>
      <c r="I86" s="9">
        <v>13182</v>
      </c>
      <c r="J86" s="9">
        <v>9932</v>
      </c>
      <c r="K86" s="9">
        <v>17646</v>
      </c>
      <c r="L86" s="9">
        <v>6561</v>
      </c>
      <c r="M86" s="9">
        <v>6984</v>
      </c>
      <c r="N86" s="9">
        <v>10294</v>
      </c>
      <c r="O86" s="9">
        <v>12985</v>
      </c>
      <c r="P86" s="9">
        <v>9027</v>
      </c>
      <c r="Q86" s="9">
        <v>10181</v>
      </c>
      <c r="R86" s="9">
        <v>9489</v>
      </c>
      <c r="S86" s="9">
        <v>8077</v>
      </c>
      <c r="T86" s="9">
        <v>10316</v>
      </c>
      <c r="U86" s="9">
        <v>6731</v>
      </c>
      <c r="V86" s="9">
        <v>15263</v>
      </c>
      <c r="W86" s="9">
        <v>8927</v>
      </c>
      <c r="X86" s="9">
        <v>8484</v>
      </c>
      <c r="Y86" s="9">
        <v>10324</v>
      </c>
      <c r="Z86" s="9">
        <v>13654</v>
      </c>
      <c r="AA86" s="9">
        <v>15950</v>
      </c>
      <c r="AB86" s="9">
        <v>13657</v>
      </c>
      <c r="AC86" s="9">
        <v>10766</v>
      </c>
      <c r="AE86" s="10">
        <f t="shared" si="17"/>
        <v>17646</v>
      </c>
      <c r="AF86" s="10">
        <f t="shared" si="18"/>
        <v>6561</v>
      </c>
      <c r="AG86" s="10">
        <f t="shared" si="14"/>
        <v>5248.8</v>
      </c>
      <c r="AH86" s="10">
        <f t="shared" si="15"/>
        <v>4920.75</v>
      </c>
      <c r="AK86">
        <v>1</v>
      </c>
      <c r="AL86">
        <v>1</v>
      </c>
      <c r="AM86">
        <f t="shared" si="16"/>
        <v>0</v>
      </c>
      <c r="AO86">
        <v>5248.8</v>
      </c>
      <c r="AP86">
        <f t="shared" si="27"/>
        <v>10316</v>
      </c>
      <c r="AQ86">
        <f t="shared" si="28"/>
        <v>5067.2</v>
      </c>
      <c r="AR86" s="102">
        <f t="shared" si="29"/>
        <v>0.49119813881349361</v>
      </c>
      <c r="AS86">
        <f t="shared" si="19"/>
        <v>5248.8</v>
      </c>
      <c r="AT86" s="102">
        <f t="shared" si="20"/>
        <v>0.2</v>
      </c>
      <c r="AU86" s="102" cm="1">
        <f t="array" ref="AU86">_xlfn.IFS(AO86=0," ",AT86=20%,20%,AT86=25%,25%,AT86&lt;20%,"MV",AT86=21%,"MV",AT86=22%,"MV",AT86=23%,"MV",AT86=24%,MV)</f>
        <v>0.2</v>
      </c>
      <c r="AY86" s="121"/>
      <c r="AZ86">
        <v>1</v>
      </c>
      <c r="BA86">
        <v>1</v>
      </c>
      <c r="BB86">
        <f t="shared" si="21"/>
        <v>0</v>
      </c>
      <c r="BD86">
        <v>5248.8</v>
      </c>
      <c r="BE86">
        <f t="shared" si="22"/>
        <v>8927</v>
      </c>
      <c r="BF86">
        <f t="shared" si="23"/>
        <v>3678.2</v>
      </c>
      <c r="BG86" s="102">
        <f t="shared" si="24"/>
        <v>0.41203091744146969</v>
      </c>
      <c r="BH86">
        <f t="shared" si="25"/>
        <v>5248.8</v>
      </c>
      <c r="BI86" s="102">
        <f t="shared" si="26"/>
        <v>0.2</v>
      </c>
      <c r="BJ86" s="102" cm="1">
        <f t="array" ref="BJ86">_xlfn.IFS(BD86=0," ",BI86=20%,20%,BI86=25%,25%,BI86&lt;20%,"MV",BI86=21%,"MV",BI86=22%,"MV",BI86=23%,"MV",BI86=24%,MV)</f>
        <v>0.2</v>
      </c>
    </row>
    <row r="87" spans="1:62">
      <c r="A87" s="6">
        <v>58</v>
      </c>
      <c r="B87" s="14" t="s">
        <v>102</v>
      </c>
      <c r="C87" s="16" t="s">
        <v>45</v>
      </c>
      <c r="D87" s="9">
        <v>13006</v>
      </c>
      <c r="E87" s="9">
        <v>20051</v>
      </c>
      <c r="F87" s="9">
        <v>10867</v>
      </c>
      <c r="G87" s="9">
        <v>34228</v>
      </c>
      <c r="H87" s="9">
        <v>12852</v>
      </c>
      <c r="I87" s="9">
        <v>39013</v>
      </c>
      <c r="J87" s="9">
        <v>30644</v>
      </c>
      <c r="K87" s="9">
        <v>16263</v>
      </c>
      <c r="L87" s="9">
        <v>12443</v>
      </c>
      <c r="M87" s="9">
        <v>7190</v>
      </c>
      <c r="N87" s="9">
        <v>25113</v>
      </c>
      <c r="O87" s="9">
        <v>38430</v>
      </c>
      <c r="P87" s="9">
        <v>29731</v>
      </c>
      <c r="Q87" s="9">
        <v>28054</v>
      </c>
      <c r="R87" s="9">
        <v>19909</v>
      </c>
      <c r="S87" s="9">
        <v>34840</v>
      </c>
      <c r="T87" s="9">
        <v>30531</v>
      </c>
      <c r="U87" s="9">
        <v>27102</v>
      </c>
      <c r="V87" s="9">
        <v>38440</v>
      </c>
      <c r="W87" s="9">
        <v>16439</v>
      </c>
      <c r="X87" s="9">
        <v>31730</v>
      </c>
      <c r="Y87" s="9">
        <v>22812</v>
      </c>
      <c r="Z87" s="9">
        <v>40339</v>
      </c>
      <c r="AA87" s="9">
        <v>27149</v>
      </c>
      <c r="AB87" s="9">
        <v>40417</v>
      </c>
      <c r="AC87" s="9">
        <v>31633</v>
      </c>
      <c r="AE87" s="10">
        <f t="shared" si="17"/>
        <v>40417</v>
      </c>
      <c r="AF87" s="10">
        <f t="shared" si="18"/>
        <v>7190</v>
      </c>
      <c r="AG87" s="10">
        <f t="shared" si="14"/>
        <v>5752</v>
      </c>
      <c r="AH87" s="10">
        <f t="shared" si="15"/>
        <v>5392.5</v>
      </c>
      <c r="AK87">
        <v>0</v>
      </c>
      <c r="AL87">
        <v>0</v>
      </c>
      <c r="AM87">
        <f t="shared" si="16"/>
        <v>0</v>
      </c>
      <c r="AO87">
        <v>0</v>
      </c>
      <c r="AP87">
        <f t="shared" si="27"/>
        <v>0</v>
      </c>
      <c r="AQ87">
        <f t="shared" si="28"/>
        <v>0</v>
      </c>
      <c r="AR87" s="102" t="str">
        <f t="shared" si="29"/>
        <v xml:space="preserve"> </v>
      </c>
      <c r="AS87">
        <f t="shared" si="19"/>
        <v>0</v>
      </c>
      <c r="AT87" s="102" t="str">
        <f t="shared" si="20"/>
        <v xml:space="preserve"> </v>
      </c>
      <c r="AU87" s="102" t="str" cm="1">
        <f t="array" ref="AU87">_xlfn.IFS(AO87=0," ",AT87=20%,20%,AT87=25%,25%,AT87&lt;20%,"MV",AT87=21%,"MV",AT87=22%,"MV",AT87=23%,"MV",AT87=24%,MV)</f>
        <v xml:space="preserve"> </v>
      </c>
      <c r="AY87" s="121"/>
      <c r="AZ87">
        <v>0</v>
      </c>
      <c r="BA87">
        <v>0</v>
      </c>
      <c r="BB87">
        <f t="shared" si="21"/>
        <v>0</v>
      </c>
      <c r="BD87">
        <v>0</v>
      </c>
      <c r="BE87">
        <f t="shared" si="22"/>
        <v>0</v>
      </c>
      <c r="BF87">
        <f t="shared" si="23"/>
        <v>0</v>
      </c>
      <c r="BG87" s="102" t="str">
        <f t="shared" si="24"/>
        <v xml:space="preserve"> </v>
      </c>
      <c r="BH87">
        <f t="shared" si="25"/>
        <v>0</v>
      </c>
      <c r="BI87" s="102" t="str">
        <f t="shared" si="26"/>
        <v xml:space="preserve"> </v>
      </c>
      <c r="BJ87" s="102" t="str" cm="1">
        <f t="array" ref="BJ87">_xlfn.IFS(BD87=0," ",BI87=20%,20%,BI87=25%,25%,BI87&lt;20%,"MV",BI87=21%,"MV",BI87=22%,"MV",BI87=23%,"MV",BI87=24%,MV)</f>
        <v xml:space="preserve"> </v>
      </c>
    </row>
    <row r="88" spans="1:62">
      <c r="A88" s="6">
        <v>59</v>
      </c>
      <c r="B88" s="14" t="s">
        <v>103</v>
      </c>
      <c r="C88" s="16" t="s">
        <v>45</v>
      </c>
      <c r="D88" s="9">
        <v>13153</v>
      </c>
      <c r="E88" s="9">
        <v>4556</v>
      </c>
      <c r="F88" s="9">
        <v>11177</v>
      </c>
      <c r="G88" s="9">
        <v>6700</v>
      </c>
      <c r="H88" s="9">
        <v>13310</v>
      </c>
      <c r="I88" s="9">
        <v>17575</v>
      </c>
      <c r="J88" s="9">
        <v>14276</v>
      </c>
      <c r="K88" s="9">
        <v>14277</v>
      </c>
      <c r="L88" s="9">
        <v>12047</v>
      </c>
      <c r="M88" s="9">
        <v>5757</v>
      </c>
      <c r="N88" s="9">
        <v>11312</v>
      </c>
      <c r="O88" s="9">
        <v>17313</v>
      </c>
      <c r="P88" s="9">
        <v>15188</v>
      </c>
      <c r="Q88" s="9">
        <v>19344</v>
      </c>
      <c r="R88" s="9">
        <v>13252</v>
      </c>
      <c r="S88" s="9">
        <v>17789</v>
      </c>
      <c r="T88" s="9">
        <v>13754</v>
      </c>
      <c r="U88" s="9">
        <v>10769</v>
      </c>
      <c r="V88" s="9">
        <v>11779</v>
      </c>
      <c r="W88" s="9">
        <v>10303</v>
      </c>
      <c r="X88" s="9">
        <v>13574</v>
      </c>
      <c r="Y88" s="9">
        <v>12636</v>
      </c>
      <c r="Z88" s="9">
        <v>18144</v>
      </c>
      <c r="AA88" s="9">
        <v>12443</v>
      </c>
      <c r="AB88" s="9">
        <v>18208</v>
      </c>
      <c r="AC88" s="9">
        <v>13104</v>
      </c>
      <c r="AE88" s="10">
        <f t="shared" si="17"/>
        <v>19344</v>
      </c>
      <c r="AF88" s="10">
        <f t="shared" si="18"/>
        <v>4556</v>
      </c>
      <c r="AG88" s="10">
        <f t="shared" si="14"/>
        <v>3644.8</v>
      </c>
      <c r="AH88" s="10">
        <f t="shared" si="15"/>
        <v>3417</v>
      </c>
      <c r="AK88">
        <v>0</v>
      </c>
      <c r="AL88">
        <v>0</v>
      </c>
      <c r="AM88">
        <f t="shared" si="16"/>
        <v>0</v>
      </c>
      <c r="AO88">
        <v>0</v>
      </c>
      <c r="AP88">
        <f t="shared" si="27"/>
        <v>0</v>
      </c>
      <c r="AQ88">
        <f t="shared" si="28"/>
        <v>0</v>
      </c>
      <c r="AR88" s="102" t="str">
        <f t="shared" si="29"/>
        <v xml:space="preserve"> </v>
      </c>
      <c r="AS88">
        <f t="shared" si="19"/>
        <v>0</v>
      </c>
      <c r="AT88" s="102" t="str">
        <f t="shared" si="20"/>
        <v xml:space="preserve"> </v>
      </c>
      <c r="AU88" s="102" t="str" cm="1">
        <f t="array" ref="AU88">_xlfn.IFS(AO88=0," ",AT88=20%,20%,AT88=25%,25%,AT88&lt;20%,"MV",AT88=21%,"MV",AT88=22%,"MV",AT88=23%,"MV",AT88=24%,MV)</f>
        <v xml:space="preserve"> </v>
      </c>
      <c r="AY88" s="121"/>
      <c r="AZ88">
        <v>0</v>
      </c>
      <c r="BA88">
        <v>0</v>
      </c>
      <c r="BB88">
        <f t="shared" si="21"/>
        <v>0</v>
      </c>
      <c r="BD88">
        <v>0</v>
      </c>
      <c r="BE88">
        <f t="shared" si="22"/>
        <v>0</v>
      </c>
      <c r="BF88">
        <f t="shared" si="23"/>
        <v>0</v>
      </c>
      <c r="BG88" s="102" t="str">
        <f t="shared" si="24"/>
        <v xml:space="preserve"> </v>
      </c>
      <c r="BH88">
        <f t="shared" si="25"/>
        <v>0</v>
      </c>
      <c r="BI88" s="102" t="str">
        <f t="shared" si="26"/>
        <v xml:space="preserve"> </v>
      </c>
      <c r="BJ88" s="102" t="str" cm="1">
        <f t="array" ref="BJ88">_xlfn.IFS(BD88=0," ",BI88=20%,20%,BI88=25%,25%,BI88&lt;20%,"MV",BI88=21%,"MV",BI88=22%,"MV",BI88=23%,"MV",BI88=24%,MV)</f>
        <v xml:space="preserve"> </v>
      </c>
    </row>
    <row r="89" spans="1:62">
      <c r="A89" s="6">
        <v>60</v>
      </c>
      <c r="B89" s="14" t="s">
        <v>104</v>
      </c>
      <c r="C89" s="16" t="s">
        <v>45</v>
      </c>
      <c r="D89" s="9">
        <v>7409</v>
      </c>
      <c r="E89" s="9">
        <v>11174</v>
      </c>
      <c r="F89" s="9">
        <v>10578</v>
      </c>
      <c r="G89" s="9">
        <v>13128</v>
      </c>
      <c r="H89" s="9">
        <v>7321</v>
      </c>
      <c r="I89" s="9">
        <v>10914</v>
      </c>
      <c r="J89" s="9">
        <v>10525</v>
      </c>
      <c r="K89" s="9">
        <v>32527</v>
      </c>
      <c r="L89" s="9">
        <v>12443</v>
      </c>
      <c r="M89" s="9">
        <v>5512</v>
      </c>
      <c r="N89" s="9">
        <v>13348</v>
      </c>
      <c r="O89" s="9">
        <v>10750</v>
      </c>
      <c r="P89" s="9">
        <v>14416</v>
      </c>
      <c r="Q89" s="9">
        <v>10068</v>
      </c>
      <c r="R89" s="9">
        <v>11821</v>
      </c>
      <c r="S89" s="9">
        <v>9901</v>
      </c>
      <c r="T89" s="9">
        <v>8541</v>
      </c>
      <c r="U89" s="9">
        <v>7760</v>
      </c>
      <c r="V89" s="9">
        <v>19350</v>
      </c>
      <c r="W89" s="9">
        <v>9753</v>
      </c>
      <c r="X89" s="9">
        <v>8484</v>
      </c>
      <c r="Y89" s="9">
        <v>9466</v>
      </c>
      <c r="Z89" s="9">
        <v>11335</v>
      </c>
      <c r="AA89" s="9">
        <v>41628</v>
      </c>
      <c r="AB89" s="9">
        <v>11305</v>
      </c>
      <c r="AC89" s="9">
        <v>13140</v>
      </c>
      <c r="AE89" s="10">
        <f t="shared" si="17"/>
        <v>41628</v>
      </c>
      <c r="AF89" s="10">
        <f t="shared" si="18"/>
        <v>5512</v>
      </c>
      <c r="AG89" s="10">
        <f t="shared" si="14"/>
        <v>4409.6000000000004</v>
      </c>
      <c r="AH89" s="10">
        <f t="shared" si="15"/>
        <v>4134</v>
      </c>
      <c r="AK89">
        <v>7</v>
      </c>
      <c r="AL89">
        <v>7</v>
      </c>
      <c r="AM89">
        <f t="shared" si="16"/>
        <v>0</v>
      </c>
      <c r="AO89">
        <v>4134</v>
      </c>
      <c r="AP89">
        <f t="shared" si="27"/>
        <v>8541</v>
      </c>
      <c r="AQ89">
        <f t="shared" si="28"/>
        <v>4407</v>
      </c>
      <c r="AR89" s="102">
        <f t="shared" si="29"/>
        <v>0.51598173515981738</v>
      </c>
      <c r="AS89">
        <f t="shared" si="19"/>
        <v>28938</v>
      </c>
      <c r="AT89" s="102">
        <f t="shared" si="20"/>
        <v>0.25</v>
      </c>
      <c r="AU89" s="102" cm="1">
        <f t="array" ref="AU89">_xlfn.IFS(AO89=0," ",AT89=20%,20%,AT89=25%,25%,AT89&lt;20%,"MV",AT89=21%,"MV",AT89=22%,"MV",AT89=23%,"MV",AT89=24%,MV)</f>
        <v>0.25</v>
      </c>
      <c r="AY89" s="121"/>
      <c r="AZ89">
        <v>7</v>
      </c>
      <c r="BA89">
        <v>7</v>
      </c>
      <c r="BB89">
        <f t="shared" si="21"/>
        <v>0</v>
      </c>
      <c r="BD89">
        <v>4134</v>
      </c>
      <c r="BE89">
        <f t="shared" si="22"/>
        <v>9753</v>
      </c>
      <c r="BF89">
        <f t="shared" si="23"/>
        <v>5619</v>
      </c>
      <c r="BG89" s="102">
        <f t="shared" si="24"/>
        <v>0.57613042140879733</v>
      </c>
      <c r="BH89">
        <f t="shared" si="25"/>
        <v>28938</v>
      </c>
      <c r="BI89" s="102">
        <f t="shared" si="26"/>
        <v>0.25</v>
      </c>
      <c r="BJ89" s="102" cm="1">
        <f t="array" ref="BJ89">_xlfn.IFS(BD89=0," ",BI89=20%,20%,BI89=25%,25%,BI89&lt;20%,"MV",BI89=21%,"MV",BI89=22%,"MV",BI89=23%,"MV",BI89=24%,MV)</f>
        <v>0.25</v>
      </c>
    </row>
    <row r="90" spans="1:62">
      <c r="A90" s="6">
        <v>61</v>
      </c>
      <c r="B90" s="14" t="s">
        <v>105</v>
      </c>
      <c r="C90" s="16" t="s">
        <v>45</v>
      </c>
      <c r="D90" s="9">
        <v>11949</v>
      </c>
      <c r="E90" s="9">
        <v>11956</v>
      </c>
      <c r="F90" s="9">
        <v>11083</v>
      </c>
      <c r="G90" s="9">
        <v>10805</v>
      </c>
      <c r="H90" s="9">
        <v>12092</v>
      </c>
      <c r="I90" s="9">
        <v>13917</v>
      </c>
      <c r="J90" s="9">
        <v>13914</v>
      </c>
      <c r="K90" s="9">
        <v>19250</v>
      </c>
      <c r="L90" s="9">
        <v>9389</v>
      </c>
      <c r="M90" s="9">
        <v>7353</v>
      </c>
      <c r="N90" s="9">
        <v>12330</v>
      </c>
      <c r="O90" s="9">
        <v>13709</v>
      </c>
      <c r="P90" s="9">
        <v>11155</v>
      </c>
      <c r="Q90" s="9">
        <v>13235</v>
      </c>
      <c r="R90" s="9">
        <v>10797</v>
      </c>
      <c r="S90" s="9">
        <v>12890</v>
      </c>
      <c r="T90" s="9">
        <v>10890</v>
      </c>
      <c r="U90" s="9">
        <v>9888</v>
      </c>
      <c r="V90" s="9">
        <v>10419</v>
      </c>
      <c r="W90" s="9">
        <v>13930</v>
      </c>
      <c r="X90" s="9">
        <v>11029</v>
      </c>
      <c r="Y90" s="9">
        <v>13123</v>
      </c>
      <c r="Z90" s="9">
        <v>14434</v>
      </c>
      <c r="AA90" s="9">
        <v>10181</v>
      </c>
      <c r="AB90" s="9">
        <v>14416</v>
      </c>
      <c r="AC90" s="9">
        <v>13190</v>
      </c>
      <c r="AE90" s="10">
        <f t="shared" si="17"/>
        <v>19250</v>
      </c>
      <c r="AF90" s="10">
        <f t="shared" si="18"/>
        <v>7353</v>
      </c>
      <c r="AG90" s="10">
        <f t="shared" si="14"/>
        <v>5882.4</v>
      </c>
      <c r="AH90" s="10">
        <f t="shared" si="15"/>
        <v>5514.75</v>
      </c>
      <c r="AK90">
        <v>7</v>
      </c>
      <c r="AL90">
        <v>7</v>
      </c>
      <c r="AM90">
        <f t="shared" si="16"/>
        <v>0</v>
      </c>
      <c r="AO90">
        <v>5514.75</v>
      </c>
      <c r="AP90">
        <f t="shared" si="27"/>
        <v>10890</v>
      </c>
      <c r="AQ90">
        <f t="shared" si="28"/>
        <v>5375.25</v>
      </c>
      <c r="AR90" s="102">
        <f t="shared" si="29"/>
        <v>0.49359504132231408</v>
      </c>
      <c r="AS90">
        <f t="shared" si="19"/>
        <v>38603.25</v>
      </c>
      <c r="AT90" s="102">
        <f t="shared" si="20"/>
        <v>0.25</v>
      </c>
      <c r="AU90" s="102" cm="1">
        <f t="array" ref="AU90">_xlfn.IFS(AO90=0," ",AT90=20%,20%,AT90=25%,25%,AT90&lt;20%,"MV",AT90=21%,"MV",AT90=22%,"MV",AT90=23%,"MV",AT90=24%,MV)</f>
        <v>0.25</v>
      </c>
      <c r="AY90" s="121"/>
      <c r="AZ90">
        <v>7</v>
      </c>
      <c r="BA90">
        <v>7</v>
      </c>
      <c r="BB90">
        <f t="shared" si="21"/>
        <v>0</v>
      </c>
      <c r="BD90">
        <v>5514.75</v>
      </c>
      <c r="BE90">
        <f t="shared" si="22"/>
        <v>13930</v>
      </c>
      <c r="BF90">
        <f t="shared" si="23"/>
        <v>8415.25</v>
      </c>
      <c r="BG90" s="102">
        <f t="shared" si="24"/>
        <v>0.60410983488872938</v>
      </c>
      <c r="BH90">
        <f t="shared" si="25"/>
        <v>38603.25</v>
      </c>
      <c r="BI90" s="102">
        <f t="shared" si="26"/>
        <v>0.25</v>
      </c>
      <c r="BJ90" s="102" cm="1">
        <f t="array" ref="BJ90">_xlfn.IFS(BD90=0," ",BI90=20%,20%,BI90=25%,25%,BI90&lt;20%,"MV",BI90=21%,"MV",BI90=22%,"MV",BI90=23%,"MV",BI90=24%,MV)</f>
        <v>0.25</v>
      </c>
    </row>
    <row r="91" spans="1:62">
      <c r="A91" s="6">
        <v>62</v>
      </c>
      <c r="B91" s="14" t="s">
        <v>106</v>
      </c>
      <c r="C91" s="16" t="s">
        <v>45</v>
      </c>
      <c r="D91" s="9">
        <v>20274</v>
      </c>
      <c r="E91" s="9">
        <v>15885</v>
      </c>
      <c r="F91" s="9">
        <v>15872</v>
      </c>
      <c r="G91" s="9">
        <v>17902</v>
      </c>
      <c r="H91" s="9">
        <v>20034</v>
      </c>
      <c r="I91" s="9">
        <v>21014</v>
      </c>
      <c r="J91" s="9">
        <v>20278</v>
      </c>
      <c r="K91" s="9">
        <v>31670</v>
      </c>
      <c r="L91" s="9">
        <v>9276</v>
      </c>
      <c r="M91" s="9">
        <v>10579</v>
      </c>
      <c r="N91" s="9">
        <v>21832</v>
      </c>
      <c r="O91" s="9">
        <v>20701</v>
      </c>
      <c r="P91" s="9">
        <v>21722</v>
      </c>
      <c r="Q91" s="9">
        <v>20814</v>
      </c>
      <c r="R91" s="9">
        <v>20271</v>
      </c>
      <c r="S91" s="9">
        <v>14253</v>
      </c>
      <c r="T91" s="9">
        <v>16446</v>
      </c>
      <c r="U91" s="9">
        <v>11878</v>
      </c>
      <c r="V91" s="9">
        <v>13581</v>
      </c>
      <c r="W91" s="9">
        <v>19133</v>
      </c>
      <c r="X91" s="9">
        <v>17816</v>
      </c>
      <c r="Y91" s="9">
        <v>18739</v>
      </c>
      <c r="Z91" s="9">
        <v>21821</v>
      </c>
      <c r="AA91" s="9">
        <v>24886</v>
      </c>
      <c r="AB91" s="9">
        <v>21770</v>
      </c>
      <c r="AC91" s="9">
        <v>22164</v>
      </c>
      <c r="AE91" s="10">
        <f t="shared" si="17"/>
        <v>31670</v>
      </c>
      <c r="AF91" s="10">
        <f t="shared" si="18"/>
        <v>9276</v>
      </c>
      <c r="AG91" s="10">
        <f t="shared" si="14"/>
        <v>7420.8</v>
      </c>
      <c r="AH91" s="10">
        <f t="shared" si="15"/>
        <v>6957</v>
      </c>
      <c r="AK91">
        <v>0</v>
      </c>
      <c r="AL91">
        <v>0</v>
      </c>
      <c r="AM91">
        <f t="shared" si="16"/>
        <v>0</v>
      </c>
      <c r="AO91">
        <v>0</v>
      </c>
      <c r="AP91">
        <f t="shared" si="27"/>
        <v>0</v>
      </c>
      <c r="AQ91">
        <f t="shared" si="28"/>
        <v>0</v>
      </c>
      <c r="AR91" s="102" t="str">
        <f t="shared" si="29"/>
        <v xml:space="preserve"> </v>
      </c>
      <c r="AS91">
        <f t="shared" si="19"/>
        <v>0</v>
      </c>
      <c r="AT91" s="102" t="str">
        <f t="shared" si="20"/>
        <v xml:space="preserve"> </v>
      </c>
      <c r="AU91" s="102" t="str" cm="1">
        <f t="array" ref="AU91">_xlfn.IFS(AO91=0," ",AT91=20%,20%,AT91=25%,25%,AT91&lt;20%,"MV",AT91=21%,"MV",AT91=22%,"MV",AT91=23%,"MV",AT91=24%,MV)</f>
        <v xml:space="preserve"> </v>
      </c>
      <c r="AY91" s="121"/>
      <c r="AZ91">
        <v>0</v>
      </c>
      <c r="BA91">
        <v>0</v>
      </c>
      <c r="BB91">
        <f t="shared" si="21"/>
        <v>0</v>
      </c>
      <c r="BD91">
        <v>0</v>
      </c>
      <c r="BE91">
        <f t="shared" si="22"/>
        <v>0</v>
      </c>
      <c r="BF91">
        <f t="shared" si="23"/>
        <v>0</v>
      </c>
      <c r="BG91" s="102" t="str">
        <f t="shared" si="24"/>
        <v xml:space="preserve"> </v>
      </c>
      <c r="BH91">
        <f t="shared" si="25"/>
        <v>0</v>
      </c>
      <c r="BI91" s="102" t="str">
        <f t="shared" si="26"/>
        <v xml:space="preserve"> </v>
      </c>
      <c r="BJ91" s="102" t="str" cm="1">
        <f t="array" ref="BJ91">_xlfn.IFS(BD91=0," ",BI91=20%,20%,BI91=25%,25%,BI91&lt;20%,"MV",BI91=21%,"MV",BI91=22%,"MV",BI91=23%,"MV",BI91=24%,MV)</f>
        <v xml:space="preserve"> </v>
      </c>
    </row>
    <row r="92" spans="1:62">
      <c r="A92" s="6">
        <v>63</v>
      </c>
      <c r="B92" s="14" t="s">
        <v>107</v>
      </c>
      <c r="C92" s="16" t="s">
        <v>45</v>
      </c>
      <c r="D92" s="9">
        <v>22896</v>
      </c>
      <c r="E92" s="9">
        <v>15885</v>
      </c>
      <c r="F92" s="9">
        <v>15872</v>
      </c>
      <c r="G92" s="9">
        <v>14457</v>
      </c>
      <c r="H92" s="9">
        <v>23170</v>
      </c>
      <c r="I92" s="9">
        <v>22681</v>
      </c>
      <c r="J92" s="9">
        <v>18857</v>
      </c>
      <c r="K92" s="9">
        <v>36735</v>
      </c>
      <c r="L92" s="9">
        <v>12669</v>
      </c>
      <c r="M92" s="9">
        <v>10579</v>
      </c>
      <c r="N92" s="9">
        <v>21267</v>
      </c>
      <c r="O92" s="9">
        <v>22342</v>
      </c>
      <c r="P92" s="9">
        <v>22573</v>
      </c>
      <c r="Q92" s="9">
        <v>21945</v>
      </c>
      <c r="R92" s="9">
        <v>20271</v>
      </c>
      <c r="S92" s="9">
        <v>14253</v>
      </c>
      <c r="T92" s="9">
        <v>17750</v>
      </c>
      <c r="U92" s="9">
        <v>11878</v>
      </c>
      <c r="V92" s="9">
        <v>13581</v>
      </c>
      <c r="W92" s="9">
        <v>18631</v>
      </c>
      <c r="X92" s="9">
        <v>17816</v>
      </c>
      <c r="Y92" s="9">
        <v>20197</v>
      </c>
      <c r="Z92" s="9">
        <v>23450</v>
      </c>
      <c r="AA92" s="9">
        <v>24886</v>
      </c>
      <c r="AB92" s="9">
        <v>23496</v>
      </c>
      <c r="AC92" s="9">
        <v>21719</v>
      </c>
      <c r="AE92" s="10">
        <f t="shared" si="17"/>
        <v>36735</v>
      </c>
      <c r="AF92" s="10">
        <f t="shared" si="18"/>
        <v>10579</v>
      </c>
      <c r="AG92" s="10">
        <f t="shared" si="14"/>
        <v>8463.2000000000007</v>
      </c>
      <c r="AH92" s="10">
        <f t="shared" si="15"/>
        <v>7934.25</v>
      </c>
      <c r="AK92">
        <v>0</v>
      </c>
      <c r="AL92">
        <v>0</v>
      </c>
      <c r="AM92">
        <f t="shared" si="16"/>
        <v>0</v>
      </c>
      <c r="AO92">
        <v>0</v>
      </c>
      <c r="AP92">
        <f t="shared" si="27"/>
        <v>0</v>
      </c>
      <c r="AQ92">
        <f t="shared" si="28"/>
        <v>0</v>
      </c>
      <c r="AR92" s="102" t="str">
        <f t="shared" si="29"/>
        <v xml:space="preserve"> </v>
      </c>
      <c r="AS92">
        <f t="shared" si="19"/>
        <v>0</v>
      </c>
      <c r="AT92" s="102" t="str">
        <f t="shared" si="20"/>
        <v xml:space="preserve"> </v>
      </c>
      <c r="AU92" s="102" t="str" cm="1">
        <f t="array" ref="AU92">_xlfn.IFS(AO92=0," ",AT92=20%,20%,AT92=25%,25%,AT92&lt;20%,"MV",AT92=21%,"MV",AT92=22%,"MV",AT92=23%,"MV",AT92=24%,MV)</f>
        <v xml:space="preserve"> </v>
      </c>
      <c r="AY92" s="121"/>
      <c r="AZ92">
        <v>0</v>
      </c>
      <c r="BA92">
        <v>0</v>
      </c>
      <c r="BB92">
        <f t="shared" si="21"/>
        <v>0</v>
      </c>
      <c r="BD92">
        <v>0</v>
      </c>
      <c r="BE92">
        <f t="shared" si="22"/>
        <v>0</v>
      </c>
      <c r="BF92">
        <f t="shared" si="23"/>
        <v>0</v>
      </c>
      <c r="BG92" s="102" t="str">
        <f t="shared" si="24"/>
        <v xml:space="preserve"> </v>
      </c>
      <c r="BH92">
        <f t="shared" si="25"/>
        <v>0</v>
      </c>
      <c r="BI92" s="102" t="str">
        <f t="shared" si="26"/>
        <v xml:space="preserve"> </v>
      </c>
      <c r="BJ92" s="102" t="str" cm="1">
        <f t="array" ref="BJ92">_xlfn.IFS(BD92=0," ",BI92=20%,20%,BI92=25%,25%,BI92&lt;20%,"MV",BI92=21%,"MV",BI92=22%,"MV",BI92=23%,"MV",BI92=24%,MV)</f>
        <v xml:space="preserve"> </v>
      </c>
    </row>
    <row r="93" spans="1:62">
      <c r="A93" s="6">
        <v>64</v>
      </c>
      <c r="B93" s="14" t="s">
        <v>108</v>
      </c>
      <c r="C93" s="16" t="s">
        <v>45</v>
      </c>
      <c r="D93" s="9">
        <v>4277</v>
      </c>
      <c r="E93" s="9">
        <v>6017</v>
      </c>
      <c r="F93" s="9">
        <v>3193</v>
      </c>
      <c r="G93" s="9">
        <v>3409</v>
      </c>
      <c r="H93" s="9">
        <v>4226</v>
      </c>
      <c r="I93" s="9">
        <v>5047</v>
      </c>
      <c r="J93" s="9">
        <v>5509</v>
      </c>
      <c r="K93" s="9">
        <v>12839</v>
      </c>
      <c r="L93" s="9">
        <v>3959</v>
      </c>
      <c r="M93" s="9">
        <v>1145</v>
      </c>
      <c r="N93" s="9">
        <v>3959</v>
      </c>
      <c r="O93" s="9">
        <v>4973</v>
      </c>
      <c r="P93" s="9">
        <v>3882</v>
      </c>
      <c r="Q93" s="9">
        <v>4638</v>
      </c>
      <c r="R93" s="9">
        <v>4355</v>
      </c>
      <c r="S93" s="9">
        <v>6834</v>
      </c>
      <c r="T93" s="9">
        <v>3950</v>
      </c>
      <c r="U93" s="9">
        <v>4469</v>
      </c>
      <c r="V93" s="9">
        <v>4207</v>
      </c>
      <c r="W93" s="9">
        <v>3870</v>
      </c>
      <c r="X93" s="9">
        <v>3903</v>
      </c>
      <c r="Y93" s="9">
        <v>6675</v>
      </c>
      <c r="Z93" s="9">
        <v>5237</v>
      </c>
      <c r="AA93" s="9">
        <v>14140</v>
      </c>
      <c r="AB93" s="9">
        <v>5228</v>
      </c>
      <c r="AC93" s="9">
        <v>3891</v>
      </c>
      <c r="AE93" s="10">
        <f t="shared" si="17"/>
        <v>14140</v>
      </c>
      <c r="AF93" s="10">
        <f t="shared" si="18"/>
        <v>1145</v>
      </c>
      <c r="AG93" s="10">
        <f t="shared" si="14"/>
        <v>916</v>
      </c>
      <c r="AH93" s="10">
        <f t="shared" si="15"/>
        <v>858.75</v>
      </c>
      <c r="AK93">
        <v>0</v>
      </c>
      <c r="AL93">
        <v>0</v>
      </c>
      <c r="AM93">
        <f t="shared" si="16"/>
        <v>0</v>
      </c>
      <c r="AO93">
        <v>0</v>
      </c>
      <c r="AP93">
        <f t="shared" si="27"/>
        <v>0</v>
      </c>
      <c r="AQ93">
        <f t="shared" si="28"/>
        <v>0</v>
      </c>
      <c r="AR93" s="102" t="str">
        <f t="shared" si="29"/>
        <v xml:space="preserve"> </v>
      </c>
      <c r="AS93">
        <f t="shared" si="19"/>
        <v>0</v>
      </c>
      <c r="AT93" s="102" t="str">
        <f t="shared" si="20"/>
        <v xml:space="preserve"> </v>
      </c>
      <c r="AU93" s="102" t="str" cm="1">
        <f t="array" ref="AU93">_xlfn.IFS(AO93=0," ",AT93=20%,20%,AT93=25%,25%,AT93&lt;20%,"MV",AT93=21%,"MV",AT93=22%,"MV",AT93=23%,"MV",AT93=24%,MV)</f>
        <v xml:space="preserve"> </v>
      </c>
      <c r="AY93" s="121"/>
      <c r="AZ93">
        <v>0</v>
      </c>
      <c r="BA93">
        <v>0</v>
      </c>
      <c r="BB93">
        <f t="shared" si="21"/>
        <v>0</v>
      </c>
      <c r="BD93">
        <v>0</v>
      </c>
      <c r="BE93">
        <f t="shared" si="22"/>
        <v>0</v>
      </c>
      <c r="BF93">
        <f t="shared" si="23"/>
        <v>0</v>
      </c>
      <c r="BG93" s="102" t="str">
        <f t="shared" si="24"/>
        <v xml:space="preserve"> </v>
      </c>
      <c r="BH93">
        <f t="shared" si="25"/>
        <v>0</v>
      </c>
      <c r="BI93" s="102" t="str">
        <f t="shared" si="26"/>
        <v xml:space="preserve"> </v>
      </c>
      <c r="BJ93" s="102" t="str" cm="1">
        <f t="array" ref="BJ93">_xlfn.IFS(BD93=0," ",BI93=20%,20%,BI93=25%,25%,BI93&lt;20%,"MV",BI93=21%,"MV",BI93=22%,"MV",BI93=23%,"MV",BI93=24%,MV)</f>
        <v xml:space="preserve"> </v>
      </c>
    </row>
    <row r="94" spans="1:62">
      <c r="A94" s="6">
        <v>65</v>
      </c>
      <c r="B94" s="14" t="s">
        <v>109</v>
      </c>
      <c r="C94" s="16" t="s">
        <v>45</v>
      </c>
      <c r="D94" s="9">
        <v>14490</v>
      </c>
      <c r="E94" s="9">
        <v>13926</v>
      </c>
      <c r="F94" s="9">
        <v>12801</v>
      </c>
      <c r="G94" s="9">
        <v>10142</v>
      </c>
      <c r="H94" s="9">
        <v>14664</v>
      </c>
      <c r="I94" s="9">
        <v>15537</v>
      </c>
      <c r="J94" s="9">
        <v>15138</v>
      </c>
      <c r="K94" s="9">
        <v>15240</v>
      </c>
      <c r="L94" s="9">
        <v>8258</v>
      </c>
      <c r="M94" s="9">
        <v>1414</v>
      </c>
      <c r="N94" s="9">
        <v>10181</v>
      </c>
      <c r="O94" s="9">
        <v>15305</v>
      </c>
      <c r="P94" s="9">
        <v>11538</v>
      </c>
      <c r="Q94" s="9">
        <v>15158</v>
      </c>
      <c r="R94" s="9">
        <v>13097</v>
      </c>
      <c r="S94" s="9">
        <v>15830</v>
      </c>
      <c r="T94" s="9">
        <v>12159</v>
      </c>
      <c r="U94" s="9">
        <v>11225</v>
      </c>
      <c r="V94" s="9">
        <v>10938</v>
      </c>
      <c r="W94" s="9">
        <v>8932</v>
      </c>
      <c r="X94" s="9">
        <v>10690</v>
      </c>
      <c r="Y94" s="9">
        <v>13488</v>
      </c>
      <c r="Z94" s="9">
        <v>16142</v>
      </c>
      <c r="AA94" s="9">
        <v>47510</v>
      </c>
      <c r="AB94" s="9">
        <v>16096</v>
      </c>
      <c r="AC94" s="9">
        <v>11457</v>
      </c>
      <c r="AE94" s="10">
        <f t="shared" si="17"/>
        <v>47510</v>
      </c>
      <c r="AF94" s="10">
        <f t="shared" si="18"/>
        <v>1414</v>
      </c>
      <c r="AG94" s="10">
        <f t="shared" si="14"/>
        <v>1131.2</v>
      </c>
      <c r="AH94" s="10">
        <f t="shared" si="15"/>
        <v>1060.5</v>
      </c>
      <c r="AK94">
        <v>10</v>
      </c>
      <c r="AL94">
        <v>10</v>
      </c>
      <c r="AM94">
        <f t="shared" si="16"/>
        <v>0</v>
      </c>
      <c r="AO94">
        <v>1131.2</v>
      </c>
      <c r="AP94">
        <f t="shared" si="27"/>
        <v>12159</v>
      </c>
      <c r="AQ94">
        <f t="shared" si="28"/>
        <v>11027.8</v>
      </c>
      <c r="AR94" s="102">
        <f t="shared" si="29"/>
        <v>0.90696603339090376</v>
      </c>
      <c r="AS94">
        <f t="shared" si="19"/>
        <v>11312</v>
      </c>
      <c r="AT94" s="102">
        <f t="shared" si="20"/>
        <v>0.2</v>
      </c>
      <c r="AU94" s="102" cm="1">
        <f t="array" ref="AU94">_xlfn.IFS(AO94=0," ",AT94=20%,20%,AT94=25%,25%,AT94&lt;20%,"MV",AT94=21%,"MV",AT94=22%,"MV",AT94=23%,"MV",AT94=24%,MV)</f>
        <v>0.2</v>
      </c>
      <c r="AY94" s="121"/>
      <c r="AZ94">
        <v>10</v>
      </c>
      <c r="BA94">
        <v>10</v>
      </c>
      <c r="BB94">
        <f t="shared" si="21"/>
        <v>0</v>
      </c>
      <c r="BD94">
        <v>1131.2</v>
      </c>
      <c r="BE94">
        <f t="shared" si="22"/>
        <v>8932</v>
      </c>
      <c r="BF94">
        <f t="shared" si="23"/>
        <v>7800.8</v>
      </c>
      <c r="BG94" s="102">
        <f t="shared" si="24"/>
        <v>0.87335423197492168</v>
      </c>
      <c r="BH94">
        <f t="shared" si="25"/>
        <v>11312</v>
      </c>
      <c r="BI94" s="102">
        <f t="shared" si="26"/>
        <v>0.2</v>
      </c>
      <c r="BJ94" s="102" cm="1">
        <f t="array" ref="BJ94">_xlfn.IFS(BD94=0," ",BI94=20%,20%,BI94=25%,25%,BI94&lt;20%,"MV",BI94=21%,"MV",BI94=22%,"MV",BI94=23%,"MV",BI94=24%,MV)</f>
        <v>0.2</v>
      </c>
    </row>
    <row r="95" spans="1:62">
      <c r="A95" s="6">
        <v>66</v>
      </c>
      <c r="B95" s="14" t="s">
        <v>110</v>
      </c>
      <c r="C95" s="16" t="s">
        <v>45</v>
      </c>
      <c r="D95" s="9">
        <v>3906</v>
      </c>
      <c r="E95" s="9">
        <v>5889</v>
      </c>
      <c r="F95" s="9">
        <v>3588</v>
      </c>
      <c r="G95" s="9">
        <v>3852</v>
      </c>
      <c r="H95" s="9">
        <v>3860</v>
      </c>
      <c r="I95" s="9">
        <v>6722</v>
      </c>
      <c r="J95" s="9">
        <v>6081</v>
      </c>
      <c r="K95" s="9">
        <v>12839</v>
      </c>
      <c r="L95" s="9">
        <v>3507</v>
      </c>
      <c r="M95" s="9">
        <v>1414</v>
      </c>
      <c r="N95" s="9">
        <v>4525</v>
      </c>
      <c r="O95" s="9">
        <v>6622</v>
      </c>
      <c r="P95" s="9">
        <v>4320</v>
      </c>
      <c r="Q95" s="9">
        <v>4412</v>
      </c>
      <c r="R95" s="9">
        <v>4208</v>
      </c>
      <c r="S95" s="9">
        <v>6873</v>
      </c>
      <c r="T95" s="9">
        <v>5261</v>
      </c>
      <c r="U95" s="9">
        <v>4641</v>
      </c>
      <c r="V95" s="9">
        <v>3365</v>
      </c>
      <c r="W95" s="9">
        <v>3805</v>
      </c>
      <c r="X95" s="9">
        <v>3903</v>
      </c>
      <c r="Y95" s="9">
        <v>5391</v>
      </c>
      <c r="Z95" s="9">
        <v>6968</v>
      </c>
      <c r="AA95" s="9">
        <v>7013</v>
      </c>
      <c r="AB95" s="9">
        <v>6964</v>
      </c>
      <c r="AC95" s="9">
        <v>4605</v>
      </c>
      <c r="AE95" s="10">
        <f t="shared" si="17"/>
        <v>12839</v>
      </c>
      <c r="AF95" s="10">
        <f t="shared" si="18"/>
        <v>1414</v>
      </c>
      <c r="AG95" s="10">
        <f t="shared" ref="AG95:AG158" si="30">AF95-(AF95*$AG$3)</f>
        <v>1131.2</v>
      </c>
      <c r="AH95" s="10">
        <f t="shared" ref="AH95:AH158" si="31">AF95-(AF95*$AH$3)</f>
        <v>1060.5</v>
      </c>
      <c r="AK95">
        <v>0</v>
      </c>
      <c r="AL95">
        <v>0</v>
      </c>
      <c r="AM95">
        <f t="shared" ref="AM95:AM158" si="32">AK95-AL95</f>
        <v>0</v>
      </c>
      <c r="AO95">
        <v>0</v>
      </c>
      <c r="AP95">
        <f t="shared" si="27"/>
        <v>0</v>
      </c>
      <c r="AQ95">
        <f t="shared" si="28"/>
        <v>0</v>
      </c>
      <c r="AR95" s="102" t="str">
        <f t="shared" si="29"/>
        <v xml:space="preserve"> </v>
      </c>
      <c r="AS95">
        <f t="shared" si="19"/>
        <v>0</v>
      </c>
      <c r="AT95" s="102" t="str">
        <f t="shared" si="20"/>
        <v xml:space="preserve"> </v>
      </c>
      <c r="AU95" s="102" t="str" cm="1">
        <f t="array" ref="AU95">_xlfn.IFS(AO95=0," ",AT95=20%,20%,AT95=25%,25%,AT95&lt;20%,"MV",AT95=21%,"MV",AT95=22%,"MV",AT95=23%,"MV",AT95=24%,MV)</f>
        <v xml:space="preserve"> </v>
      </c>
      <c r="AY95" s="121"/>
      <c r="AZ95">
        <v>0</v>
      </c>
      <c r="BA95">
        <v>0</v>
      </c>
      <c r="BB95">
        <f t="shared" si="21"/>
        <v>0</v>
      </c>
      <c r="BD95">
        <v>0</v>
      </c>
      <c r="BE95">
        <f t="shared" si="22"/>
        <v>0</v>
      </c>
      <c r="BF95">
        <f t="shared" si="23"/>
        <v>0</v>
      </c>
      <c r="BG95" s="102" t="str">
        <f t="shared" si="24"/>
        <v xml:space="preserve"> </v>
      </c>
      <c r="BH95">
        <f t="shared" si="25"/>
        <v>0</v>
      </c>
      <c r="BI95" s="102" t="str">
        <f t="shared" si="26"/>
        <v xml:space="preserve"> </v>
      </c>
      <c r="BJ95" s="102" t="str" cm="1">
        <f t="array" ref="BJ95">_xlfn.IFS(BD95=0," ",BI95=20%,20%,BI95=25%,25%,BI95&lt;20%,"MV",BI95=21%,"MV",BI95=22%,"MV",BI95=23%,"MV",BI95=24%,MV)</f>
        <v xml:space="preserve"> </v>
      </c>
    </row>
    <row r="96" spans="1:62">
      <c r="A96" s="6">
        <v>67</v>
      </c>
      <c r="B96" s="14" t="s">
        <v>111</v>
      </c>
      <c r="C96" s="16" t="s">
        <v>45</v>
      </c>
      <c r="D96" s="9">
        <v>13023</v>
      </c>
      <c r="E96" s="9">
        <v>13574</v>
      </c>
      <c r="F96" s="9">
        <v>7117</v>
      </c>
      <c r="G96" s="9">
        <v>7534</v>
      </c>
      <c r="H96" s="9">
        <v>13178</v>
      </c>
      <c r="I96" s="9">
        <v>14677</v>
      </c>
      <c r="J96" s="9">
        <v>13767</v>
      </c>
      <c r="K96" s="9">
        <v>13635</v>
      </c>
      <c r="L96" s="9">
        <v>6222</v>
      </c>
      <c r="M96" s="9">
        <v>1145</v>
      </c>
      <c r="N96" s="9">
        <v>10973</v>
      </c>
      <c r="O96" s="9">
        <v>14457</v>
      </c>
      <c r="P96" s="9">
        <v>8745</v>
      </c>
      <c r="Q96" s="9">
        <v>14253</v>
      </c>
      <c r="R96" s="9">
        <v>13097</v>
      </c>
      <c r="S96" s="9">
        <v>22535</v>
      </c>
      <c r="T96" s="9">
        <v>11485</v>
      </c>
      <c r="U96" s="9">
        <v>9288</v>
      </c>
      <c r="V96" s="9">
        <v>10938</v>
      </c>
      <c r="W96" s="9">
        <v>8932</v>
      </c>
      <c r="X96" s="9">
        <v>10690</v>
      </c>
      <c r="Y96" s="9">
        <v>13633</v>
      </c>
      <c r="Z96" s="9">
        <v>15215</v>
      </c>
      <c r="AA96" s="9">
        <v>25452</v>
      </c>
      <c r="AB96" s="9">
        <v>15204</v>
      </c>
      <c r="AC96" s="9">
        <v>10785</v>
      </c>
      <c r="AE96" s="10">
        <f t="shared" si="17"/>
        <v>25452</v>
      </c>
      <c r="AF96" s="10">
        <f t="shared" si="18"/>
        <v>1145</v>
      </c>
      <c r="AG96" s="10">
        <f t="shared" si="30"/>
        <v>916</v>
      </c>
      <c r="AH96" s="10">
        <f t="shared" si="31"/>
        <v>858.75</v>
      </c>
      <c r="AK96">
        <v>0</v>
      </c>
      <c r="AL96">
        <v>0</v>
      </c>
      <c r="AM96">
        <f t="shared" si="32"/>
        <v>0</v>
      </c>
      <c r="AO96">
        <v>0</v>
      </c>
      <c r="AP96">
        <f t="shared" si="27"/>
        <v>0</v>
      </c>
      <c r="AQ96">
        <f t="shared" si="28"/>
        <v>0</v>
      </c>
      <c r="AR96" s="102" t="str">
        <f t="shared" si="29"/>
        <v xml:space="preserve"> </v>
      </c>
      <c r="AS96">
        <f t="shared" si="19"/>
        <v>0</v>
      </c>
      <c r="AT96" s="102" t="str">
        <f t="shared" si="20"/>
        <v xml:space="preserve"> </v>
      </c>
      <c r="AU96" s="102" t="str" cm="1">
        <f t="array" ref="AU96">_xlfn.IFS(AO96=0," ",AT96=20%,20%,AT96=25%,25%,AT96&lt;20%,"MV",AT96=21%,"MV",AT96=22%,"MV",AT96=23%,"MV",AT96=24%,MV)</f>
        <v xml:space="preserve"> </v>
      </c>
      <c r="AY96" s="121"/>
      <c r="AZ96">
        <v>0</v>
      </c>
      <c r="BA96">
        <v>0</v>
      </c>
      <c r="BB96">
        <f t="shared" si="21"/>
        <v>0</v>
      </c>
      <c r="BD96">
        <v>0</v>
      </c>
      <c r="BE96">
        <f t="shared" si="22"/>
        <v>0</v>
      </c>
      <c r="BF96">
        <f t="shared" si="23"/>
        <v>0</v>
      </c>
      <c r="BG96" s="102" t="str">
        <f t="shared" si="24"/>
        <v xml:space="preserve"> </v>
      </c>
      <c r="BH96">
        <f t="shared" si="25"/>
        <v>0</v>
      </c>
      <c r="BI96" s="102" t="str">
        <f t="shared" si="26"/>
        <v xml:space="preserve"> </v>
      </c>
      <c r="BJ96" s="102" t="str" cm="1">
        <f t="array" ref="BJ96">_xlfn.IFS(BD96=0," ",BI96=20%,20%,BI96=25%,25%,BI96&lt;20%,"MV",BI96=21%,"MV",BI96=22%,"MV",BI96=23%,"MV",BI96=24%,MV)</f>
        <v xml:space="preserve"> </v>
      </c>
    </row>
    <row r="97" spans="1:62">
      <c r="A97" s="6">
        <v>68</v>
      </c>
      <c r="B97" s="14" t="s">
        <v>112</v>
      </c>
      <c r="C97" s="16" t="s">
        <v>45</v>
      </c>
      <c r="D97" s="9">
        <v>14698</v>
      </c>
      <c r="E97" s="9">
        <v>15068</v>
      </c>
      <c r="F97" s="9">
        <v>7117</v>
      </c>
      <c r="G97" s="9">
        <v>8455</v>
      </c>
      <c r="H97" s="9">
        <v>14525</v>
      </c>
      <c r="I97" s="9">
        <v>15669</v>
      </c>
      <c r="J97" s="9">
        <v>16425</v>
      </c>
      <c r="K97" s="9">
        <v>17975</v>
      </c>
      <c r="L97" s="9">
        <v>5995</v>
      </c>
      <c r="M97" s="9">
        <v>1145</v>
      </c>
      <c r="N97" s="9">
        <v>11199</v>
      </c>
      <c r="O97" s="9">
        <v>15435</v>
      </c>
      <c r="P97" s="9">
        <v>15182</v>
      </c>
      <c r="Q97" s="9">
        <v>17647</v>
      </c>
      <c r="R97" s="9">
        <v>13097</v>
      </c>
      <c r="S97" s="9">
        <v>30514</v>
      </c>
      <c r="T97" s="9">
        <v>12262</v>
      </c>
      <c r="U97" s="9">
        <v>10496</v>
      </c>
      <c r="V97" s="9">
        <v>10938</v>
      </c>
      <c r="W97" s="9">
        <v>8932</v>
      </c>
      <c r="X97" s="9">
        <v>10690</v>
      </c>
      <c r="Y97" s="9">
        <v>16952</v>
      </c>
      <c r="Z97" s="9">
        <v>16289</v>
      </c>
      <c r="AA97" s="9">
        <v>24321</v>
      </c>
      <c r="AB97" s="9">
        <v>16233</v>
      </c>
      <c r="AC97" s="9">
        <v>12631</v>
      </c>
      <c r="AE97" s="10">
        <f t="shared" si="17"/>
        <v>30514</v>
      </c>
      <c r="AF97" s="10">
        <f t="shared" si="18"/>
        <v>1145</v>
      </c>
      <c r="AG97" s="10">
        <f t="shared" si="30"/>
        <v>916</v>
      </c>
      <c r="AH97" s="10">
        <f t="shared" si="31"/>
        <v>858.75</v>
      </c>
      <c r="AK97">
        <v>0</v>
      </c>
      <c r="AL97">
        <v>0</v>
      </c>
      <c r="AM97">
        <f t="shared" si="32"/>
        <v>0</v>
      </c>
      <c r="AO97">
        <v>0</v>
      </c>
      <c r="AP97">
        <f t="shared" si="27"/>
        <v>0</v>
      </c>
      <c r="AQ97">
        <f t="shared" si="28"/>
        <v>0</v>
      </c>
      <c r="AR97" s="102" t="str">
        <f t="shared" si="29"/>
        <v xml:space="preserve"> </v>
      </c>
      <c r="AS97">
        <f t="shared" si="19"/>
        <v>0</v>
      </c>
      <c r="AT97" s="102" t="str">
        <f t="shared" si="20"/>
        <v xml:space="preserve"> </v>
      </c>
      <c r="AU97" s="102" t="str" cm="1">
        <f t="array" ref="AU97">_xlfn.IFS(AO97=0," ",AT97=20%,20%,AT97=25%,25%,AT97&lt;20%,"MV",AT97=21%,"MV",AT97=22%,"MV",AT97=23%,"MV",AT97=24%,MV)</f>
        <v xml:space="preserve"> </v>
      </c>
      <c r="AY97" s="121"/>
      <c r="AZ97">
        <v>0</v>
      </c>
      <c r="BA97">
        <v>0</v>
      </c>
      <c r="BB97">
        <f t="shared" si="21"/>
        <v>0</v>
      </c>
      <c r="BD97">
        <v>0</v>
      </c>
      <c r="BE97">
        <f t="shared" si="22"/>
        <v>0</v>
      </c>
      <c r="BF97">
        <f t="shared" si="23"/>
        <v>0</v>
      </c>
      <c r="BG97" s="102" t="str">
        <f t="shared" si="24"/>
        <v xml:space="preserve"> </v>
      </c>
      <c r="BH97">
        <f t="shared" si="25"/>
        <v>0</v>
      </c>
      <c r="BI97" s="102" t="str">
        <f t="shared" si="26"/>
        <v xml:space="preserve"> </v>
      </c>
      <c r="BJ97" s="102" t="str" cm="1">
        <f t="array" ref="BJ97">_xlfn.IFS(BD97=0," ",BI97=20%,20%,BI97=25%,25%,BI97&lt;20%,"MV",BI97=21%,"MV",BI97=22%,"MV",BI97=23%,"MV",BI97=24%,MV)</f>
        <v xml:space="preserve"> </v>
      </c>
    </row>
    <row r="98" spans="1:62">
      <c r="A98" s="6">
        <v>69</v>
      </c>
      <c r="B98" s="14" t="s">
        <v>113</v>
      </c>
      <c r="C98" s="16" t="s">
        <v>45</v>
      </c>
      <c r="D98" s="9">
        <v>7899</v>
      </c>
      <c r="E98" s="9">
        <v>7818</v>
      </c>
      <c r="F98" s="9">
        <v>6325</v>
      </c>
      <c r="G98" s="9">
        <v>6256</v>
      </c>
      <c r="H98" s="9">
        <v>7993</v>
      </c>
      <c r="I98" s="9">
        <v>9535</v>
      </c>
      <c r="J98" s="9">
        <v>9050</v>
      </c>
      <c r="K98" s="9">
        <v>16844</v>
      </c>
      <c r="L98" s="9">
        <v>5995</v>
      </c>
      <c r="M98" s="9">
        <v>1414</v>
      </c>
      <c r="N98" s="9">
        <v>56673</v>
      </c>
      <c r="O98" s="9">
        <v>9392</v>
      </c>
      <c r="P98" s="9">
        <v>6311</v>
      </c>
      <c r="Q98" s="9">
        <v>9163</v>
      </c>
      <c r="R98" s="9">
        <v>6595</v>
      </c>
      <c r="S98" s="9">
        <v>10516</v>
      </c>
      <c r="T98" s="9">
        <v>7462</v>
      </c>
      <c r="U98" s="9">
        <v>6989</v>
      </c>
      <c r="V98" s="9">
        <v>8414</v>
      </c>
      <c r="W98" s="9">
        <v>7209</v>
      </c>
      <c r="X98" s="9">
        <v>7127</v>
      </c>
      <c r="Y98" s="9">
        <v>9274</v>
      </c>
      <c r="Z98" s="9">
        <v>9841</v>
      </c>
      <c r="AA98" s="9">
        <v>24886</v>
      </c>
      <c r="AB98" s="9">
        <v>9879</v>
      </c>
      <c r="AC98" s="9">
        <v>7465</v>
      </c>
      <c r="AE98" s="10">
        <f t="shared" si="17"/>
        <v>56673</v>
      </c>
      <c r="AF98" s="10">
        <f t="shared" si="18"/>
        <v>1414</v>
      </c>
      <c r="AG98" s="10">
        <f t="shared" si="30"/>
        <v>1131.2</v>
      </c>
      <c r="AH98" s="10">
        <f t="shared" si="31"/>
        <v>1060.5</v>
      </c>
      <c r="AK98">
        <v>10</v>
      </c>
      <c r="AL98">
        <v>10</v>
      </c>
      <c r="AM98">
        <f t="shared" si="32"/>
        <v>0</v>
      </c>
      <c r="AO98">
        <v>1131.2</v>
      </c>
      <c r="AP98">
        <f t="shared" si="27"/>
        <v>7462</v>
      </c>
      <c r="AQ98">
        <f t="shared" si="28"/>
        <v>6330.8</v>
      </c>
      <c r="AR98" s="102">
        <f t="shared" si="29"/>
        <v>0.84840525328330207</v>
      </c>
      <c r="AS98">
        <f t="shared" si="19"/>
        <v>11312</v>
      </c>
      <c r="AT98" s="102">
        <f t="shared" si="20"/>
        <v>0.2</v>
      </c>
      <c r="AU98" s="102" cm="1">
        <f t="array" ref="AU98">_xlfn.IFS(AO98=0," ",AT98=20%,20%,AT98=25%,25%,AT98&lt;20%,"MV",AT98=21%,"MV",AT98=22%,"MV",AT98=23%,"MV",AT98=24%,MV)</f>
        <v>0.2</v>
      </c>
      <c r="AY98" s="121"/>
      <c r="AZ98">
        <v>10</v>
      </c>
      <c r="BA98">
        <v>10</v>
      </c>
      <c r="BB98">
        <f t="shared" si="21"/>
        <v>0</v>
      </c>
      <c r="BD98">
        <v>1131.2</v>
      </c>
      <c r="BE98">
        <f t="shared" si="22"/>
        <v>7209</v>
      </c>
      <c r="BF98">
        <f t="shared" si="23"/>
        <v>6077.8</v>
      </c>
      <c r="BG98" s="102">
        <f t="shared" si="24"/>
        <v>0.84308503259814127</v>
      </c>
      <c r="BH98">
        <f t="shared" si="25"/>
        <v>11312</v>
      </c>
      <c r="BI98" s="102">
        <f t="shared" si="26"/>
        <v>0.2</v>
      </c>
      <c r="BJ98" s="102" cm="1">
        <f t="array" ref="BJ98">_xlfn.IFS(BD98=0," ",BI98=20%,20%,BI98=25%,25%,BI98&lt;20%,"MV",BI98=21%,"MV",BI98=22%,"MV",BI98=23%,"MV",BI98=24%,MV)</f>
        <v>0.2</v>
      </c>
    </row>
    <row r="99" spans="1:62">
      <c r="A99" s="6">
        <v>70</v>
      </c>
      <c r="B99" s="14" t="s">
        <v>114</v>
      </c>
      <c r="C99" s="16" t="s">
        <v>45</v>
      </c>
      <c r="D99" s="9">
        <v>8210</v>
      </c>
      <c r="E99" s="9">
        <v>7978</v>
      </c>
      <c r="F99" s="9">
        <v>6644</v>
      </c>
      <c r="G99" s="9">
        <v>6614</v>
      </c>
      <c r="H99" s="9">
        <v>8113</v>
      </c>
      <c r="I99" s="9">
        <v>9793</v>
      </c>
      <c r="J99" s="9">
        <v>9050</v>
      </c>
      <c r="K99" s="9">
        <v>17975</v>
      </c>
      <c r="L99" s="9">
        <v>40158</v>
      </c>
      <c r="M99" s="9">
        <v>1414</v>
      </c>
      <c r="N99" s="9">
        <v>56673</v>
      </c>
      <c r="O99" s="9">
        <v>9647</v>
      </c>
      <c r="P99" s="9">
        <v>7524</v>
      </c>
      <c r="Q99" s="9">
        <v>9389</v>
      </c>
      <c r="R99" s="9">
        <v>6595</v>
      </c>
      <c r="S99" s="9">
        <v>10737</v>
      </c>
      <c r="T99" s="9">
        <v>7664</v>
      </c>
      <c r="U99" s="9">
        <v>6404</v>
      </c>
      <c r="V99" s="9">
        <v>8414</v>
      </c>
      <c r="W99" s="9">
        <v>7404</v>
      </c>
      <c r="X99" s="9">
        <v>7127</v>
      </c>
      <c r="Y99" s="9">
        <v>9384</v>
      </c>
      <c r="Z99" s="9">
        <v>10147</v>
      </c>
      <c r="AA99" s="9">
        <v>24886</v>
      </c>
      <c r="AB99" s="9">
        <v>10145</v>
      </c>
      <c r="AC99" s="9">
        <v>7461</v>
      </c>
      <c r="AE99" s="10">
        <f t="shared" si="17"/>
        <v>56673</v>
      </c>
      <c r="AF99" s="10">
        <f t="shared" si="18"/>
        <v>1414</v>
      </c>
      <c r="AG99" s="10">
        <f t="shared" si="30"/>
        <v>1131.2</v>
      </c>
      <c r="AH99" s="10">
        <f t="shared" si="31"/>
        <v>1060.5</v>
      </c>
      <c r="AK99">
        <v>0</v>
      </c>
      <c r="AL99">
        <v>0</v>
      </c>
      <c r="AM99">
        <f t="shared" si="32"/>
        <v>0</v>
      </c>
      <c r="AO99">
        <v>0</v>
      </c>
      <c r="AP99">
        <f t="shared" si="27"/>
        <v>0</v>
      </c>
      <c r="AQ99">
        <f t="shared" si="28"/>
        <v>0</v>
      </c>
      <c r="AR99" s="102" t="str">
        <f t="shared" si="29"/>
        <v xml:space="preserve"> </v>
      </c>
      <c r="AS99">
        <f t="shared" si="19"/>
        <v>0</v>
      </c>
      <c r="AT99" s="102" t="str">
        <f t="shared" si="20"/>
        <v xml:space="preserve"> </v>
      </c>
      <c r="AU99" s="102" t="str" cm="1">
        <f t="array" ref="AU99">_xlfn.IFS(AO99=0," ",AT99=20%,20%,AT99=25%,25%,AT99&lt;20%,"MV",AT99=21%,"MV",AT99=22%,"MV",AT99=23%,"MV",AT99=24%,MV)</f>
        <v xml:space="preserve"> </v>
      </c>
      <c r="AY99" s="121"/>
      <c r="AZ99">
        <v>0</v>
      </c>
      <c r="BA99">
        <v>0</v>
      </c>
      <c r="BB99">
        <f t="shared" si="21"/>
        <v>0</v>
      </c>
      <c r="BD99">
        <v>0</v>
      </c>
      <c r="BE99">
        <f t="shared" si="22"/>
        <v>0</v>
      </c>
      <c r="BF99">
        <f t="shared" si="23"/>
        <v>0</v>
      </c>
      <c r="BG99" s="102" t="str">
        <f t="shared" si="24"/>
        <v xml:space="preserve"> </v>
      </c>
      <c r="BH99">
        <f t="shared" si="25"/>
        <v>0</v>
      </c>
      <c r="BI99" s="102" t="str">
        <f t="shared" si="26"/>
        <v xml:space="preserve"> </v>
      </c>
      <c r="BJ99" s="102" t="str" cm="1">
        <f t="array" ref="BJ99">_xlfn.IFS(BD99=0," ",BI99=20%,20%,BI99=25%,25%,BI99&lt;20%,"MV",BI99=21%,"MV",BI99=22%,"MV",BI99=23%,"MV",BI99=24%,MV)</f>
        <v xml:space="preserve"> </v>
      </c>
    </row>
    <row r="100" spans="1:62">
      <c r="A100" s="6">
        <v>71</v>
      </c>
      <c r="B100" s="14" t="s">
        <v>115</v>
      </c>
      <c r="C100" s="16" t="s">
        <v>45</v>
      </c>
      <c r="D100" s="9">
        <v>11861</v>
      </c>
      <c r="E100" s="9">
        <v>16968</v>
      </c>
      <c r="F100" s="9">
        <v>16002</v>
      </c>
      <c r="G100" s="9">
        <v>13551</v>
      </c>
      <c r="H100" s="9">
        <v>12003</v>
      </c>
      <c r="I100" s="9">
        <v>19070</v>
      </c>
      <c r="J100" s="9">
        <v>15124</v>
      </c>
      <c r="K100" s="9">
        <v>136350</v>
      </c>
      <c r="L100" s="9">
        <v>20362</v>
      </c>
      <c r="M100" s="9">
        <v>3394</v>
      </c>
      <c r="N100" s="9">
        <v>13122</v>
      </c>
      <c r="O100" s="9">
        <v>18785</v>
      </c>
      <c r="P100" s="9">
        <v>15407</v>
      </c>
      <c r="Q100" s="9">
        <v>15724</v>
      </c>
      <c r="R100" s="9">
        <v>13097</v>
      </c>
      <c r="S100" s="9">
        <v>18004</v>
      </c>
      <c r="T100" s="9">
        <v>14924</v>
      </c>
      <c r="U100" s="9">
        <v>12115</v>
      </c>
      <c r="V100" s="9">
        <v>20192</v>
      </c>
      <c r="W100" s="9">
        <v>11189</v>
      </c>
      <c r="X100" s="9">
        <v>15271</v>
      </c>
      <c r="Y100" s="9">
        <v>14444</v>
      </c>
      <c r="Z100" s="9">
        <v>19796</v>
      </c>
      <c r="AA100" s="9">
        <v>67872</v>
      </c>
      <c r="AB100" s="9">
        <v>19756</v>
      </c>
      <c r="AC100" s="9">
        <v>14284</v>
      </c>
      <c r="AE100" s="10">
        <f t="shared" si="17"/>
        <v>136350</v>
      </c>
      <c r="AF100" s="10">
        <f t="shared" si="18"/>
        <v>3394</v>
      </c>
      <c r="AG100" s="10">
        <f t="shared" si="30"/>
        <v>2715.2</v>
      </c>
      <c r="AH100" s="10">
        <f t="shared" si="31"/>
        <v>2545.5</v>
      </c>
      <c r="AK100">
        <v>0</v>
      </c>
      <c r="AL100">
        <v>0</v>
      </c>
      <c r="AM100">
        <f t="shared" si="32"/>
        <v>0</v>
      </c>
      <c r="AO100">
        <v>0</v>
      </c>
      <c r="AP100">
        <f t="shared" si="27"/>
        <v>0</v>
      </c>
      <c r="AQ100">
        <f t="shared" si="28"/>
        <v>0</v>
      </c>
      <c r="AR100" s="102" t="str">
        <f t="shared" si="29"/>
        <v xml:space="preserve"> </v>
      </c>
      <c r="AS100">
        <f t="shared" si="19"/>
        <v>0</v>
      </c>
      <c r="AT100" s="102" t="str">
        <f t="shared" si="20"/>
        <v xml:space="preserve"> </v>
      </c>
      <c r="AU100" s="102" t="str" cm="1">
        <f t="array" ref="AU100">_xlfn.IFS(AO100=0," ",AT100=20%,20%,AT100=25%,25%,AT100&lt;20%,"MV",AT100=21%,"MV",AT100=22%,"MV",AT100=23%,"MV",AT100=24%,MV)</f>
        <v xml:space="preserve"> </v>
      </c>
      <c r="AY100" s="121"/>
      <c r="AZ100">
        <v>0</v>
      </c>
      <c r="BA100">
        <v>0</v>
      </c>
      <c r="BB100">
        <f t="shared" si="21"/>
        <v>0</v>
      </c>
      <c r="BD100">
        <v>0</v>
      </c>
      <c r="BE100">
        <f t="shared" si="22"/>
        <v>0</v>
      </c>
      <c r="BF100">
        <f t="shared" si="23"/>
        <v>0</v>
      </c>
      <c r="BG100" s="102" t="str">
        <f t="shared" si="24"/>
        <v xml:space="preserve"> </v>
      </c>
      <c r="BH100">
        <f t="shared" si="25"/>
        <v>0</v>
      </c>
      <c r="BI100" s="102" t="str">
        <f t="shared" si="26"/>
        <v xml:space="preserve"> </v>
      </c>
      <c r="BJ100" s="102" t="str" cm="1">
        <f t="array" ref="BJ100">_xlfn.IFS(BD100=0," ",BI100=20%,20%,BI100=25%,25%,BI100&lt;20%,"MV",BI100=21%,"MV",BI100=22%,"MV",BI100=23%,"MV",BI100=24%,MV)</f>
        <v xml:space="preserve"> </v>
      </c>
    </row>
    <row r="101" spans="1:62">
      <c r="A101" s="6">
        <v>72</v>
      </c>
      <c r="B101" s="14" t="s">
        <v>116</v>
      </c>
      <c r="C101" s="16" t="s">
        <v>45</v>
      </c>
      <c r="D101" s="9">
        <v>5969</v>
      </c>
      <c r="E101" s="9">
        <v>11165</v>
      </c>
      <c r="F101" s="9">
        <v>8328</v>
      </c>
      <c r="G101" s="9">
        <v>2311</v>
      </c>
      <c r="H101" s="9">
        <v>5899</v>
      </c>
      <c r="I101" s="9">
        <v>4326</v>
      </c>
      <c r="J101" s="9">
        <v>10396</v>
      </c>
      <c r="K101" s="9">
        <v>17975</v>
      </c>
      <c r="L101" s="9">
        <v>113120</v>
      </c>
      <c r="M101" s="9">
        <v>1321</v>
      </c>
      <c r="N101" s="9">
        <v>8823</v>
      </c>
      <c r="O101" s="9">
        <v>4261</v>
      </c>
      <c r="P101" s="9">
        <v>3349</v>
      </c>
      <c r="Q101" s="9">
        <v>21832</v>
      </c>
      <c r="R101" s="9">
        <v>20362</v>
      </c>
      <c r="S101" s="9">
        <v>12599</v>
      </c>
      <c r="T101" s="9">
        <v>3385</v>
      </c>
      <c r="U101" s="9">
        <v>2529</v>
      </c>
      <c r="V101" s="9">
        <v>10433</v>
      </c>
      <c r="W101" s="9">
        <v>3666</v>
      </c>
      <c r="X101" s="9">
        <v>3224</v>
      </c>
      <c r="Y101" s="9">
        <v>8558</v>
      </c>
      <c r="Z101" s="9">
        <v>4480</v>
      </c>
      <c r="AA101" s="9">
        <v>9502</v>
      </c>
      <c r="AB101" s="9">
        <v>4482</v>
      </c>
      <c r="AC101" s="9">
        <v>3075</v>
      </c>
      <c r="AE101" s="10">
        <f t="shared" si="17"/>
        <v>113120</v>
      </c>
      <c r="AF101" s="10">
        <f t="shared" si="18"/>
        <v>1321</v>
      </c>
      <c r="AG101" s="10">
        <f t="shared" si="30"/>
        <v>1056.8</v>
      </c>
      <c r="AH101" s="10">
        <f t="shared" si="31"/>
        <v>990.75</v>
      </c>
      <c r="AK101">
        <v>10</v>
      </c>
      <c r="AL101">
        <v>10</v>
      </c>
      <c r="AM101">
        <f t="shared" si="32"/>
        <v>0</v>
      </c>
      <c r="AO101">
        <v>1056.8</v>
      </c>
      <c r="AP101">
        <f t="shared" si="27"/>
        <v>3385</v>
      </c>
      <c r="AQ101">
        <f t="shared" si="28"/>
        <v>2328.1999999999998</v>
      </c>
      <c r="AR101" s="102">
        <f t="shared" si="29"/>
        <v>0.68779911373707525</v>
      </c>
      <c r="AS101">
        <f t="shared" si="19"/>
        <v>10568</v>
      </c>
      <c r="AT101" s="102">
        <f t="shared" si="20"/>
        <v>0.2</v>
      </c>
      <c r="AU101" s="102" cm="1">
        <f t="array" ref="AU101">_xlfn.IFS(AO101=0," ",AT101=20%,20%,AT101=25%,25%,AT101&lt;20%,"MV",AT101=21%,"MV",AT101=22%,"MV",AT101=23%,"MV",AT101=24%,MV)</f>
        <v>0.2</v>
      </c>
      <c r="AY101" s="121"/>
      <c r="AZ101">
        <v>10</v>
      </c>
      <c r="BA101">
        <v>10</v>
      </c>
      <c r="BB101">
        <f t="shared" si="21"/>
        <v>0</v>
      </c>
      <c r="BD101">
        <v>1056.8</v>
      </c>
      <c r="BE101">
        <f t="shared" si="22"/>
        <v>3666</v>
      </c>
      <c r="BF101">
        <f t="shared" si="23"/>
        <v>2609.1999999999998</v>
      </c>
      <c r="BG101" s="102">
        <f t="shared" si="24"/>
        <v>0.71172940534642659</v>
      </c>
      <c r="BH101">
        <f t="shared" si="25"/>
        <v>10568</v>
      </c>
      <c r="BI101" s="102">
        <f t="shared" si="26"/>
        <v>0.2</v>
      </c>
      <c r="BJ101" s="102" cm="1">
        <f t="array" ref="BJ101">_xlfn.IFS(BD101=0," ",BI101=20%,20%,BI101=25%,25%,BI101&lt;20%,"MV",BI101=21%,"MV",BI101=22%,"MV",BI101=23%,"MV",BI101=24%,MV)</f>
        <v>0.2</v>
      </c>
    </row>
    <row r="102" spans="1:62">
      <c r="A102" s="6">
        <v>73</v>
      </c>
      <c r="B102" s="14" t="s">
        <v>117</v>
      </c>
      <c r="C102" s="16" t="s">
        <v>45</v>
      </c>
      <c r="D102" s="9">
        <v>18326</v>
      </c>
      <c r="E102" s="9">
        <v>22560</v>
      </c>
      <c r="F102" s="9">
        <v>22805</v>
      </c>
      <c r="G102" s="9">
        <v>32741</v>
      </c>
      <c r="H102" s="9">
        <v>18545</v>
      </c>
      <c r="I102" s="9">
        <v>21342</v>
      </c>
      <c r="J102" s="9">
        <v>28427</v>
      </c>
      <c r="K102" s="9">
        <v>35290</v>
      </c>
      <c r="L102" s="9">
        <v>7918</v>
      </c>
      <c r="M102" s="9">
        <v>1132</v>
      </c>
      <c r="N102" s="9">
        <v>20135</v>
      </c>
      <c r="O102" s="9">
        <v>21023</v>
      </c>
      <c r="P102" s="9">
        <v>2327</v>
      </c>
      <c r="Q102" s="9">
        <v>23416</v>
      </c>
      <c r="R102" s="9">
        <v>113120</v>
      </c>
      <c r="S102" s="9">
        <v>35538</v>
      </c>
      <c r="T102" s="9">
        <v>16703</v>
      </c>
      <c r="U102" s="9">
        <v>1830</v>
      </c>
      <c r="V102" s="9">
        <v>32391</v>
      </c>
      <c r="W102" s="9">
        <v>4915</v>
      </c>
      <c r="X102" s="9">
        <v>2206</v>
      </c>
      <c r="Y102" s="9">
        <v>22462</v>
      </c>
      <c r="Z102" s="9">
        <v>22092</v>
      </c>
      <c r="AA102" s="9">
        <v>26244</v>
      </c>
      <c r="AB102" s="9">
        <v>22112</v>
      </c>
      <c r="AC102" s="9">
        <v>2908</v>
      </c>
      <c r="AE102" s="10">
        <f t="shared" si="17"/>
        <v>113120</v>
      </c>
      <c r="AF102" s="10">
        <f t="shared" si="18"/>
        <v>1132</v>
      </c>
      <c r="AG102" s="10">
        <f t="shared" si="30"/>
        <v>905.6</v>
      </c>
      <c r="AH102" s="10">
        <f t="shared" si="31"/>
        <v>849</v>
      </c>
      <c r="AK102">
        <v>0</v>
      </c>
      <c r="AL102">
        <v>0</v>
      </c>
      <c r="AM102">
        <f t="shared" si="32"/>
        <v>0</v>
      </c>
      <c r="AO102">
        <v>0</v>
      </c>
      <c r="AP102">
        <f t="shared" si="27"/>
        <v>0</v>
      </c>
      <c r="AQ102">
        <f t="shared" si="28"/>
        <v>0</v>
      </c>
      <c r="AR102" s="102" t="str">
        <f t="shared" si="29"/>
        <v xml:space="preserve"> </v>
      </c>
      <c r="AS102">
        <f t="shared" si="19"/>
        <v>0</v>
      </c>
      <c r="AT102" s="102" t="str">
        <f t="shared" si="20"/>
        <v xml:space="preserve"> </v>
      </c>
      <c r="AU102" s="102" t="str" cm="1">
        <f t="array" ref="AU102">_xlfn.IFS(AO102=0," ",AT102=20%,20%,AT102=25%,25%,AT102&lt;20%,"MV",AT102=21%,"MV",AT102=22%,"MV",AT102=23%,"MV",AT102=24%,MV)</f>
        <v xml:space="preserve"> </v>
      </c>
      <c r="AY102" s="121"/>
      <c r="AZ102">
        <v>0</v>
      </c>
      <c r="BA102">
        <v>0</v>
      </c>
      <c r="BB102">
        <f t="shared" si="21"/>
        <v>0</v>
      </c>
      <c r="BD102">
        <v>0</v>
      </c>
      <c r="BE102">
        <f t="shared" si="22"/>
        <v>0</v>
      </c>
      <c r="BF102">
        <f t="shared" si="23"/>
        <v>0</v>
      </c>
      <c r="BG102" s="102" t="str">
        <f t="shared" si="24"/>
        <v xml:space="preserve"> </v>
      </c>
      <c r="BH102">
        <f t="shared" si="25"/>
        <v>0</v>
      </c>
      <c r="BI102" s="102" t="str">
        <f t="shared" si="26"/>
        <v xml:space="preserve"> </v>
      </c>
      <c r="BJ102" s="102" t="str" cm="1">
        <f t="array" ref="BJ102">_xlfn.IFS(BD102=0," ",BI102=20%,20%,BI102=25%,25%,BI102&lt;20%,"MV",BI102=21%,"MV",BI102=22%,"MV",BI102=23%,"MV",BI102=24%,MV)</f>
        <v xml:space="preserve"> </v>
      </c>
    </row>
    <row r="103" spans="1:62">
      <c r="A103" s="6">
        <v>74</v>
      </c>
      <c r="B103" s="14" t="s">
        <v>118</v>
      </c>
      <c r="C103" s="16" t="s">
        <v>45</v>
      </c>
      <c r="D103" s="9">
        <v>12017</v>
      </c>
      <c r="E103" s="9">
        <v>4285</v>
      </c>
      <c r="F103" s="9">
        <v>4607</v>
      </c>
      <c r="G103" s="9">
        <v>5045</v>
      </c>
      <c r="H103" s="9">
        <v>11875</v>
      </c>
      <c r="I103" s="9">
        <v>13743</v>
      </c>
      <c r="J103" s="9">
        <v>11063</v>
      </c>
      <c r="K103" s="9">
        <v>42798</v>
      </c>
      <c r="L103" s="9">
        <v>848</v>
      </c>
      <c r="M103" s="9">
        <v>3959</v>
      </c>
      <c r="N103" s="9">
        <v>9163</v>
      </c>
      <c r="O103" s="9">
        <v>13538</v>
      </c>
      <c r="P103" s="9">
        <v>7633</v>
      </c>
      <c r="Q103" s="9">
        <v>13348</v>
      </c>
      <c r="R103" s="9">
        <v>8710</v>
      </c>
      <c r="S103" s="9">
        <v>12388</v>
      </c>
      <c r="T103" s="9">
        <v>10755</v>
      </c>
      <c r="U103" s="9">
        <v>8077</v>
      </c>
      <c r="V103" s="9">
        <v>13461</v>
      </c>
      <c r="W103" s="9">
        <v>7406</v>
      </c>
      <c r="X103" s="9">
        <v>10181</v>
      </c>
      <c r="Y103" s="9">
        <v>11517</v>
      </c>
      <c r="Z103" s="9">
        <v>14208</v>
      </c>
      <c r="AA103" s="9">
        <v>15384</v>
      </c>
      <c r="AB103" s="9">
        <v>14237</v>
      </c>
      <c r="AC103" s="9">
        <v>11912</v>
      </c>
      <c r="AE103" s="10">
        <f t="shared" si="17"/>
        <v>42798</v>
      </c>
      <c r="AF103" s="10">
        <f t="shared" si="18"/>
        <v>848</v>
      </c>
      <c r="AG103" s="10">
        <f t="shared" si="30"/>
        <v>678.4</v>
      </c>
      <c r="AH103" s="10">
        <f t="shared" si="31"/>
        <v>636</v>
      </c>
      <c r="AK103">
        <v>0</v>
      </c>
      <c r="AL103">
        <v>0</v>
      </c>
      <c r="AM103">
        <f t="shared" si="32"/>
        <v>0</v>
      </c>
      <c r="AO103">
        <v>0</v>
      </c>
      <c r="AP103">
        <f t="shared" si="27"/>
        <v>0</v>
      </c>
      <c r="AQ103">
        <f t="shared" si="28"/>
        <v>0</v>
      </c>
      <c r="AR103" s="102" t="str">
        <f t="shared" si="29"/>
        <v xml:space="preserve"> </v>
      </c>
      <c r="AS103">
        <f t="shared" si="19"/>
        <v>0</v>
      </c>
      <c r="AT103" s="102" t="str">
        <f t="shared" si="20"/>
        <v xml:space="preserve"> </v>
      </c>
      <c r="AU103" s="102" t="str" cm="1">
        <f t="array" ref="AU103">_xlfn.IFS(AO103=0," ",AT103=20%,20%,AT103=25%,25%,AT103&lt;20%,"MV",AT103=21%,"MV",AT103=22%,"MV",AT103=23%,"MV",AT103=24%,MV)</f>
        <v xml:space="preserve"> </v>
      </c>
      <c r="AY103" s="121"/>
      <c r="AZ103">
        <v>0</v>
      </c>
      <c r="BA103">
        <v>0</v>
      </c>
      <c r="BB103">
        <f t="shared" si="21"/>
        <v>0</v>
      </c>
      <c r="BD103">
        <v>0</v>
      </c>
      <c r="BE103">
        <f t="shared" si="22"/>
        <v>0</v>
      </c>
      <c r="BF103">
        <f t="shared" si="23"/>
        <v>0</v>
      </c>
      <c r="BG103" s="102" t="str">
        <f t="shared" si="24"/>
        <v xml:space="preserve"> </v>
      </c>
      <c r="BH103">
        <f t="shared" si="25"/>
        <v>0</v>
      </c>
      <c r="BI103" s="102" t="str">
        <f t="shared" si="26"/>
        <v xml:space="preserve"> </v>
      </c>
      <c r="BJ103" s="102" t="str" cm="1">
        <f t="array" ref="BJ103">_xlfn.IFS(BD103=0," ",BI103=20%,20%,BI103=25%,25%,BI103&lt;20%,"MV",BI103=21%,"MV",BI103=22%,"MV",BI103=23%,"MV",BI103=24%,MV)</f>
        <v xml:space="preserve"> </v>
      </c>
    </row>
    <row r="104" spans="1:62">
      <c r="A104" s="6">
        <v>75</v>
      </c>
      <c r="B104" s="14" t="s">
        <v>119</v>
      </c>
      <c r="C104" s="16" t="s">
        <v>45</v>
      </c>
      <c r="D104" s="9">
        <v>978</v>
      </c>
      <c r="E104" s="9">
        <v>2242</v>
      </c>
      <c r="F104" s="9">
        <v>1003</v>
      </c>
      <c r="G104" s="9">
        <v>938</v>
      </c>
      <c r="H104" s="9">
        <v>990</v>
      </c>
      <c r="I104" s="9">
        <v>1846</v>
      </c>
      <c r="J104" s="9">
        <v>1516</v>
      </c>
      <c r="K104" s="9">
        <v>7539</v>
      </c>
      <c r="L104" s="9">
        <v>962</v>
      </c>
      <c r="M104" s="9">
        <v>594</v>
      </c>
      <c r="N104" s="9">
        <v>1244</v>
      </c>
      <c r="O104" s="9">
        <v>1819</v>
      </c>
      <c r="P104" s="9">
        <v>1395</v>
      </c>
      <c r="Q104" s="9">
        <v>1584</v>
      </c>
      <c r="R104" s="9">
        <v>1103</v>
      </c>
      <c r="S104" s="9">
        <v>3069</v>
      </c>
      <c r="T104" s="9">
        <v>1444</v>
      </c>
      <c r="U104" s="9">
        <v>1212</v>
      </c>
      <c r="V104" s="9">
        <v>1010</v>
      </c>
      <c r="W104" s="9">
        <v>1045</v>
      </c>
      <c r="X104" s="9">
        <v>1527</v>
      </c>
      <c r="Y104" s="9">
        <v>1033</v>
      </c>
      <c r="Z104" s="9">
        <v>1912</v>
      </c>
      <c r="AA104" s="9">
        <v>4525</v>
      </c>
      <c r="AB104" s="9">
        <v>1913</v>
      </c>
      <c r="AC104" s="9">
        <v>1258</v>
      </c>
      <c r="AE104" s="10">
        <f t="shared" si="17"/>
        <v>7539</v>
      </c>
      <c r="AF104" s="10">
        <f t="shared" si="18"/>
        <v>594</v>
      </c>
      <c r="AG104" s="10">
        <f t="shared" si="30"/>
        <v>475.2</v>
      </c>
      <c r="AH104" s="10">
        <f t="shared" si="31"/>
        <v>445.5</v>
      </c>
      <c r="AK104">
        <v>6</v>
      </c>
      <c r="AL104">
        <v>6</v>
      </c>
      <c r="AM104">
        <f t="shared" si="32"/>
        <v>0</v>
      </c>
      <c r="AO104">
        <v>475.2</v>
      </c>
      <c r="AP104">
        <f t="shared" si="27"/>
        <v>1444</v>
      </c>
      <c r="AQ104">
        <f t="shared" si="28"/>
        <v>968.8</v>
      </c>
      <c r="AR104" s="102">
        <f t="shared" si="29"/>
        <v>0.67091412742382273</v>
      </c>
      <c r="AS104">
        <f t="shared" si="19"/>
        <v>2851.2</v>
      </c>
      <c r="AT104" s="102">
        <f t="shared" si="20"/>
        <v>0.2</v>
      </c>
      <c r="AU104" s="102" cm="1">
        <f t="array" ref="AU104">_xlfn.IFS(AO104=0," ",AT104=20%,20%,AT104=25%,25%,AT104&lt;20%,"MV",AT104=21%,"MV",AT104=22%,"MV",AT104=23%,"MV",AT104=24%,MV)</f>
        <v>0.2</v>
      </c>
      <c r="AY104" s="121"/>
      <c r="AZ104">
        <v>6</v>
      </c>
      <c r="BA104">
        <v>6</v>
      </c>
      <c r="BB104">
        <f t="shared" si="21"/>
        <v>0</v>
      </c>
      <c r="BD104">
        <v>475.2</v>
      </c>
      <c r="BE104">
        <f t="shared" si="22"/>
        <v>1045</v>
      </c>
      <c r="BF104">
        <f t="shared" si="23"/>
        <v>569.79999999999995</v>
      </c>
      <c r="BG104" s="102">
        <f t="shared" si="24"/>
        <v>0.54526315789473678</v>
      </c>
      <c r="BH104">
        <f t="shared" si="25"/>
        <v>2851.2</v>
      </c>
      <c r="BI104" s="102">
        <f t="shared" si="26"/>
        <v>0.2</v>
      </c>
      <c r="BJ104" s="102" cm="1">
        <f t="array" ref="BJ104">_xlfn.IFS(BD104=0," ",BI104=20%,20%,BI104=25%,25%,BI104&lt;20%,"MV",BI104=21%,"MV",BI104=22%,"MV",BI104=23%,"MV",BI104=24%,MV)</f>
        <v>0.2</v>
      </c>
    </row>
    <row r="105" spans="1:62">
      <c r="A105" s="6">
        <v>76</v>
      </c>
      <c r="B105" s="14" t="s">
        <v>120</v>
      </c>
      <c r="C105" s="16" t="s">
        <v>45</v>
      </c>
      <c r="D105" s="9">
        <v>555</v>
      </c>
      <c r="E105" s="9">
        <v>883</v>
      </c>
      <c r="F105" s="9">
        <v>684</v>
      </c>
      <c r="G105" s="9">
        <v>679</v>
      </c>
      <c r="H105" s="9">
        <v>548</v>
      </c>
      <c r="I105" s="9">
        <v>1085</v>
      </c>
      <c r="J105" s="9">
        <v>878</v>
      </c>
      <c r="K105" s="9">
        <v>5992</v>
      </c>
      <c r="L105" s="9">
        <v>283</v>
      </c>
      <c r="M105" s="9">
        <v>249</v>
      </c>
      <c r="N105" s="9">
        <v>1018</v>
      </c>
      <c r="O105" s="9">
        <v>1069</v>
      </c>
      <c r="P105" s="9">
        <v>934</v>
      </c>
      <c r="Q105" s="9">
        <v>1131</v>
      </c>
      <c r="R105" s="9">
        <v>1058</v>
      </c>
      <c r="S105" s="9">
        <v>1010</v>
      </c>
      <c r="T105" s="9">
        <v>849</v>
      </c>
      <c r="U105" s="9">
        <v>738</v>
      </c>
      <c r="V105" s="9">
        <v>673</v>
      </c>
      <c r="W105" s="9">
        <v>614</v>
      </c>
      <c r="X105" s="9">
        <v>933</v>
      </c>
      <c r="Y105" s="9">
        <v>680</v>
      </c>
      <c r="Z105" s="9">
        <v>1120</v>
      </c>
      <c r="AA105" s="9">
        <v>1471</v>
      </c>
      <c r="AB105" s="9">
        <v>1124</v>
      </c>
      <c r="AC105" s="9">
        <v>761</v>
      </c>
      <c r="AE105" s="10">
        <f t="shared" si="17"/>
        <v>5992</v>
      </c>
      <c r="AF105" s="10">
        <f t="shared" si="18"/>
        <v>249</v>
      </c>
      <c r="AG105" s="10">
        <f t="shared" si="30"/>
        <v>199.2</v>
      </c>
      <c r="AH105" s="10">
        <f t="shared" si="31"/>
        <v>186.75</v>
      </c>
      <c r="AK105">
        <v>0</v>
      </c>
      <c r="AL105">
        <v>0</v>
      </c>
      <c r="AM105">
        <f t="shared" si="32"/>
        <v>0</v>
      </c>
      <c r="AO105">
        <v>0</v>
      </c>
      <c r="AP105">
        <f t="shared" si="27"/>
        <v>0</v>
      </c>
      <c r="AQ105">
        <f t="shared" si="28"/>
        <v>0</v>
      </c>
      <c r="AR105" s="102" t="str">
        <f t="shared" si="29"/>
        <v xml:space="preserve"> </v>
      </c>
      <c r="AS105">
        <f t="shared" si="19"/>
        <v>0</v>
      </c>
      <c r="AT105" s="102" t="str">
        <f t="shared" si="20"/>
        <v xml:space="preserve"> </v>
      </c>
      <c r="AU105" s="102" t="str" cm="1">
        <f t="array" ref="AU105">_xlfn.IFS(AO105=0," ",AT105=20%,20%,AT105=25%,25%,AT105&lt;20%,"MV",AT105=21%,"MV",AT105=22%,"MV",AT105=23%,"MV",AT105=24%,MV)</f>
        <v xml:space="preserve"> </v>
      </c>
      <c r="AY105" s="121"/>
      <c r="AZ105">
        <v>0</v>
      </c>
      <c r="BA105">
        <v>0</v>
      </c>
      <c r="BB105">
        <f t="shared" si="21"/>
        <v>0</v>
      </c>
      <c r="BD105">
        <v>0</v>
      </c>
      <c r="BE105">
        <f t="shared" si="22"/>
        <v>0</v>
      </c>
      <c r="BF105">
        <f t="shared" si="23"/>
        <v>0</v>
      </c>
      <c r="BG105" s="102" t="str">
        <f t="shared" si="24"/>
        <v xml:space="preserve"> </v>
      </c>
      <c r="BH105">
        <f t="shared" si="25"/>
        <v>0</v>
      </c>
      <c r="BI105" s="102" t="str">
        <f t="shared" si="26"/>
        <v xml:space="preserve"> </v>
      </c>
      <c r="BJ105" s="102" t="str" cm="1">
        <f t="array" ref="BJ105">_xlfn.IFS(BD105=0," ",BI105=20%,20%,BI105=25%,25%,BI105&lt;20%,"MV",BI105=21%,"MV",BI105=22%,"MV",BI105=23%,"MV",BI105=24%,MV)</f>
        <v xml:space="preserve"> </v>
      </c>
    </row>
    <row r="106" spans="1:62">
      <c r="A106" s="6">
        <v>77</v>
      </c>
      <c r="B106" s="14" t="s">
        <v>121</v>
      </c>
      <c r="C106" s="16" t="s">
        <v>45</v>
      </c>
      <c r="D106" s="9">
        <v>365</v>
      </c>
      <c r="E106" s="9">
        <v>489</v>
      </c>
      <c r="F106" s="9">
        <v>471</v>
      </c>
      <c r="G106" s="9">
        <v>307</v>
      </c>
      <c r="H106" s="9">
        <v>369</v>
      </c>
      <c r="I106" s="9">
        <v>448</v>
      </c>
      <c r="J106" s="9">
        <v>412</v>
      </c>
      <c r="K106" s="9">
        <v>4010</v>
      </c>
      <c r="L106" s="9">
        <v>1244</v>
      </c>
      <c r="M106" s="9">
        <v>249</v>
      </c>
      <c r="N106" s="9">
        <v>452</v>
      </c>
      <c r="O106" s="9">
        <v>441</v>
      </c>
      <c r="P106" s="9">
        <v>526</v>
      </c>
      <c r="Q106" s="9">
        <v>905</v>
      </c>
      <c r="R106" s="9">
        <v>386</v>
      </c>
      <c r="S106" s="9">
        <v>452</v>
      </c>
      <c r="T106" s="9">
        <v>350</v>
      </c>
      <c r="U106" s="9">
        <v>318</v>
      </c>
      <c r="V106" s="9">
        <v>505</v>
      </c>
      <c r="W106" s="9">
        <v>322</v>
      </c>
      <c r="X106" s="9">
        <v>358</v>
      </c>
      <c r="Y106" s="9">
        <v>401</v>
      </c>
      <c r="Z106" s="9">
        <v>464</v>
      </c>
      <c r="AA106" s="9">
        <v>2986</v>
      </c>
      <c r="AB106" s="9">
        <v>463</v>
      </c>
      <c r="AC106" s="9">
        <v>676</v>
      </c>
      <c r="AE106" s="10">
        <f t="shared" si="17"/>
        <v>4010</v>
      </c>
      <c r="AF106" s="10">
        <f t="shared" si="18"/>
        <v>249</v>
      </c>
      <c r="AG106" s="10">
        <f t="shared" si="30"/>
        <v>199.2</v>
      </c>
      <c r="AH106" s="10">
        <f t="shared" si="31"/>
        <v>186.75</v>
      </c>
      <c r="AK106">
        <v>0</v>
      </c>
      <c r="AL106">
        <v>0</v>
      </c>
      <c r="AM106">
        <f t="shared" si="32"/>
        <v>0</v>
      </c>
      <c r="AO106">
        <v>0</v>
      </c>
      <c r="AP106">
        <f t="shared" si="27"/>
        <v>0</v>
      </c>
      <c r="AQ106">
        <f t="shared" si="28"/>
        <v>0</v>
      </c>
      <c r="AR106" s="102" t="str">
        <f t="shared" si="29"/>
        <v xml:space="preserve"> </v>
      </c>
      <c r="AS106">
        <f t="shared" si="19"/>
        <v>0</v>
      </c>
      <c r="AT106" s="102" t="str">
        <f t="shared" si="20"/>
        <v xml:space="preserve"> </v>
      </c>
      <c r="AU106" s="102" t="str" cm="1">
        <f t="array" ref="AU106">_xlfn.IFS(AO106=0," ",AT106=20%,20%,AT106=25%,25%,AT106&lt;20%,"MV",AT106=21%,"MV",AT106=22%,"MV",AT106=23%,"MV",AT106=24%,MV)</f>
        <v xml:space="preserve"> </v>
      </c>
      <c r="AY106" s="121"/>
      <c r="AZ106">
        <v>0</v>
      </c>
      <c r="BA106">
        <v>0</v>
      </c>
      <c r="BB106">
        <f t="shared" si="21"/>
        <v>0</v>
      </c>
      <c r="BD106">
        <v>0</v>
      </c>
      <c r="BE106">
        <f t="shared" si="22"/>
        <v>0</v>
      </c>
      <c r="BF106">
        <f t="shared" si="23"/>
        <v>0</v>
      </c>
      <c r="BG106" s="102" t="str">
        <f t="shared" si="24"/>
        <v xml:space="preserve"> </v>
      </c>
      <c r="BH106">
        <f t="shared" si="25"/>
        <v>0</v>
      </c>
      <c r="BI106" s="102" t="str">
        <f t="shared" si="26"/>
        <v xml:space="preserve"> </v>
      </c>
      <c r="BJ106" s="102" t="str" cm="1">
        <f t="array" ref="BJ106">_xlfn.IFS(BD106=0," ",BI106=20%,20%,BI106=25%,25%,BI106&lt;20%,"MV",BI106=21%,"MV",BI106=22%,"MV",BI106=23%,"MV",BI106=24%,MV)</f>
        <v xml:space="preserve"> </v>
      </c>
    </row>
    <row r="107" spans="1:62">
      <c r="A107" s="6">
        <v>78</v>
      </c>
      <c r="B107" s="14" t="s">
        <v>122</v>
      </c>
      <c r="C107" s="16" t="s">
        <v>45</v>
      </c>
      <c r="D107" s="9">
        <v>1376</v>
      </c>
      <c r="E107" s="9">
        <v>1725</v>
      </c>
      <c r="F107" s="9">
        <v>1642</v>
      </c>
      <c r="G107" s="9">
        <v>256</v>
      </c>
      <c r="H107" s="9">
        <v>1360</v>
      </c>
      <c r="I107" s="9">
        <v>986</v>
      </c>
      <c r="J107" s="9">
        <v>1991</v>
      </c>
      <c r="K107" s="9">
        <v>10271</v>
      </c>
      <c r="L107" s="9">
        <v>283</v>
      </c>
      <c r="M107" s="9">
        <v>209</v>
      </c>
      <c r="N107" s="9">
        <v>2489</v>
      </c>
      <c r="O107" s="9">
        <v>973</v>
      </c>
      <c r="P107" s="9">
        <v>1310</v>
      </c>
      <c r="Q107" s="9">
        <v>1244</v>
      </c>
      <c r="R107" s="9">
        <v>1369</v>
      </c>
      <c r="S107" s="9">
        <v>1939</v>
      </c>
      <c r="T107" s="9">
        <v>773</v>
      </c>
      <c r="U107" s="9">
        <v>304</v>
      </c>
      <c r="V107" s="9">
        <v>1935</v>
      </c>
      <c r="W107" s="9">
        <v>638</v>
      </c>
      <c r="X107" s="9">
        <v>339</v>
      </c>
      <c r="Y107" s="9">
        <v>1552</v>
      </c>
      <c r="Z107" s="9">
        <v>1029</v>
      </c>
      <c r="AA107" s="9">
        <v>18439</v>
      </c>
      <c r="AB107" s="9">
        <v>1023</v>
      </c>
      <c r="AC107" s="9">
        <v>1095</v>
      </c>
      <c r="AE107" s="10">
        <f t="shared" si="17"/>
        <v>18439</v>
      </c>
      <c r="AF107" s="10">
        <f t="shared" si="18"/>
        <v>209</v>
      </c>
      <c r="AG107" s="10">
        <f t="shared" si="30"/>
        <v>167.2</v>
      </c>
      <c r="AH107" s="10">
        <f t="shared" si="31"/>
        <v>156.75</v>
      </c>
      <c r="AK107">
        <v>0</v>
      </c>
      <c r="AL107">
        <v>0</v>
      </c>
      <c r="AM107">
        <f t="shared" si="32"/>
        <v>0</v>
      </c>
      <c r="AO107">
        <v>0</v>
      </c>
      <c r="AP107">
        <f t="shared" si="27"/>
        <v>0</v>
      </c>
      <c r="AQ107">
        <f t="shared" si="28"/>
        <v>0</v>
      </c>
      <c r="AR107" s="102" t="str">
        <f t="shared" si="29"/>
        <v xml:space="preserve"> </v>
      </c>
      <c r="AS107">
        <f t="shared" si="19"/>
        <v>0</v>
      </c>
      <c r="AT107" s="102" t="str">
        <f t="shared" si="20"/>
        <v xml:space="preserve"> </v>
      </c>
      <c r="AU107" s="102" t="str" cm="1">
        <f t="array" ref="AU107">_xlfn.IFS(AO107=0," ",AT107=20%,20%,AT107=25%,25%,AT107&lt;20%,"MV",AT107=21%,"MV",AT107=22%,"MV",AT107=23%,"MV",AT107=24%,MV)</f>
        <v xml:space="preserve"> </v>
      </c>
      <c r="AY107" s="121"/>
      <c r="AZ107">
        <v>0</v>
      </c>
      <c r="BA107">
        <v>0</v>
      </c>
      <c r="BB107">
        <f t="shared" si="21"/>
        <v>0</v>
      </c>
      <c r="BD107">
        <v>0</v>
      </c>
      <c r="BE107">
        <f t="shared" si="22"/>
        <v>0</v>
      </c>
      <c r="BF107">
        <f t="shared" si="23"/>
        <v>0</v>
      </c>
      <c r="BG107" s="102" t="str">
        <f t="shared" si="24"/>
        <v xml:space="preserve"> </v>
      </c>
      <c r="BH107">
        <f t="shared" si="25"/>
        <v>0</v>
      </c>
      <c r="BI107" s="102" t="str">
        <f t="shared" si="26"/>
        <v xml:space="preserve"> </v>
      </c>
      <c r="BJ107" s="102" t="str" cm="1">
        <f t="array" ref="BJ107">_xlfn.IFS(BD107=0," ",BI107=20%,20%,BI107=25%,25%,BI107&lt;20%,"MV",BI107=21%,"MV",BI107=22%,"MV",BI107=23%,"MV",BI107=24%,MV)</f>
        <v xml:space="preserve"> </v>
      </c>
    </row>
    <row r="108" spans="1:62">
      <c r="A108" s="6">
        <v>79</v>
      </c>
      <c r="B108" s="14" t="s">
        <v>123</v>
      </c>
      <c r="C108" s="16" t="s">
        <v>45</v>
      </c>
      <c r="D108" s="9">
        <v>204</v>
      </c>
      <c r="E108" s="9">
        <v>688</v>
      </c>
      <c r="F108" s="9">
        <v>380</v>
      </c>
      <c r="G108" s="9">
        <v>191</v>
      </c>
      <c r="H108" s="9">
        <v>207</v>
      </c>
      <c r="I108" s="9">
        <v>675</v>
      </c>
      <c r="J108" s="9">
        <v>588</v>
      </c>
      <c r="K108" s="9">
        <v>7700</v>
      </c>
      <c r="L108" s="9">
        <v>848</v>
      </c>
      <c r="M108" s="9">
        <v>795</v>
      </c>
      <c r="N108" s="9">
        <v>679</v>
      </c>
      <c r="O108" s="9">
        <v>666</v>
      </c>
      <c r="P108" s="9">
        <v>1066</v>
      </c>
      <c r="Q108" s="9">
        <v>1018</v>
      </c>
      <c r="R108" s="9">
        <v>311</v>
      </c>
      <c r="S108" s="9">
        <v>808</v>
      </c>
      <c r="T108" s="9">
        <v>529</v>
      </c>
      <c r="U108" s="9">
        <v>391</v>
      </c>
      <c r="V108" s="9">
        <v>1346</v>
      </c>
      <c r="W108" s="9">
        <v>452</v>
      </c>
      <c r="X108" s="9">
        <v>848</v>
      </c>
      <c r="Y108" s="9">
        <v>436</v>
      </c>
      <c r="Z108" s="9">
        <v>701</v>
      </c>
      <c r="AA108" s="9">
        <v>6448</v>
      </c>
      <c r="AB108" s="9">
        <v>1097</v>
      </c>
      <c r="AC108" s="9">
        <v>874</v>
      </c>
      <c r="AE108" s="10">
        <f t="shared" si="17"/>
        <v>7700</v>
      </c>
      <c r="AF108" s="10">
        <f t="shared" si="18"/>
        <v>191</v>
      </c>
      <c r="AG108" s="10">
        <f t="shared" si="30"/>
        <v>152.80000000000001</v>
      </c>
      <c r="AH108" s="10">
        <f t="shared" si="31"/>
        <v>143.25</v>
      </c>
      <c r="AK108">
        <v>6</v>
      </c>
      <c r="AL108">
        <v>6</v>
      </c>
      <c r="AM108">
        <f t="shared" si="32"/>
        <v>0</v>
      </c>
      <c r="AO108">
        <v>152.80000000000001</v>
      </c>
      <c r="AP108">
        <f t="shared" si="27"/>
        <v>529</v>
      </c>
      <c r="AQ108">
        <f t="shared" si="28"/>
        <v>376.2</v>
      </c>
      <c r="AR108" s="102">
        <f t="shared" si="29"/>
        <v>0.71115311909262757</v>
      </c>
      <c r="AS108">
        <f t="shared" si="19"/>
        <v>916.80000000000007</v>
      </c>
      <c r="AT108" s="102">
        <f t="shared" si="20"/>
        <v>0.2</v>
      </c>
      <c r="AU108" s="102" cm="1">
        <f t="array" ref="AU108">_xlfn.IFS(AO108=0," ",AT108=20%,20%,AT108=25%,25%,AT108&lt;20%,"MV",AT108=21%,"MV",AT108=22%,"MV",AT108=23%,"MV",AT108=24%,MV)</f>
        <v>0.2</v>
      </c>
      <c r="AY108" s="121"/>
      <c r="AZ108">
        <v>6</v>
      </c>
      <c r="BA108">
        <v>6</v>
      </c>
      <c r="BB108">
        <f t="shared" si="21"/>
        <v>0</v>
      </c>
      <c r="BD108">
        <v>152.80000000000001</v>
      </c>
      <c r="BE108">
        <f t="shared" si="22"/>
        <v>452</v>
      </c>
      <c r="BF108">
        <f t="shared" si="23"/>
        <v>299.2</v>
      </c>
      <c r="BG108" s="102">
        <f t="shared" si="24"/>
        <v>0.66194690265486722</v>
      </c>
      <c r="BH108">
        <f t="shared" si="25"/>
        <v>916.80000000000007</v>
      </c>
      <c r="BI108" s="102">
        <f t="shared" si="26"/>
        <v>0.2</v>
      </c>
      <c r="BJ108" s="102" cm="1">
        <f t="array" ref="BJ108">_xlfn.IFS(BD108=0," ",BI108=20%,20%,BI108=25%,25%,BI108&lt;20%,"MV",BI108=21%,"MV",BI108=22%,"MV",BI108=23%,"MV",BI108=24%,MV)</f>
        <v>0.2</v>
      </c>
    </row>
    <row r="109" spans="1:62">
      <c r="A109" s="6">
        <v>80</v>
      </c>
      <c r="B109" s="14" t="s">
        <v>124</v>
      </c>
      <c r="C109" s="16" t="s">
        <v>45</v>
      </c>
      <c r="D109" s="9">
        <v>990</v>
      </c>
      <c r="E109" s="9">
        <v>1445</v>
      </c>
      <c r="F109" s="9">
        <v>1003</v>
      </c>
      <c r="G109" s="9">
        <v>938</v>
      </c>
      <c r="H109" s="9">
        <v>978</v>
      </c>
      <c r="I109" s="9">
        <v>1139</v>
      </c>
      <c r="J109" s="9">
        <v>1075</v>
      </c>
      <c r="K109" s="9">
        <v>8046</v>
      </c>
      <c r="L109" s="9">
        <v>283</v>
      </c>
      <c r="M109" s="9">
        <v>214</v>
      </c>
      <c r="N109" s="9">
        <v>1244</v>
      </c>
      <c r="O109" s="9">
        <v>1122</v>
      </c>
      <c r="P109" s="9">
        <v>1107</v>
      </c>
      <c r="Q109" s="9">
        <v>1584</v>
      </c>
      <c r="R109" s="9">
        <v>933</v>
      </c>
      <c r="S109" s="9">
        <v>1454</v>
      </c>
      <c r="T109" s="9">
        <v>892</v>
      </c>
      <c r="U109" s="9">
        <v>1026</v>
      </c>
      <c r="V109" s="9">
        <v>1683</v>
      </c>
      <c r="W109" s="9">
        <v>842</v>
      </c>
      <c r="X109" s="9">
        <v>1527</v>
      </c>
      <c r="Y109" s="9">
        <v>1276</v>
      </c>
      <c r="Z109" s="9">
        <v>1188</v>
      </c>
      <c r="AA109" s="9">
        <v>4525</v>
      </c>
      <c r="AB109" s="9">
        <v>1975</v>
      </c>
      <c r="AC109" s="9">
        <v>792</v>
      </c>
      <c r="AE109" s="10">
        <f t="shared" si="17"/>
        <v>8046</v>
      </c>
      <c r="AF109" s="10">
        <f t="shared" si="18"/>
        <v>214</v>
      </c>
      <c r="AG109" s="10">
        <f t="shared" si="30"/>
        <v>171.2</v>
      </c>
      <c r="AH109" s="10">
        <f t="shared" si="31"/>
        <v>160.5</v>
      </c>
      <c r="AK109">
        <v>0</v>
      </c>
      <c r="AL109">
        <v>0</v>
      </c>
      <c r="AM109">
        <f t="shared" si="32"/>
        <v>0</v>
      </c>
      <c r="AO109">
        <v>0</v>
      </c>
      <c r="AP109">
        <f t="shared" si="27"/>
        <v>0</v>
      </c>
      <c r="AQ109">
        <f t="shared" si="28"/>
        <v>0</v>
      </c>
      <c r="AR109" s="102" t="str">
        <f t="shared" si="29"/>
        <v xml:space="preserve"> </v>
      </c>
      <c r="AS109">
        <f t="shared" si="19"/>
        <v>0</v>
      </c>
      <c r="AT109" s="102" t="str">
        <f t="shared" si="20"/>
        <v xml:space="preserve"> </v>
      </c>
      <c r="AU109" s="102" t="str" cm="1">
        <f t="array" ref="AU109">_xlfn.IFS(AO109=0," ",AT109=20%,20%,AT109=25%,25%,AT109&lt;20%,"MV",AT109=21%,"MV",AT109=22%,"MV",AT109=23%,"MV",AT109=24%,MV)</f>
        <v xml:space="preserve"> </v>
      </c>
      <c r="AY109" s="121"/>
      <c r="AZ109">
        <v>0</v>
      </c>
      <c r="BA109">
        <v>0</v>
      </c>
      <c r="BB109">
        <f t="shared" si="21"/>
        <v>0</v>
      </c>
      <c r="BD109">
        <v>0</v>
      </c>
      <c r="BE109">
        <f t="shared" si="22"/>
        <v>0</v>
      </c>
      <c r="BF109">
        <f t="shared" si="23"/>
        <v>0</v>
      </c>
      <c r="BG109" s="102" t="str">
        <f t="shared" si="24"/>
        <v xml:space="preserve"> </v>
      </c>
      <c r="BH109">
        <f t="shared" si="25"/>
        <v>0</v>
      </c>
      <c r="BI109" s="102" t="str">
        <f t="shared" si="26"/>
        <v xml:space="preserve"> </v>
      </c>
      <c r="BJ109" s="102" t="str" cm="1">
        <f t="array" ref="BJ109">_xlfn.IFS(BD109=0," ",BI109=20%,20%,BI109=25%,25%,BI109&lt;20%,"MV",BI109=21%,"MV",BI109=22%,"MV",BI109=23%,"MV",BI109=24%,MV)</f>
        <v xml:space="preserve"> </v>
      </c>
    </row>
    <row r="110" spans="1:62">
      <c r="A110" s="6">
        <v>81</v>
      </c>
      <c r="B110" s="14" t="s">
        <v>125</v>
      </c>
      <c r="C110" s="16" t="s">
        <v>45</v>
      </c>
      <c r="D110" s="9">
        <v>552</v>
      </c>
      <c r="E110" s="9">
        <v>506</v>
      </c>
      <c r="F110" s="9">
        <v>471</v>
      </c>
      <c r="G110" s="9">
        <v>307</v>
      </c>
      <c r="H110" s="9">
        <v>559</v>
      </c>
      <c r="I110" s="9">
        <v>628</v>
      </c>
      <c r="J110" s="9">
        <v>475</v>
      </c>
      <c r="K110" s="9">
        <v>5133</v>
      </c>
      <c r="L110" s="9">
        <v>3563</v>
      </c>
      <c r="M110" s="9">
        <v>214</v>
      </c>
      <c r="N110" s="9">
        <v>792</v>
      </c>
      <c r="O110" s="9">
        <v>618</v>
      </c>
      <c r="P110" s="9">
        <v>391</v>
      </c>
      <c r="Q110" s="9">
        <v>905</v>
      </c>
      <c r="R110" s="9">
        <v>386</v>
      </c>
      <c r="S110" s="9">
        <v>605</v>
      </c>
      <c r="T110" s="9">
        <v>491</v>
      </c>
      <c r="U110" s="9">
        <v>400</v>
      </c>
      <c r="V110" s="9">
        <v>842</v>
      </c>
      <c r="W110" s="9">
        <v>382</v>
      </c>
      <c r="X110" s="9">
        <v>373</v>
      </c>
      <c r="Y110" s="9">
        <v>441</v>
      </c>
      <c r="Z110" s="9">
        <v>645</v>
      </c>
      <c r="AA110" s="9">
        <v>475</v>
      </c>
      <c r="AB110" s="9">
        <v>650</v>
      </c>
      <c r="AC110" s="9">
        <v>735</v>
      </c>
      <c r="AE110" s="10">
        <f t="shared" si="17"/>
        <v>5133</v>
      </c>
      <c r="AF110" s="10">
        <f t="shared" si="18"/>
        <v>214</v>
      </c>
      <c r="AG110" s="10">
        <f t="shared" si="30"/>
        <v>171.2</v>
      </c>
      <c r="AH110" s="10">
        <f t="shared" si="31"/>
        <v>160.5</v>
      </c>
      <c r="AK110">
        <v>0</v>
      </c>
      <c r="AL110">
        <v>0</v>
      </c>
      <c r="AM110">
        <f t="shared" si="32"/>
        <v>0</v>
      </c>
      <c r="AO110">
        <v>0</v>
      </c>
      <c r="AP110">
        <f t="shared" si="27"/>
        <v>0</v>
      </c>
      <c r="AQ110">
        <f t="shared" si="28"/>
        <v>0</v>
      </c>
      <c r="AR110" s="102" t="str">
        <f t="shared" si="29"/>
        <v xml:space="preserve"> </v>
      </c>
      <c r="AS110">
        <f t="shared" si="19"/>
        <v>0</v>
      </c>
      <c r="AT110" s="102" t="str">
        <f t="shared" si="20"/>
        <v xml:space="preserve"> </v>
      </c>
      <c r="AU110" s="102" t="str" cm="1">
        <f t="array" ref="AU110">_xlfn.IFS(AO110=0," ",AT110=20%,20%,AT110=25%,25%,AT110&lt;20%,"MV",AT110=21%,"MV",AT110=22%,"MV",AT110=23%,"MV",AT110=24%,MV)</f>
        <v xml:space="preserve"> </v>
      </c>
      <c r="AY110" s="121"/>
      <c r="AZ110">
        <v>0</v>
      </c>
      <c r="BA110">
        <v>0</v>
      </c>
      <c r="BB110">
        <f t="shared" si="21"/>
        <v>0</v>
      </c>
      <c r="BD110">
        <v>0</v>
      </c>
      <c r="BE110">
        <f t="shared" si="22"/>
        <v>0</v>
      </c>
      <c r="BF110">
        <f t="shared" si="23"/>
        <v>0</v>
      </c>
      <c r="BG110" s="102" t="str">
        <f t="shared" si="24"/>
        <v xml:space="preserve"> </v>
      </c>
      <c r="BH110">
        <f t="shared" si="25"/>
        <v>0</v>
      </c>
      <c r="BI110" s="102" t="str">
        <f t="shared" si="26"/>
        <v xml:space="preserve"> </v>
      </c>
      <c r="BJ110" s="102" t="str" cm="1">
        <f t="array" ref="BJ110">_xlfn.IFS(BD110=0," ",BI110=20%,20%,BI110=25%,25%,BI110&lt;20%,"MV",BI110=21%,"MV",BI110=22%,"MV",BI110=23%,"MV",BI110=24%,MV)</f>
        <v xml:space="preserve"> </v>
      </c>
    </row>
    <row r="111" spans="1:62">
      <c r="A111" s="6">
        <v>82</v>
      </c>
      <c r="B111" s="14" t="s">
        <v>126</v>
      </c>
      <c r="C111" s="16" t="s">
        <v>45</v>
      </c>
      <c r="D111" s="9">
        <v>3764</v>
      </c>
      <c r="E111" s="9">
        <v>4164</v>
      </c>
      <c r="F111" s="9">
        <v>2661</v>
      </c>
      <c r="G111" s="9">
        <v>3317</v>
      </c>
      <c r="H111" s="9">
        <v>3719</v>
      </c>
      <c r="I111" s="9">
        <v>4541</v>
      </c>
      <c r="J111" s="9">
        <v>4213</v>
      </c>
      <c r="K111" s="9">
        <v>13695</v>
      </c>
      <c r="L111" s="9">
        <v>3563</v>
      </c>
      <c r="M111" s="9">
        <v>2613</v>
      </c>
      <c r="N111" s="9">
        <v>4525</v>
      </c>
      <c r="O111" s="9">
        <v>4472</v>
      </c>
      <c r="P111" s="9">
        <v>6001</v>
      </c>
      <c r="Q111" s="9">
        <v>4638</v>
      </c>
      <c r="R111" s="9">
        <v>3920</v>
      </c>
      <c r="S111" s="9">
        <v>4104</v>
      </c>
      <c r="T111" s="9">
        <v>3553</v>
      </c>
      <c r="U111" s="9">
        <v>3176</v>
      </c>
      <c r="V111" s="9">
        <v>4038</v>
      </c>
      <c r="W111" s="9">
        <v>2834</v>
      </c>
      <c r="X111" s="9">
        <v>3733</v>
      </c>
      <c r="Y111" s="9">
        <v>4009</v>
      </c>
      <c r="Z111" s="9">
        <v>4694</v>
      </c>
      <c r="AA111" s="9">
        <v>4864</v>
      </c>
      <c r="AB111" s="9">
        <v>4704</v>
      </c>
      <c r="AC111" s="9">
        <v>4274</v>
      </c>
      <c r="AE111" s="10">
        <f t="shared" si="17"/>
        <v>13695</v>
      </c>
      <c r="AF111" s="10">
        <f t="shared" si="18"/>
        <v>2613</v>
      </c>
      <c r="AG111" s="10">
        <f t="shared" si="30"/>
        <v>2090.4</v>
      </c>
      <c r="AH111" s="10">
        <f t="shared" si="31"/>
        <v>1959.75</v>
      </c>
      <c r="AK111">
        <v>0</v>
      </c>
      <c r="AL111">
        <v>0</v>
      </c>
      <c r="AM111">
        <f t="shared" si="32"/>
        <v>0</v>
      </c>
      <c r="AO111">
        <v>0</v>
      </c>
      <c r="AP111">
        <f t="shared" si="27"/>
        <v>0</v>
      </c>
      <c r="AQ111">
        <f t="shared" si="28"/>
        <v>0</v>
      </c>
      <c r="AR111" s="102" t="str">
        <f t="shared" si="29"/>
        <v xml:space="preserve"> </v>
      </c>
      <c r="AS111">
        <f t="shared" si="19"/>
        <v>0</v>
      </c>
      <c r="AT111" s="102" t="str">
        <f t="shared" si="20"/>
        <v xml:space="preserve"> </v>
      </c>
      <c r="AU111" s="102" t="str" cm="1">
        <f t="array" ref="AU111">_xlfn.IFS(AO111=0," ",AT111=20%,20%,AT111=25%,25%,AT111&lt;20%,"MV",AT111=21%,"MV",AT111=22%,"MV",AT111=23%,"MV",AT111=24%,MV)</f>
        <v xml:space="preserve"> </v>
      </c>
      <c r="AY111" s="121"/>
      <c r="AZ111">
        <v>0</v>
      </c>
      <c r="BA111">
        <v>0</v>
      </c>
      <c r="BB111">
        <f t="shared" si="21"/>
        <v>0</v>
      </c>
      <c r="BD111">
        <v>0</v>
      </c>
      <c r="BE111">
        <f t="shared" si="22"/>
        <v>0</v>
      </c>
      <c r="BF111">
        <f t="shared" si="23"/>
        <v>0</v>
      </c>
      <c r="BG111" s="102" t="str">
        <f t="shared" si="24"/>
        <v xml:space="preserve"> </v>
      </c>
      <c r="BH111">
        <f t="shared" si="25"/>
        <v>0</v>
      </c>
      <c r="BI111" s="102" t="str">
        <f t="shared" si="26"/>
        <v xml:space="preserve"> </v>
      </c>
      <c r="BJ111" s="102" t="str" cm="1">
        <f t="array" ref="BJ111">_xlfn.IFS(BD111=0," ",BI111=20%,20%,BI111=25%,25%,BI111&lt;20%,"MV",BI111=21%,"MV",BI111=22%,"MV",BI111=23%,"MV",BI111=24%,MV)</f>
        <v xml:space="preserve"> </v>
      </c>
    </row>
    <row r="112" spans="1:62">
      <c r="A112" s="6">
        <v>83</v>
      </c>
      <c r="B112" s="14" t="s">
        <v>127</v>
      </c>
      <c r="C112" s="16" t="s">
        <v>45</v>
      </c>
      <c r="D112" s="9">
        <v>3700</v>
      </c>
      <c r="E112" s="9">
        <v>4164</v>
      </c>
      <c r="F112" s="9">
        <v>2661</v>
      </c>
      <c r="G112" s="9">
        <v>3317</v>
      </c>
      <c r="H112" s="9">
        <v>3744</v>
      </c>
      <c r="I112" s="9">
        <v>4662</v>
      </c>
      <c r="J112" s="9">
        <v>4253</v>
      </c>
      <c r="K112" s="9">
        <v>10426</v>
      </c>
      <c r="L112" s="9">
        <v>5826</v>
      </c>
      <c r="M112" s="9">
        <v>2613</v>
      </c>
      <c r="N112" s="9">
        <v>4525</v>
      </c>
      <c r="O112" s="9">
        <v>4592</v>
      </c>
      <c r="P112" s="9">
        <v>6006</v>
      </c>
      <c r="Q112" s="9">
        <v>4638</v>
      </c>
      <c r="R112" s="9">
        <v>3920</v>
      </c>
      <c r="S112" s="9">
        <v>4249</v>
      </c>
      <c r="T112" s="9">
        <v>3648</v>
      </c>
      <c r="U112" s="9">
        <v>3304</v>
      </c>
      <c r="V112" s="9">
        <v>3477</v>
      </c>
      <c r="W112" s="9">
        <v>2834</v>
      </c>
      <c r="X112" s="9">
        <v>3733</v>
      </c>
      <c r="Y112" s="9">
        <v>3999</v>
      </c>
      <c r="Z112" s="9">
        <v>4819</v>
      </c>
      <c r="AA112" s="9">
        <v>4638</v>
      </c>
      <c r="AB112" s="9">
        <v>4829</v>
      </c>
      <c r="AC112" s="9">
        <v>4247</v>
      </c>
      <c r="AE112" s="10">
        <f t="shared" si="17"/>
        <v>10426</v>
      </c>
      <c r="AF112" s="10">
        <f t="shared" si="18"/>
        <v>2613</v>
      </c>
      <c r="AG112" s="10">
        <f t="shared" si="30"/>
        <v>2090.4</v>
      </c>
      <c r="AH112" s="10">
        <f t="shared" si="31"/>
        <v>1959.75</v>
      </c>
      <c r="AK112">
        <v>0</v>
      </c>
      <c r="AL112">
        <v>0</v>
      </c>
      <c r="AM112">
        <f t="shared" si="32"/>
        <v>0</v>
      </c>
      <c r="AO112">
        <v>0</v>
      </c>
      <c r="AP112">
        <f t="shared" si="27"/>
        <v>0</v>
      </c>
      <c r="AQ112">
        <f t="shared" si="28"/>
        <v>0</v>
      </c>
      <c r="AR112" s="102" t="str">
        <f t="shared" si="29"/>
        <v xml:space="preserve"> </v>
      </c>
      <c r="AS112">
        <f t="shared" si="19"/>
        <v>0</v>
      </c>
      <c r="AT112" s="102" t="str">
        <f t="shared" si="20"/>
        <v xml:space="preserve"> </v>
      </c>
      <c r="AU112" s="102" t="str" cm="1">
        <f t="array" ref="AU112">_xlfn.IFS(AO112=0," ",AT112=20%,20%,AT112=25%,25%,AT112&lt;20%,"MV",AT112=21%,"MV",AT112=22%,"MV",AT112=23%,"MV",AT112=24%,MV)</f>
        <v xml:space="preserve"> </v>
      </c>
      <c r="AY112" s="121"/>
      <c r="AZ112">
        <v>0</v>
      </c>
      <c r="BA112">
        <v>0</v>
      </c>
      <c r="BB112">
        <f t="shared" si="21"/>
        <v>0</v>
      </c>
      <c r="BD112">
        <v>0</v>
      </c>
      <c r="BE112">
        <f t="shared" si="22"/>
        <v>0</v>
      </c>
      <c r="BF112">
        <f t="shared" si="23"/>
        <v>0</v>
      </c>
      <c r="BG112" s="102" t="str">
        <f t="shared" si="24"/>
        <v xml:space="preserve"> </v>
      </c>
      <c r="BH112">
        <f t="shared" si="25"/>
        <v>0</v>
      </c>
      <c r="BI112" s="102" t="str">
        <f t="shared" si="26"/>
        <v xml:space="preserve"> </v>
      </c>
      <c r="BJ112" s="102" t="str" cm="1">
        <f t="array" ref="BJ112">_xlfn.IFS(BD112=0," ",BI112=20%,20%,BI112=25%,25%,BI112&lt;20%,"MV",BI112=21%,"MV",BI112=22%,"MV",BI112=23%,"MV",BI112=24%,MV)</f>
        <v xml:space="preserve"> </v>
      </c>
    </row>
    <row r="113" spans="1:62">
      <c r="A113" s="6">
        <v>84</v>
      </c>
      <c r="B113" s="14" t="s">
        <v>128</v>
      </c>
      <c r="C113" s="16" t="s">
        <v>45</v>
      </c>
      <c r="D113" s="9">
        <v>3990</v>
      </c>
      <c r="E113" s="9">
        <v>5586</v>
      </c>
      <c r="F113" s="9">
        <v>3193</v>
      </c>
      <c r="G113" s="9">
        <v>5199</v>
      </c>
      <c r="H113" s="9">
        <v>3942</v>
      </c>
      <c r="I113" s="9">
        <v>6358</v>
      </c>
      <c r="J113" s="9">
        <v>5907</v>
      </c>
      <c r="K113" s="9">
        <v>15407</v>
      </c>
      <c r="L113" s="9">
        <v>5826</v>
      </c>
      <c r="M113" s="9">
        <v>3534</v>
      </c>
      <c r="N113" s="9">
        <v>4864</v>
      </c>
      <c r="O113" s="9">
        <v>6262</v>
      </c>
      <c r="P113" s="9">
        <v>7543</v>
      </c>
      <c r="Q113" s="9">
        <v>5090</v>
      </c>
      <c r="R113" s="9">
        <v>6408</v>
      </c>
      <c r="S113" s="9">
        <v>5768</v>
      </c>
      <c r="T113" s="9">
        <v>4976</v>
      </c>
      <c r="U113" s="9">
        <v>4135</v>
      </c>
      <c r="V113" s="9">
        <v>4529</v>
      </c>
      <c r="W113" s="9">
        <v>4197</v>
      </c>
      <c r="X113" s="9">
        <v>3733</v>
      </c>
      <c r="Y113" s="9">
        <v>4889</v>
      </c>
      <c r="Z113" s="9">
        <v>6584</v>
      </c>
      <c r="AA113" s="9">
        <v>8936</v>
      </c>
      <c r="AB113" s="9">
        <v>6587</v>
      </c>
      <c r="AC113" s="9">
        <v>5725</v>
      </c>
      <c r="AE113" s="10">
        <f t="shared" si="17"/>
        <v>15407</v>
      </c>
      <c r="AF113" s="10">
        <f t="shared" si="18"/>
        <v>3193</v>
      </c>
      <c r="AG113" s="10">
        <f t="shared" si="30"/>
        <v>2554.4</v>
      </c>
      <c r="AH113" s="10">
        <f t="shared" si="31"/>
        <v>2394.75</v>
      </c>
      <c r="AK113">
        <v>7</v>
      </c>
      <c r="AL113">
        <v>7</v>
      </c>
      <c r="AM113">
        <f t="shared" si="32"/>
        <v>0</v>
      </c>
      <c r="AO113">
        <v>2554.4</v>
      </c>
      <c r="AP113">
        <f t="shared" si="27"/>
        <v>4976</v>
      </c>
      <c r="AQ113">
        <f t="shared" si="28"/>
        <v>2421.6</v>
      </c>
      <c r="AR113" s="102">
        <f t="shared" si="29"/>
        <v>0.48665594855305466</v>
      </c>
      <c r="AS113">
        <f t="shared" si="19"/>
        <v>17880.8</v>
      </c>
      <c r="AT113" s="102">
        <f t="shared" si="20"/>
        <v>0.2</v>
      </c>
      <c r="AU113" s="102" cm="1">
        <f t="array" ref="AU113">_xlfn.IFS(AO113=0," ",AT113=20%,20%,AT113=25%,25%,AT113&lt;20%,"MV",AT113=21%,"MV",AT113=22%,"MV",AT113=23%,"MV",AT113=24%,MV)</f>
        <v>0.2</v>
      </c>
      <c r="AY113" s="121"/>
      <c r="AZ113">
        <v>7</v>
      </c>
      <c r="BA113">
        <v>7</v>
      </c>
      <c r="BB113">
        <f t="shared" si="21"/>
        <v>0</v>
      </c>
      <c r="BD113">
        <v>2554.4</v>
      </c>
      <c r="BE113">
        <f t="shared" si="22"/>
        <v>4197</v>
      </c>
      <c r="BF113">
        <f t="shared" si="23"/>
        <v>1642.6</v>
      </c>
      <c r="BG113" s="102">
        <f t="shared" si="24"/>
        <v>0.39137479151775073</v>
      </c>
      <c r="BH113">
        <f t="shared" si="25"/>
        <v>17880.8</v>
      </c>
      <c r="BI113" s="102">
        <f t="shared" si="26"/>
        <v>0.2</v>
      </c>
      <c r="BJ113" s="102" cm="1">
        <f t="array" ref="BJ113">_xlfn.IFS(BD113=0," ",BI113=20%,20%,BI113=25%,25%,BI113&lt;20%,"MV",BI113=21%,"MV",BI113=22%,"MV",BI113=23%,"MV",BI113=24%,MV)</f>
        <v>0.2</v>
      </c>
    </row>
    <row r="114" spans="1:62">
      <c r="A114" s="6">
        <v>85</v>
      </c>
      <c r="B114" s="14" t="s">
        <v>129</v>
      </c>
      <c r="C114" s="16" t="s">
        <v>45</v>
      </c>
      <c r="D114" s="9">
        <v>3908</v>
      </c>
      <c r="E114" s="9">
        <v>5586</v>
      </c>
      <c r="F114" s="9">
        <v>3193</v>
      </c>
      <c r="G114" s="9">
        <v>5114</v>
      </c>
      <c r="H114" s="9">
        <v>3955</v>
      </c>
      <c r="I114" s="9">
        <v>6358</v>
      </c>
      <c r="J114" s="9">
        <v>6224</v>
      </c>
      <c r="K114" s="9">
        <v>14438</v>
      </c>
      <c r="L114" s="9">
        <v>7013</v>
      </c>
      <c r="M114" s="9">
        <v>3534</v>
      </c>
      <c r="N114" s="9">
        <v>4864</v>
      </c>
      <c r="O114" s="9">
        <v>6262</v>
      </c>
      <c r="P114" s="9">
        <v>7543</v>
      </c>
      <c r="Q114" s="9">
        <v>5317</v>
      </c>
      <c r="R114" s="9">
        <v>6408</v>
      </c>
      <c r="S114" s="9">
        <v>5768</v>
      </c>
      <c r="T114" s="9">
        <v>4976</v>
      </c>
      <c r="U114" s="9">
        <v>4086</v>
      </c>
      <c r="V114" s="9">
        <v>4389</v>
      </c>
      <c r="W114" s="9">
        <v>4806</v>
      </c>
      <c r="X114" s="9">
        <v>4242</v>
      </c>
      <c r="Y114" s="9">
        <v>4872</v>
      </c>
      <c r="Z114" s="9">
        <v>6584</v>
      </c>
      <c r="AA114" s="9">
        <v>8936</v>
      </c>
      <c r="AB114" s="9">
        <v>6587</v>
      </c>
      <c r="AC114" s="9">
        <v>5649</v>
      </c>
      <c r="AE114" s="10">
        <f t="shared" si="17"/>
        <v>14438</v>
      </c>
      <c r="AF114" s="10">
        <f t="shared" si="18"/>
        <v>3193</v>
      </c>
      <c r="AG114" s="10">
        <f t="shared" si="30"/>
        <v>2554.4</v>
      </c>
      <c r="AH114" s="10">
        <f t="shared" si="31"/>
        <v>2394.75</v>
      </c>
      <c r="AK114">
        <v>0</v>
      </c>
      <c r="AL114">
        <v>0</v>
      </c>
      <c r="AM114">
        <f t="shared" si="32"/>
        <v>0</v>
      </c>
      <c r="AO114">
        <v>0</v>
      </c>
      <c r="AP114">
        <f t="shared" si="27"/>
        <v>0</v>
      </c>
      <c r="AQ114">
        <f t="shared" si="28"/>
        <v>0</v>
      </c>
      <c r="AR114" s="102" t="str">
        <f t="shared" si="29"/>
        <v xml:space="preserve"> </v>
      </c>
      <c r="AS114">
        <f t="shared" si="19"/>
        <v>0</v>
      </c>
      <c r="AT114" s="102" t="str">
        <f t="shared" si="20"/>
        <v xml:space="preserve"> </v>
      </c>
      <c r="AU114" s="102" t="str" cm="1">
        <f t="array" ref="AU114">_xlfn.IFS(AO114=0," ",AT114=20%,20%,AT114=25%,25%,AT114&lt;20%,"MV",AT114=21%,"MV",AT114=22%,"MV",AT114=23%,"MV",AT114=24%,MV)</f>
        <v xml:space="preserve"> </v>
      </c>
      <c r="AY114" s="121"/>
      <c r="AZ114">
        <v>0</v>
      </c>
      <c r="BA114">
        <v>0</v>
      </c>
      <c r="BB114">
        <f t="shared" si="21"/>
        <v>0</v>
      </c>
      <c r="BD114">
        <v>0</v>
      </c>
      <c r="BE114">
        <f t="shared" si="22"/>
        <v>0</v>
      </c>
      <c r="BF114">
        <f t="shared" si="23"/>
        <v>0</v>
      </c>
      <c r="BG114" s="102" t="str">
        <f t="shared" si="24"/>
        <v xml:space="preserve"> </v>
      </c>
      <c r="BH114">
        <f t="shared" si="25"/>
        <v>0</v>
      </c>
      <c r="BI114" s="102" t="str">
        <f t="shared" si="26"/>
        <v xml:space="preserve"> </v>
      </c>
      <c r="BJ114" s="102" t="str" cm="1">
        <f t="array" ref="BJ114">_xlfn.IFS(BD114=0," ",BI114=20%,20%,BI114=25%,25%,BI114&lt;20%,"MV",BI114=21%,"MV",BI114=22%,"MV",BI114=23%,"MV",BI114=24%,MV)</f>
        <v xml:space="preserve"> </v>
      </c>
    </row>
    <row r="115" spans="1:62">
      <c r="A115" s="6">
        <v>86</v>
      </c>
      <c r="B115" s="14" t="s">
        <v>130</v>
      </c>
      <c r="C115" s="16" t="s">
        <v>45</v>
      </c>
      <c r="D115" s="9">
        <v>7937</v>
      </c>
      <c r="E115" s="9">
        <v>7397</v>
      </c>
      <c r="F115" s="9">
        <v>5719</v>
      </c>
      <c r="G115" s="9">
        <v>5199</v>
      </c>
      <c r="H115" s="9">
        <v>7844</v>
      </c>
      <c r="I115" s="9">
        <v>11217</v>
      </c>
      <c r="J115" s="9">
        <v>17647</v>
      </c>
      <c r="K115" s="9">
        <v>20543</v>
      </c>
      <c r="L115" s="9">
        <v>4185</v>
      </c>
      <c r="M115" s="9">
        <v>10115</v>
      </c>
      <c r="N115" s="9">
        <v>16516</v>
      </c>
      <c r="O115" s="9">
        <v>11050</v>
      </c>
      <c r="P115" s="9">
        <v>5671</v>
      </c>
      <c r="Q115" s="9">
        <v>9841</v>
      </c>
      <c r="R115" s="9">
        <v>7715</v>
      </c>
      <c r="S115" s="9">
        <v>19384</v>
      </c>
      <c r="T115" s="9">
        <v>8778</v>
      </c>
      <c r="U115" s="9">
        <v>5774</v>
      </c>
      <c r="V115" s="9">
        <v>8473</v>
      </c>
      <c r="W115" s="9">
        <v>4786</v>
      </c>
      <c r="X115" s="9">
        <v>7466</v>
      </c>
      <c r="Y115" s="9">
        <v>8881</v>
      </c>
      <c r="Z115" s="9">
        <v>11651</v>
      </c>
      <c r="AA115" s="9">
        <v>18099</v>
      </c>
      <c r="AB115" s="9">
        <v>11621</v>
      </c>
      <c r="AC115" s="9">
        <v>6222</v>
      </c>
      <c r="AE115" s="10">
        <f t="shared" si="17"/>
        <v>20543</v>
      </c>
      <c r="AF115" s="10">
        <f t="shared" si="18"/>
        <v>4185</v>
      </c>
      <c r="AG115" s="10">
        <f t="shared" si="30"/>
        <v>3348</v>
      </c>
      <c r="AH115" s="10">
        <f t="shared" si="31"/>
        <v>3138.75</v>
      </c>
      <c r="AK115">
        <v>0</v>
      </c>
      <c r="AL115">
        <v>0</v>
      </c>
      <c r="AM115">
        <f t="shared" si="32"/>
        <v>0</v>
      </c>
      <c r="AO115">
        <v>0</v>
      </c>
      <c r="AP115">
        <f t="shared" si="27"/>
        <v>0</v>
      </c>
      <c r="AQ115">
        <f t="shared" si="28"/>
        <v>0</v>
      </c>
      <c r="AR115" s="102" t="str">
        <f t="shared" si="29"/>
        <v xml:space="preserve"> </v>
      </c>
      <c r="AS115">
        <f t="shared" si="19"/>
        <v>0</v>
      </c>
      <c r="AT115" s="102" t="str">
        <f t="shared" si="20"/>
        <v xml:space="preserve"> </v>
      </c>
      <c r="AU115" s="102" t="str" cm="1">
        <f t="array" ref="AU115">_xlfn.IFS(AO115=0," ",AT115=20%,20%,AT115=25%,25%,AT115&lt;20%,"MV",AT115=21%,"MV",AT115=22%,"MV",AT115=23%,"MV",AT115=24%,MV)</f>
        <v xml:space="preserve"> </v>
      </c>
      <c r="AY115" s="121"/>
      <c r="AZ115">
        <v>0</v>
      </c>
      <c r="BA115">
        <v>0</v>
      </c>
      <c r="BB115">
        <f t="shared" si="21"/>
        <v>0</v>
      </c>
      <c r="BD115">
        <v>0</v>
      </c>
      <c r="BE115">
        <f t="shared" si="22"/>
        <v>0</v>
      </c>
      <c r="BF115">
        <f t="shared" si="23"/>
        <v>0</v>
      </c>
      <c r="BG115" s="102" t="str">
        <f t="shared" si="24"/>
        <v xml:space="preserve"> </v>
      </c>
      <c r="BH115">
        <f t="shared" si="25"/>
        <v>0</v>
      </c>
      <c r="BI115" s="102" t="str">
        <f t="shared" si="26"/>
        <v xml:space="preserve"> </v>
      </c>
      <c r="BJ115" s="102" t="str" cm="1">
        <f t="array" ref="BJ115">_xlfn.IFS(BD115=0," ",BI115=20%,20%,BI115=25%,25%,BI115&lt;20%,"MV",BI115=21%,"MV",BI115=22%,"MV",BI115=23%,"MV",BI115=24%,MV)</f>
        <v xml:space="preserve"> </v>
      </c>
    </row>
    <row r="116" spans="1:62">
      <c r="A116" s="6">
        <v>87</v>
      </c>
      <c r="B116" s="14" t="s">
        <v>131</v>
      </c>
      <c r="C116" s="16" t="s">
        <v>45</v>
      </c>
      <c r="D116" s="9">
        <v>8133</v>
      </c>
      <c r="E116" s="9">
        <v>7459</v>
      </c>
      <c r="F116" s="9">
        <v>8407</v>
      </c>
      <c r="G116" s="9">
        <v>7561</v>
      </c>
      <c r="H116" s="9">
        <v>8230</v>
      </c>
      <c r="I116" s="9">
        <v>6422</v>
      </c>
      <c r="J116" s="9">
        <v>9199</v>
      </c>
      <c r="K116" s="9">
        <v>12833</v>
      </c>
      <c r="L116" s="9">
        <v>3054</v>
      </c>
      <c r="M116" s="9">
        <v>4265</v>
      </c>
      <c r="N116" s="9">
        <v>6900</v>
      </c>
      <c r="O116" s="9">
        <v>6327</v>
      </c>
      <c r="P116" s="9">
        <v>8177</v>
      </c>
      <c r="Q116" s="9">
        <v>8258</v>
      </c>
      <c r="R116" s="9">
        <v>6881</v>
      </c>
      <c r="S116" s="9">
        <v>9224</v>
      </c>
      <c r="T116" s="9">
        <v>5026</v>
      </c>
      <c r="U116" s="9">
        <v>6610</v>
      </c>
      <c r="V116" s="9">
        <v>9330</v>
      </c>
      <c r="W116" s="9">
        <v>4888</v>
      </c>
      <c r="X116" s="9">
        <v>1018</v>
      </c>
      <c r="Y116" s="9">
        <v>9029</v>
      </c>
      <c r="Z116" s="9">
        <v>6629</v>
      </c>
      <c r="AA116" s="9">
        <v>13009</v>
      </c>
      <c r="AB116" s="9">
        <v>6654</v>
      </c>
      <c r="AC116" s="9">
        <v>5905</v>
      </c>
      <c r="AE116" s="10">
        <f t="shared" si="17"/>
        <v>13009</v>
      </c>
      <c r="AF116" s="10">
        <f t="shared" si="18"/>
        <v>1018</v>
      </c>
      <c r="AG116" s="10">
        <f t="shared" si="30"/>
        <v>814.4</v>
      </c>
      <c r="AH116" s="10">
        <f t="shared" si="31"/>
        <v>763.5</v>
      </c>
      <c r="AK116">
        <v>0</v>
      </c>
      <c r="AL116">
        <v>0</v>
      </c>
      <c r="AM116">
        <f t="shared" si="32"/>
        <v>0</v>
      </c>
      <c r="AO116">
        <v>0</v>
      </c>
      <c r="AP116">
        <f t="shared" si="27"/>
        <v>0</v>
      </c>
      <c r="AQ116">
        <f t="shared" si="28"/>
        <v>0</v>
      </c>
      <c r="AR116" s="102" t="str">
        <f t="shared" si="29"/>
        <v xml:space="preserve"> </v>
      </c>
      <c r="AS116">
        <f t="shared" si="19"/>
        <v>0</v>
      </c>
      <c r="AT116" s="102" t="str">
        <f t="shared" si="20"/>
        <v xml:space="preserve"> </v>
      </c>
      <c r="AU116" s="102" t="str" cm="1">
        <f t="array" ref="AU116">_xlfn.IFS(AO116=0," ",AT116=20%,20%,AT116=25%,25%,AT116&lt;20%,"MV",AT116=21%,"MV",AT116=22%,"MV",AT116=23%,"MV",AT116=24%,MV)</f>
        <v xml:space="preserve"> </v>
      </c>
      <c r="AY116" s="121"/>
      <c r="AZ116">
        <v>0</v>
      </c>
      <c r="BA116">
        <v>0</v>
      </c>
      <c r="BB116">
        <f t="shared" si="21"/>
        <v>0</v>
      </c>
      <c r="BD116">
        <v>0</v>
      </c>
      <c r="BE116">
        <f t="shared" si="22"/>
        <v>0</v>
      </c>
      <c r="BF116">
        <f t="shared" si="23"/>
        <v>0</v>
      </c>
      <c r="BG116" s="102" t="str">
        <f t="shared" si="24"/>
        <v xml:space="preserve"> </v>
      </c>
      <c r="BH116">
        <f t="shared" si="25"/>
        <v>0</v>
      </c>
      <c r="BI116" s="102" t="str">
        <f t="shared" si="26"/>
        <v xml:space="preserve"> </v>
      </c>
      <c r="BJ116" s="102" t="str" cm="1">
        <f t="array" ref="BJ116">_xlfn.IFS(BD116=0," ",BI116=20%,20%,BI116=25%,25%,BI116&lt;20%,"MV",BI116=21%,"MV",BI116=22%,"MV",BI116=23%,"MV",BI116=24%,MV)</f>
        <v xml:space="preserve"> </v>
      </c>
    </row>
    <row r="117" spans="1:62">
      <c r="A117" s="6">
        <v>88</v>
      </c>
      <c r="B117" s="14" t="s">
        <v>132</v>
      </c>
      <c r="C117" s="16" t="s">
        <v>45</v>
      </c>
      <c r="D117" s="9">
        <v>3801</v>
      </c>
      <c r="E117" s="9">
        <v>4468</v>
      </c>
      <c r="F117" s="9">
        <v>2022</v>
      </c>
      <c r="G117" s="9">
        <v>3579</v>
      </c>
      <c r="H117" s="9">
        <v>3756</v>
      </c>
      <c r="I117" s="9">
        <v>4625</v>
      </c>
      <c r="J117" s="9">
        <v>4966</v>
      </c>
      <c r="K117" s="9">
        <v>5992</v>
      </c>
      <c r="L117" s="9">
        <v>2262</v>
      </c>
      <c r="M117" s="9">
        <v>1649</v>
      </c>
      <c r="N117" s="9">
        <v>3280</v>
      </c>
      <c r="O117" s="9">
        <v>4556</v>
      </c>
      <c r="P117" s="9">
        <v>5748</v>
      </c>
      <c r="Q117" s="9">
        <v>4412</v>
      </c>
      <c r="R117" s="9">
        <v>3360</v>
      </c>
      <c r="S117" s="9">
        <v>5687</v>
      </c>
      <c r="T117" s="9">
        <v>3620</v>
      </c>
      <c r="U117" s="9">
        <v>3594</v>
      </c>
      <c r="V117" s="9">
        <v>4207</v>
      </c>
      <c r="W117" s="9">
        <v>4262</v>
      </c>
      <c r="X117" s="9">
        <v>4072</v>
      </c>
      <c r="Y117" s="9">
        <v>3955</v>
      </c>
      <c r="Z117" s="9">
        <v>4785</v>
      </c>
      <c r="AA117" s="9">
        <v>3676</v>
      </c>
      <c r="AB117" s="9">
        <v>4792</v>
      </c>
      <c r="AC117" s="9">
        <v>4291</v>
      </c>
      <c r="AE117" s="10">
        <f t="shared" si="17"/>
        <v>5992</v>
      </c>
      <c r="AF117" s="10">
        <f t="shared" si="18"/>
        <v>1649</v>
      </c>
      <c r="AG117" s="10">
        <f t="shared" si="30"/>
        <v>1319.2</v>
      </c>
      <c r="AH117" s="10">
        <f t="shared" si="31"/>
        <v>1236.75</v>
      </c>
      <c r="AK117">
        <v>7</v>
      </c>
      <c r="AL117">
        <v>7</v>
      </c>
      <c r="AM117">
        <f t="shared" si="32"/>
        <v>0</v>
      </c>
      <c r="AO117">
        <v>1319.2</v>
      </c>
      <c r="AP117">
        <f t="shared" si="27"/>
        <v>3620</v>
      </c>
      <c r="AQ117">
        <f t="shared" si="28"/>
        <v>2300.8000000000002</v>
      </c>
      <c r="AR117" s="102">
        <f t="shared" si="29"/>
        <v>0.63558011049723762</v>
      </c>
      <c r="AS117">
        <f t="shared" si="19"/>
        <v>9234.4</v>
      </c>
      <c r="AT117" s="102">
        <f t="shared" si="20"/>
        <v>0.2</v>
      </c>
      <c r="AU117" s="102" cm="1">
        <f t="array" ref="AU117">_xlfn.IFS(AO117=0," ",AT117=20%,20%,AT117=25%,25%,AT117&lt;20%,"MV",AT117=21%,"MV",AT117=22%,"MV",AT117=23%,"MV",AT117=24%,MV)</f>
        <v>0.2</v>
      </c>
      <c r="AY117" s="121"/>
      <c r="AZ117">
        <v>7</v>
      </c>
      <c r="BA117">
        <v>7</v>
      </c>
      <c r="BB117">
        <f t="shared" si="21"/>
        <v>0</v>
      </c>
      <c r="BD117">
        <v>1319.2</v>
      </c>
      <c r="BE117">
        <f t="shared" si="22"/>
        <v>4262</v>
      </c>
      <c r="BF117">
        <f t="shared" si="23"/>
        <v>2942.8</v>
      </c>
      <c r="BG117" s="102">
        <f t="shared" si="24"/>
        <v>0.69047395588925387</v>
      </c>
      <c r="BH117">
        <f t="shared" si="25"/>
        <v>9234.4</v>
      </c>
      <c r="BI117" s="102">
        <f t="shared" si="26"/>
        <v>0.2</v>
      </c>
      <c r="BJ117" s="102" cm="1">
        <f t="array" ref="BJ117">_xlfn.IFS(BD117=0," ",BI117=20%,20%,BI117=25%,25%,BI117&lt;20%,"MV",BI117=21%,"MV",BI117=22%,"MV",BI117=23%,"MV",BI117=24%,MV)</f>
        <v>0.2</v>
      </c>
    </row>
    <row r="118" spans="1:62">
      <c r="A118" s="6">
        <v>89</v>
      </c>
      <c r="B118" s="14" t="s">
        <v>133</v>
      </c>
      <c r="C118" s="16" t="s">
        <v>45</v>
      </c>
      <c r="D118" s="9">
        <v>2780</v>
      </c>
      <c r="E118" s="9">
        <v>3111</v>
      </c>
      <c r="F118" s="9">
        <v>1870</v>
      </c>
      <c r="G118" s="9">
        <v>1620</v>
      </c>
      <c r="H118" s="9">
        <v>2813</v>
      </c>
      <c r="I118" s="9">
        <v>3347</v>
      </c>
      <c r="J118" s="9">
        <v>3068</v>
      </c>
      <c r="K118" s="9">
        <v>11228</v>
      </c>
      <c r="L118" s="9">
        <v>8823</v>
      </c>
      <c r="M118" s="9">
        <v>2165</v>
      </c>
      <c r="N118" s="9">
        <v>2715</v>
      </c>
      <c r="O118" s="9">
        <v>3296</v>
      </c>
      <c r="P118" s="9">
        <v>2584</v>
      </c>
      <c r="Q118" s="9">
        <v>3054</v>
      </c>
      <c r="R118" s="9">
        <v>2489</v>
      </c>
      <c r="S118" s="9">
        <v>3554</v>
      </c>
      <c r="T118" s="9">
        <v>2620</v>
      </c>
      <c r="U118" s="9">
        <v>2100</v>
      </c>
      <c r="V118" s="9">
        <v>2566</v>
      </c>
      <c r="W118" s="9">
        <v>2348</v>
      </c>
      <c r="X118" s="9">
        <v>2545</v>
      </c>
      <c r="Y118" s="9">
        <v>3385</v>
      </c>
      <c r="Z118" s="9">
        <v>3450</v>
      </c>
      <c r="AA118" s="9">
        <v>6787</v>
      </c>
      <c r="AB118" s="9">
        <v>3467</v>
      </c>
      <c r="AC118" s="9">
        <v>3046</v>
      </c>
      <c r="AE118" s="10">
        <f t="shared" si="17"/>
        <v>11228</v>
      </c>
      <c r="AF118" s="10">
        <f t="shared" si="18"/>
        <v>1620</v>
      </c>
      <c r="AG118" s="10">
        <f t="shared" si="30"/>
        <v>1296</v>
      </c>
      <c r="AH118" s="10">
        <f t="shared" si="31"/>
        <v>1215</v>
      </c>
      <c r="AK118">
        <v>7</v>
      </c>
      <c r="AL118">
        <v>7</v>
      </c>
      <c r="AM118">
        <f t="shared" si="32"/>
        <v>0</v>
      </c>
      <c r="AO118">
        <v>1296</v>
      </c>
      <c r="AP118">
        <f t="shared" si="27"/>
        <v>2620</v>
      </c>
      <c r="AQ118">
        <f t="shared" si="28"/>
        <v>1324</v>
      </c>
      <c r="AR118" s="102">
        <f t="shared" si="29"/>
        <v>0.5053435114503817</v>
      </c>
      <c r="AS118">
        <f t="shared" si="19"/>
        <v>9072</v>
      </c>
      <c r="AT118" s="102">
        <f t="shared" si="20"/>
        <v>0.2</v>
      </c>
      <c r="AU118" s="102" cm="1">
        <f t="array" ref="AU118">_xlfn.IFS(AO118=0," ",AT118=20%,20%,AT118=25%,25%,AT118&lt;20%,"MV",AT118=21%,"MV",AT118=22%,"MV",AT118=23%,"MV",AT118=24%,MV)</f>
        <v>0.2</v>
      </c>
      <c r="AY118" s="121"/>
      <c r="AZ118">
        <v>7</v>
      </c>
      <c r="BA118">
        <v>7</v>
      </c>
      <c r="BB118">
        <f t="shared" si="21"/>
        <v>0</v>
      </c>
      <c r="BD118">
        <v>1296</v>
      </c>
      <c r="BE118">
        <f t="shared" si="22"/>
        <v>2348</v>
      </c>
      <c r="BF118">
        <f t="shared" si="23"/>
        <v>1052</v>
      </c>
      <c r="BG118" s="102">
        <f t="shared" si="24"/>
        <v>0.44804088586030666</v>
      </c>
      <c r="BH118">
        <f t="shared" si="25"/>
        <v>9072</v>
      </c>
      <c r="BI118" s="102">
        <f t="shared" si="26"/>
        <v>0.2</v>
      </c>
      <c r="BJ118" s="102" cm="1">
        <f t="array" ref="BJ118">_xlfn.IFS(BD118=0," ",BI118=20%,20%,BI118=25%,25%,BI118&lt;20%,"MV",BI118=21%,"MV",BI118=22%,"MV",BI118=23%,"MV",BI118=24%,MV)</f>
        <v>0.2</v>
      </c>
    </row>
    <row r="119" spans="1:62">
      <c r="A119" s="6">
        <v>90</v>
      </c>
      <c r="B119" s="14" t="s">
        <v>134</v>
      </c>
      <c r="C119" s="16" t="s">
        <v>45</v>
      </c>
      <c r="D119" s="9">
        <v>13359</v>
      </c>
      <c r="E119" s="9">
        <v>14847</v>
      </c>
      <c r="F119" s="9">
        <v>4044</v>
      </c>
      <c r="G119" s="9">
        <v>12745</v>
      </c>
      <c r="H119" s="9">
        <v>13201</v>
      </c>
      <c r="I119" s="9">
        <v>15375</v>
      </c>
      <c r="J119" s="9">
        <v>15572</v>
      </c>
      <c r="K119" s="9">
        <v>14723</v>
      </c>
      <c r="L119" s="9">
        <v>9050</v>
      </c>
      <c r="M119" s="9">
        <v>2727</v>
      </c>
      <c r="N119" s="9">
        <v>9276</v>
      </c>
      <c r="O119" s="9">
        <v>15145</v>
      </c>
      <c r="P119" s="9">
        <v>14499</v>
      </c>
      <c r="Q119" s="9">
        <v>17081</v>
      </c>
      <c r="R119" s="9">
        <v>9706</v>
      </c>
      <c r="S119" s="9">
        <v>19439</v>
      </c>
      <c r="T119" s="9">
        <v>12032</v>
      </c>
      <c r="U119" s="9">
        <v>12409</v>
      </c>
      <c r="V119" s="9">
        <v>13509</v>
      </c>
      <c r="W119" s="9">
        <v>8573</v>
      </c>
      <c r="X119" s="9">
        <v>14423</v>
      </c>
      <c r="Y119" s="9">
        <v>14381</v>
      </c>
      <c r="Z119" s="9">
        <v>15984</v>
      </c>
      <c r="AA119" s="9">
        <v>8484</v>
      </c>
      <c r="AB119" s="9">
        <v>15927</v>
      </c>
      <c r="AC119" s="9">
        <v>10312</v>
      </c>
      <c r="AE119" s="10">
        <f t="shared" si="17"/>
        <v>19439</v>
      </c>
      <c r="AF119" s="10">
        <f t="shared" si="18"/>
        <v>2727</v>
      </c>
      <c r="AG119" s="10">
        <f t="shared" si="30"/>
        <v>2181.6</v>
      </c>
      <c r="AH119" s="10">
        <f t="shared" si="31"/>
        <v>2045.25</v>
      </c>
      <c r="AK119">
        <v>0</v>
      </c>
      <c r="AL119">
        <v>0</v>
      </c>
      <c r="AM119">
        <f t="shared" si="32"/>
        <v>0</v>
      </c>
      <c r="AO119">
        <v>0</v>
      </c>
      <c r="AP119">
        <f t="shared" si="27"/>
        <v>0</v>
      </c>
      <c r="AQ119">
        <f t="shared" si="28"/>
        <v>0</v>
      </c>
      <c r="AR119" s="102" t="str">
        <f t="shared" si="29"/>
        <v xml:space="preserve"> </v>
      </c>
      <c r="AS119">
        <f t="shared" si="19"/>
        <v>0</v>
      </c>
      <c r="AT119" s="102" t="str">
        <f t="shared" si="20"/>
        <v xml:space="preserve"> </v>
      </c>
      <c r="AU119" s="102" t="str" cm="1">
        <f t="array" ref="AU119">_xlfn.IFS(AO119=0," ",AT119=20%,20%,AT119=25%,25%,AT119&lt;20%,"MV",AT119=21%,"MV",AT119=22%,"MV",AT119=23%,"MV",AT119=24%,MV)</f>
        <v xml:space="preserve"> </v>
      </c>
      <c r="AY119" s="121"/>
      <c r="AZ119">
        <v>0</v>
      </c>
      <c r="BA119">
        <v>0</v>
      </c>
      <c r="BB119">
        <f t="shared" si="21"/>
        <v>0</v>
      </c>
      <c r="BD119">
        <v>0</v>
      </c>
      <c r="BE119">
        <f t="shared" si="22"/>
        <v>0</v>
      </c>
      <c r="BF119">
        <f t="shared" si="23"/>
        <v>0</v>
      </c>
      <c r="BG119" s="102" t="str">
        <f t="shared" si="24"/>
        <v xml:space="preserve"> </v>
      </c>
      <c r="BH119">
        <f t="shared" si="25"/>
        <v>0</v>
      </c>
      <c r="BI119" s="102" t="str">
        <f t="shared" si="26"/>
        <v xml:space="preserve"> </v>
      </c>
      <c r="BJ119" s="102" t="str" cm="1">
        <f t="array" ref="BJ119">_xlfn.IFS(BD119=0," ",BI119=20%,20%,BI119=25%,25%,BI119&lt;20%,"MV",BI119=21%,"MV",BI119=22%,"MV",BI119=23%,"MV",BI119=24%,MV)</f>
        <v xml:space="preserve"> </v>
      </c>
    </row>
    <row r="120" spans="1:62">
      <c r="A120" s="6">
        <v>91</v>
      </c>
      <c r="B120" s="14" t="s">
        <v>135</v>
      </c>
      <c r="C120" s="16" t="s">
        <v>45</v>
      </c>
      <c r="D120" s="9">
        <v>17076</v>
      </c>
      <c r="E120" s="9">
        <v>17816</v>
      </c>
      <c r="F120" s="9">
        <v>4044</v>
      </c>
      <c r="G120" s="9">
        <v>24063</v>
      </c>
      <c r="H120" s="9">
        <v>17280</v>
      </c>
      <c r="I120" s="9">
        <v>19763</v>
      </c>
      <c r="J120" s="9">
        <v>23264</v>
      </c>
      <c r="K120" s="9">
        <v>59352</v>
      </c>
      <c r="L120" s="9">
        <v>5656</v>
      </c>
      <c r="M120" s="9">
        <v>7851</v>
      </c>
      <c r="N120" s="9">
        <v>13574</v>
      </c>
      <c r="O120" s="9">
        <v>19469</v>
      </c>
      <c r="P120" s="9">
        <v>27375</v>
      </c>
      <c r="Q120" s="9">
        <v>19570</v>
      </c>
      <c r="R120" s="9">
        <v>12669</v>
      </c>
      <c r="S120" s="9">
        <v>20354</v>
      </c>
      <c r="T120" s="9">
        <v>15467</v>
      </c>
      <c r="U120" s="9">
        <v>12430</v>
      </c>
      <c r="V120" s="9">
        <v>19350</v>
      </c>
      <c r="W120" s="9">
        <v>11189</v>
      </c>
      <c r="X120" s="9">
        <v>15271</v>
      </c>
      <c r="Y120" s="9">
        <v>18652</v>
      </c>
      <c r="Z120" s="9">
        <v>20475</v>
      </c>
      <c r="AA120" s="9">
        <v>37216</v>
      </c>
      <c r="AB120" s="9">
        <v>20475</v>
      </c>
      <c r="AC120" s="9">
        <v>17088</v>
      </c>
      <c r="AE120" s="10">
        <f t="shared" si="17"/>
        <v>59352</v>
      </c>
      <c r="AF120" s="10">
        <f t="shared" si="18"/>
        <v>4044</v>
      </c>
      <c r="AG120" s="10">
        <f t="shared" si="30"/>
        <v>3235.2</v>
      </c>
      <c r="AH120" s="10">
        <f t="shared" si="31"/>
        <v>3033</v>
      </c>
      <c r="AK120">
        <v>0</v>
      </c>
      <c r="AL120">
        <v>0</v>
      </c>
      <c r="AM120">
        <f t="shared" si="32"/>
        <v>0</v>
      </c>
      <c r="AO120">
        <v>0</v>
      </c>
      <c r="AP120">
        <f t="shared" si="27"/>
        <v>0</v>
      </c>
      <c r="AQ120">
        <f t="shared" si="28"/>
        <v>0</v>
      </c>
      <c r="AR120" s="102" t="str">
        <f t="shared" si="29"/>
        <v xml:space="preserve"> </v>
      </c>
      <c r="AS120">
        <f t="shared" si="19"/>
        <v>0</v>
      </c>
      <c r="AT120" s="102" t="str">
        <f t="shared" si="20"/>
        <v xml:space="preserve"> </v>
      </c>
      <c r="AU120" s="102" t="str" cm="1">
        <f t="array" ref="AU120">_xlfn.IFS(AO120=0," ",AT120=20%,20%,AT120=25%,25%,AT120&lt;20%,"MV",AT120=21%,"MV",AT120=22%,"MV",AT120=23%,"MV",AT120=24%,MV)</f>
        <v xml:space="preserve"> </v>
      </c>
      <c r="AY120" s="121"/>
      <c r="AZ120">
        <v>0</v>
      </c>
      <c r="BA120">
        <v>0</v>
      </c>
      <c r="BB120">
        <f t="shared" si="21"/>
        <v>0</v>
      </c>
      <c r="BD120">
        <v>0</v>
      </c>
      <c r="BE120">
        <f t="shared" si="22"/>
        <v>0</v>
      </c>
      <c r="BF120">
        <f t="shared" si="23"/>
        <v>0</v>
      </c>
      <c r="BG120" s="102" t="str">
        <f t="shared" si="24"/>
        <v xml:space="preserve"> </v>
      </c>
      <c r="BH120">
        <f t="shared" si="25"/>
        <v>0</v>
      </c>
      <c r="BI120" s="102" t="str">
        <f t="shared" si="26"/>
        <v xml:space="preserve"> </v>
      </c>
      <c r="BJ120" s="102" t="str" cm="1">
        <f t="array" ref="BJ120">_xlfn.IFS(BD120=0," ",BI120=20%,20%,BI120=25%,25%,BI120&lt;20%,"MV",BI120=21%,"MV",BI120=22%,"MV",BI120=23%,"MV",BI120=24%,MV)</f>
        <v xml:space="preserve"> </v>
      </c>
    </row>
    <row r="121" spans="1:62">
      <c r="A121" s="6">
        <v>92</v>
      </c>
      <c r="B121" s="14" t="s">
        <v>136</v>
      </c>
      <c r="C121" s="16" t="s">
        <v>45</v>
      </c>
      <c r="D121" s="9">
        <v>4913</v>
      </c>
      <c r="E121" s="9">
        <v>7494</v>
      </c>
      <c r="F121" s="9">
        <v>5352</v>
      </c>
      <c r="G121" s="9">
        <v>4413</v>
      </c>
      <c r="H121" s="9">
        <v>4855</v>
      </c>
      <c r="I121" s="9">
        <v>8171</v>
      </c>
      <c r="J121" s="9">
        <v>7147</v>
      </c>
      <c r="K121" s="9">
        <v>17804</v>
      </c>
      <c r="L121" s="9">
        <v>6504</v>
      </c>
      <c r="M121" s="9">
        <v>4588</v>
      </c>
      <c r="N121" s="9">
        <v>6900</v>
      </c>
      <c r="O121" s="9">
        <v>8048</v>
      </c>
      <c r="P121" s="9">
        <v>5232</v>
      </c>
      <c r="Q121" s="9">
        <v>7013</v>
      </c>
      <c r="R121" s="9">
        <v>6222</v>
      </c>
      <c r="S121" s="9">
        <v>8561</v>
      </c>
      <c r="T121" s="9">
        <v>6394</v>
      </c>
      <c r="U121" s="9">
        <v>5348</v>
      </c>
      <c r="V121" s="9">
        <v>5734</v>
      </c>
      <c r="W121" s="9">
        <v>5111</v>
      </c>
      <c r="X121" s="9">
        <v>7466</v>
      </c>
      <c r="Y121" s="9">
        <v>5463</v>
      </c>
      <c r="Z121" s="9">
        <v>8427</v>
      </c>
      <c r="AA121" s="9">
        <v>8371</v>
      </c>
      <c r="AB121" s="9">
        <v>8464</v>
      </c>
      <c r="AC121" s="9">
        <v>7081</v>
      </c>
      <c r="AE121" s="10">
        <f t="shared" si="17"/>
        <v>17804</v>
      </c>
      <c r="AF121" s="10">
        <f t="shared" si="18"/>
        <v>4413</v>
      </c>
      <c r="AG121" s="10">
        <f t="shared" si="30"/>
        <v>3530.4</v>
      </c>
      <c r="AH121" s="10">
        <f t="shared" si="31"/>
        <v>3309.75</v>
      </c>
      <c r="AK121">
        <v>0</v>
      </c>
      <c r="AL121">
        <v>0</v>
      </c>
      <c r="AM121">
        <f t="shared" si="32"/>
        <v>0</v>
      </c>
      <c r="AO121">
        <v>0</v>
      </c>
      <c r="AP121">
        <f t="shared" si="27"/>
        <v>0</v>
      </c>
      <c r="AQ121">
        <f t="shared" si="28"/>
        <v>0</v>
      </c>
      <c r="AR121" s="102" t="str">
        <f t="shared" si="29"/>
        <v xml:space="preserve"> </v>
      </c>
      <c r="AS121">
        <f t="shared" si="19"/>
        <v>0</v>
      </c>
      <c r="AT121" s="102" t="str">
        <f t="shared" si="20"/>
        <v xml:space="preserve"> </v>
      </c>
      <c r="AU121" s="102" t="str" cm="1">
        <f t="array" ref="AU121">_xlfn.IFS(AO121=0," ",AT121=20%,20%,AT121=25%,25%,AT121&lt;20%,"MV",AT121=21%,"MV",AT121=22%,"MV",AT121=23%,"MV",AT121=24%,MV)</f>
        <v xml:space="preserve"> </v>
      </c>
      <c r="AY121" s="121"/>
      <c r="AZ121">
        <v>0</v>
      </c>
      <c r="BA121">
        <v>0</v>
      </c>
      <c r="BB121">
        <f t="shared" si="21"/>
        <v>0</v>
      </c>
      <c r="BD121">
        <v>0</v>
      </c>
      <c r="BE121">
        <f t="shared" si="22"/>
        <v>0</v>
      </c>
      <c r="BF121">
        <f t="shared" si="23"/>
        <v>0</v>
      </c>
      <c r="BG121" s="102" t="str">
        <f t="shared" si="24"/>
        <v xml:space="preserve"> </v>
      </c>
      <c r="BH121">
        <f t="shared" si="25"/>
        <v>0</v>
      </c>
      <c r="BI121" s="102" t="str">
        <f t="shared" si="26"/>
        <v xml:space="preserve"> </v>
      </c>
      <c r="BJ121" s="102" t="str" cm="1">
        <f t="array" ref="BJ121">_xlfn.IFS(BD121=0," ",BI121=20%,20%,BI121=25%,25%,BI121&lt;20%,"MV",BI121=21%,"MV",BI121=22%,"MV",BI121=23%,"MV",BI121=24%,MV)</f>
        <v xml:space="preserve"> </v>
      </c>
    </row>
    <row r="122" spans="1:62">
      <c r="A122" s="6">
        <v>93</v>
      </c>
      <c r="B122" s="14" t="s">
        <v>137</v>
      </c>
      <c r="C122" s="16" t="s">
        <v>45</v>
      </c>
      <c r="D122" s="9">
        <v>6183</v>
      </c>
      <c r="E122" s="9">
        <v>10393</v>
      </c>
      <c r="F122" s="9">
        <v>7237</v>
      </c>
      <c r="G122" s="9">
        <v>5262</v>
      </c>
      <c r="H122" s="9">
        <v>6256</v>
      </c>
      <c r="I122" s="9">
        <v>10103</v>
      </c>
      <c r="J122" s="9">
        <v>9516</v>
      </c>
      <c r="K122" s="9">
        <v>20052</v>
      </c>
      <c r="L122" s="9">
        <v>7692</v>
      </c>
      <c r="M122" s="9">
        <v>5346</v>
      </c>
      <c r="N122" s="9">
        <v>8032</v>
      </c>
      <c r="O122" s="9">
        <v>9951</v>
      </c>
      <c r="P122" s="9">
        <v>7081</v>
      </c>
      <c r="Q122" s="9">
        <v>8484</v>
      </c>
      <c r="R122" s="9">
        <v>7155</v>
      </c>
      <c r="S122" s="9">
        <v>12035</v>
      </c>
      <c r="T122" s="9">
        <v>7906</v>
      </c>
      <c r="U122" s="9">
        <v>6257</v>
      </c>
      <c r="V122" s="9">
        <v>7701</v>
      </c>
      <c r="W122" s="9">
        <v>5916</v>
      </c>
      <c r="X122" s="9">
        <v>8484</v>
      </c>
      <c r="Y122" s="9">
        <v>6795</v>
      </c>
      <c r="Z122" s="9">
        <v>10441</v>
      </c>
      <c r="AA122" s="9">
        <v>10577</v>
      </c>
      <c r="AB122" s="9">
        <v>10466</v>
      </c>
      <c r="AC122" s="9">
        <v>8056</v>
      </c>
      <c r="AE122" s="10">
        <f t="shared" si="17"/>
        <v>20052</v>
      </c>
      <c r="AF122" s="10">
        <f t="shared" si="18"/>
        <v>5262</v>
      </c>
      <c r="AG122" s="10">
        <f t="shared" si="30"/>
        <v>4209.6000000000004</v>
      </c>
      <c r="AH122" s="10">
        <f t="shared" si="31"/>
        <v>3946.5</v>
      </c>
      <c r="AK122">
        <v>0</v>
      </c>
      <c r="AL122">
        <v>0</v>
      </c>
      <c r="AM122">
        <f t="shared" si="32"/>
        <v>0</v>
      </c>
      <c r="AO122">
        <v>0</v>
      </c>
      <c r="AP122">
        <f t="shared" si="27"/>
        <v>0</v>
      </c>
      <c r="AQ122">
        <f t="shared" si="28"/>
        <v>0</v>
      </c>
      <c r="AR122" s="102" t="str">
        <f t="shared" si="29"/>
        <v xml:space="preserve"> </v>
      </c>
      <c r="AS122">
        <f t="shared" si="19"/>
        <v>0</v>
      </c>
      <c r="AT122" s="102" t="str">
        <f t="shared" si="20"/>
        <v xml:space="preserve"> </v>
      </c>
      <c r="AU122" s="102" t="str" cm="1">
        <f t="array" ref="AU122">_xlfn.IFS(AO122=0," ",AT122=20%,20%,AT122=25%,25%,AT122&lt;20%,"MV",AT122=21%,"MV",AT122=22%,"MV",AT122=23%,"MV",AT122=24%,MV)</f>
        <v xml:space="preserve"> </v>
      </c>
      <c r="AY122" s="121"/>
      <c r="AZ122">
        <v>0</v>
      </c>
      <c r="BA122">
        <v>0</v>
      </c>
      <c r="BB122">
        <f t="shared" si="21"/>
        <v>0</v>
      </c>
      <c r="BD122">
        <v>0</v>
      </c>
      <c r="BE122">
        <f t="shared" si="22"/>
        <v>0</v>
      </c>
      <c r="BF122">
        <f t="shared" si="23"/>
        <v>0</v>
      </c>
      <c r="BG122" s="102" t="str">
        <f t="shared" si="24"/>
        <v xml:space="preserve"> </v>
      </c>
      <c r="BH122">
        <f t="shared" si="25"/>
        <v>0</v>
      </c>
      <c r="BI122" s="102" t="str">
        <f t="shared" si="26"/>
        <v xml:space="preserve"> </v>
      </c>
      <c r="BJ122" s="102" t="str" cm="1">
        <f t="array" ref="BJ122">_xlfn.IFS(BD122=0," ",BI122=20%,20%,BI122=25%,25%,BI122&lt;20%,"MV",BI122=21%,"MV",BI122=22%,"MV",BI122=23%,"MV",BI122=24%,MV)</f>
        <v xml:space="preserve"> </v>
      </c>
    </row>
    <row r="123" spans="1:62">
      <c r="A123" s="6">
        <v>94</v>
      </c>
      <c r="B123" s="14" t="s">
        <v>138</v>
      </c>
      <c r="C123" s="16" t="s">
        <v>45</v>
      </c>
      <c r="D123" s="9">
        <v>9983</v>
      </c>
      <c r="E123" s="9">
        <v>10905</v>
      </c>
      <c r="F123" s="9">
        <v>8103</v>
      </c>
      <c r="G123" s="9">
        <v>7361</v>
      </c>
      <c r="H123" s="9">
        <v>9865</v>
      </c>
      <c r="I123" s="9">
        <v>11490</v>
      </c>
      <c r="J123" s="9">
        <v>11185</v>
      </c>
      <c r="K123" s="9">
        <v>25337</v>
      </c>
      <c r="L123" s="9">
        <v>9276</v>
      </c>
      <c r="M123" s="9">
        <v>5429</v>
      </c>
      <c r="N123" s="9">
        <v>9728</v>
      </c>
      <c r="O123" s="9">
        <v>11318</v>
      </c>
      <c r="P123" s="9">
        <v>8086</v>
      </c>
      <c r="Q123" s="9">
        <v>10746</v>
      </c>
      <c r="R123" s="9">
        <v>8846</v>
      </c>
      <c r="S123" s="9">
        <v>12930</v>
      </c>
      <c r="T123" s="9">
        <v>8992</v>
      </c>
      <c r="U123" s="9">
        <v>7504</v>
      </c>
      <c r="V123" s="9">
        <v>10301</v>
      </c>
      <c r="W123" s="9">
        <v>7398</v>
      </c>
      <c r="X123" s="9">
        <v>8823</v>
      </c>
      <c r="Y123" s="9">
        <v>9655</v>
      </c>
      <c r="Z123" s="9">
        <v>11912</v>
      </c>
      <c r="AA123" s="9">
        <v>12669</v>
      </c>
      <c r="AB123" s="9">
        <v>11902</v>
      </c>
      <c r="AC123" s="9">
        <v>9392</v>
      </c>
      <c r="AE123" s="10">
        <f t="shared" si="17"/>
        <v>25337</v>
      </c>
      <c r="AF123" s="10">
        <f t="shared" si="18"/>
        <v>5429</v>
      </c>
      <c r="AG123" s="10">
        <f t="shared" si="30"/>
        <v>4343.2</v>
      </c>
      <c r="AH123" s="10">
        <f t="shared" si="31"/>
        <v>4071.75</v>
      </c>
      <c r="AK123">
        <v>7</v>
      </c>
      <c r="AL123">
        <v>7</v>
      </c>
      <c r="AM123">
        <f t="shared" si="32"/>
        <v>0</v>
      </c>
      <c r="AO123">
        <v>4071.75</v>
      </c>
      <c r="AP123">
        <f t="shared" si="27"/>
        <v>8992</v>
      </c>
      <c r="AQ123">
        <f t="shared" si="28"/>
        <v>4920.25</v>
      </c>
      <c r="AR123" s="102">
        <f t="shared" si="29"/>
        <v>0.54718082740213525</v>
      </c>
      <c r="AS123">
        <f t="shared" si="19"/>
        <v>28502.25</v>
      </c>
      <c r="AT123" s="102">
        <f t="shared" si="20"/>
        <v>0.25</v>
      </c>
      <c r="AU123" s="102" cm="1">
        <f t="array" ref="AU123">_xlfn.IFS(AO123=0," ",AT123=20%,20%,AT123=25%,25%,AT123&lt;20%,"MV",AT123=21%,"MV",AT123=22%,"MV",AT123=23%,"MV",AT123=24%,MV)</f>
        <v>0.25</v>
      </c>
      <c r="AY123" s="121"/>
      <c r="AZ123">
        <v>7</v>
      </c>
      <c r="BA123">
        <v>7</v>
      </c>
      <c r="BB123">
        <f t="shared" si="21"/>
        <v>0</v>
      </c>
      <c r="BD123">
        <v>4071.75</v>
      </c>
      <c r="BE123">
        <f t="shared" si="22"/>
        <v>7398</v>
      </c>
      <c r="BF123">
        <f t="shared" si="23"/>
        <v>3326.25</v>
      </c>
      <c r="BG123" s="102">
        <f t="shared" si="24"/>
        <v>0.44961476074614759</v>
      </c>
      <c r="BH123">
        <f t="shared" si="25"/>
        <v>28502.25</v>
      </c>
      <c r="BI123" s="102">
        <f t="shared" si="26"/>
        <v>0.25</v>
      </c>
      <c r="BJ123" s="102" cm="1">
        <f t="array" ref="BJ123">_xlfn.IFS(BD123=0," ",BI123=20%,20%,BI123=25%,25%,BI123&lt;20%,"MV",BI123=21%,"MV",BI123=22%,"MV",BI123=23%,"MV",BI123=24%,MV)</f>
        <v>0.25</v>
      </c>
    </row>
    <row r="124" spans="1:62">
      <c r="A124" s="6">
        <v>95</v>
      </c>
      <c r="B124" s="14" t="s">
        <v>139</v>
      </c>
      <c r="C124" s="16" t="s">
        <v>45</v>
      </c>
      <c r="D124" s="9">
        <v>13800</v>
      </c>
      <c r="E124" s="9">
        <v>17408</v>
      </c>
      <c r="F124" s="9">
        <v>11415</v>
      </c>
      <c r="G124" s="9">
        <v>6261</v>
      </c>
      <c r="H124" s="9">
        <v>13965</v>
      </c>
      <c r="I124" s="9">
        <v>16737</v>
      </c>
      <c r="J124" s="9">
        <v>20402</v>
      </c>
      <c r="K124" s="9">
        <v>33366</v>
      </c>
      <c r="L124" s="9">
        <v>4185</v>
      </c>
      <c r="M124" s="9">
        <v>5498</v>
      </c>
      <c r="N124" s="9">
        <v>20475</v>
      </c>
      <c r="O124" s="9">
        <v>16487</v>
      </c>
      <c r="P124" s="9">
        <v>6831</v>
      </c>
      <c r="Q124" s="9">
        <v>14027</v>
      </c>
      <c r="R124" s="9">
        <v>10203</v>
      </c>
      <c r="S124" s="9">
        <v>19888</v>
      </c>
      <c r="T124" s="9">
        <v>13098</v>
      </c>
      <c r="U124" s="9">
        <v>10923</v>
      </c>
      <c r="V124" s="9">
        <v>24811</v>
      </c>
      <c r="W124" s="9">
        <v>16573</v>
      </c>
      <c r="X124" s="9">
        <v>11878</v>
      </c>
      <c r="Y124" s="9">
        <v>14273</v>
      </c>
      <c r="Z124" s="9">
        <v>17319</v>
      </c>
      <c r="AA124" s="9">
        <v>17081</v>
      </c>
      <c r="AB124" s="9">
        <v>17339</v>
      </c>
      <c r="AC124" s="9">
        <v>8936</v>
      </c>
      <c r="AE124" s="10">
        <f t="shared" si="17"/>
        <v>33366</v>
      </c>
      <c r="AF124" s="10">
        <f t="shared" si="18"/>
        <v>4185</v>
      </c>
      <c r="AG124" s="10">
        <f t="shared" si="30"/>
        <v>3348</v>
      </c>
      <c r="AH124" s="10">
        <f t="shared" si="31"/>
        <v>3138.75</v>
      </c>
      <c r="AK124">
        <v>0</v>
      </c>
      <c r="AL124">
        <v>0</v>
      </c>
      <c r="AM124">
        <f t="shared" si="32"/>
        <v>0</v>
      </c>
      <c r="AO124">
        <v>0</v>
      </c>
      <c r="AP124">
        <f t="shared" si="27"/>
        <v>0</v>
      </c>
      <c r="AQ124">
        <f t="shared" si="28"/>
        <v>0</v>
      </c>
      <c r="AR124" s="102" t="str">
        <f t="shared" si="29"/>
        <v xml:space="preserve"> </v>
      </c>
      <c r="AS124">
        <f t="shared" si="19"/>
        <v>0</v>
      </c>
      <c r="AT124" s="102" t="str">
        <f t="shared" si="20"/>
        <v xml:space="preserve"> </v>
      </c>
      <c r="AU124" s="102" t="str" cm="1">
        <f t="array" ref="AU124">_xlfn.IFS(AO124=0," ",AT124=20%,20%,AT124=25%,25%,AT124&lt;20%,"MV",AT124=21%,"MV",AT124=22%,"MV",AT124=23%,"MV",AT124=24%,MV)</f>
        <v xml:space="preserve"> </v>
      </c>
      <c r="AY124" s="121"/>
      <c r="AZ124">
        <v>0</v>
      </c>
      <c r="BA124">
        <v>0</v>
      </c>
      <c r="BB124">
        <f t="shared" si="21"/>
        <v>0</v>
      </c>
      <c r="BD124">
        <v>0</v>
      </c>
      <c r="BE124">
        <f t="shared" si="22"/>
        <v>0</v>
      </c>
      <c r="BF124">
        <f t="shared" si="23"/>
        <v>0</v>
      </c>
      <c r="BG124" s="102" t="str">
        <f t="shared" si="24"/>
        <v xml:space="preserve"> </v>
      </c>
      <c r="BH124">
        <f t="shared" si="25"/>
        <v>0</v>
      </c>
      <c r="BI124" s="102" t="str">
        <f t="shared" si="26"/>
        <v xml:space="preserve"> </v>
      </c>
      <c r="BJ124" s="102" t="str" cm="1">
        <f t="array" ref="BJ124">_xlfn.IFS(BD124=0," ",BI124=20%,20%,BI124=25%,25%,BI124&lt;20%,"MV",BI124=21%,"MV",BI124=22%,"MV",BI124=23%,"MV",BI124=24%,MV)</f>
        <v xml:space="preserve"> </v>
      </c>
    </row>
    <row r="125" spans="1:62">
      <c r="A125" s="6">
        <v>96</v>
      </c>
      <c r="B125" s="14" t="s">
        <v>140</v>
      </c>
      <c r="C125" s="16" t="s">
        <v>45</v>
      </c>
      <c r="D125" s="9">
        <v>8230</v>
      </c>
      <c r="E125" s="9">
        <v>7459</v>
      </c>
      <c r="F125" s="9">
        <v>8407</v>
      </c>
      <c r="G125" s="9">
        <v>7561</v>
      </c>
      <c r="H125" s="9">
        <v>8133</v>
      </c>
      <c r="I125" s="9">
        <v>9473</v>
      </c>
      <c r="J125" s="9">
        <v>9231</v>
      </c>
      <c r="K125" s="9">
        <v>13695</v>
      </c>
      <c r="L125" s="9">
        <v>3054</v>
      </c>
      <c r="M125" s="9">
        <v>3310</v>
      </c>
      <c r="N125" s="9">
        <v>6900</v>
      </c>
      <c r="O125" s="9">
        <v>9331</v>
      </c>
      <c r="P125" s="9">
        <v>4915</v>
      </c>
      <c r="Q125" s="9">
        <v>9955</v>
      </c>
      <c r="R125" s="9">
        <v>6881</v>
      </c>
      <c r="S125" s="9">
        <v>9692</v>
      </c>
      <c r="T125" s="9">
        <v>7413</v>
      </c>
      <c r="U125" s="9">
        <v>7746</v>
      </c>
      <c r="V125" s="9">
        <v>9330</v>
      </c>
      <c r="W125" s="9">
        <v>5802</v>
      </c>
      <c r="X125" s="9">
        <v>10181</v>
      </c>
      <c r="Y125" s="9">
        <v>9029</v>
      </c>
      <c r="Z125" s="9">
        <v>9796</v>
      </c>
      <c r="AA125" s="9">
        <v>12952</v>
      </c>
      <c r="AB125" s="9">
        <v>9813</v>
      </c>
      <c r="AC125" s="9">
        <v>6090</v>
      </c>
      <c r="AE125" s="10">
        <f t="shared" si="17"/>
        <v>13695</v>
      </c>
      <c r="AF125" s="10">
        <f t="shared" si="18"/>
        <v>3054</v>
      </c>
      <c r="AG125" s="10">
        <f t="shared" si="30"/>
        <v>2443.1999999999998</v>
      </c>
      <c r="AH125" s="10">
        <f t="shared" si="31"/>
        <v>2290.5</v>
      </c>
      <c r="AK125">
        <v>0</v>
      </c>
      <c r="AL125">
        <v>0</v>
      </c>
      <c r="AM125">
        <f t="shared" si="32"/>
        <v>0</v>
      </c>
      <c r="AO125">
        <v>0</v>
      </c>
      <c r="AP125">
        <f t="shared" si="27"/>
        <v>0</v>
      </c>
      <c r="AQ125">
        <f t="shared" si="28"/>
        <v>0</v>
      </c>
      <c r="AR125" s="102" t="str">
        <f t="shared" si="29"/>
        <v xml:space="preserve"> </v>
      </c>
      <c r="AS125">
        <f t="shared" si="19"/>
        <v>0</v>
      </c>
      <c r="AT125" s="102" t="str">
        <f t="shared" si="20"/>
        <v xml:space="preserve"> </v>
      </c>
      <c r="AU125" s="102" t="str" cm="1">
        <f t="array" ref="AU125">_xlfn.IFS(AO125=0," ",AT125=20%,20%,AT125=25%,25%,AT125&lt;20%,"MV",AT125=21%,"MV",AT125=22%,"MV",AT125=23%,"MV",AT125=24%,MV)</f>
        <v xml:space="preserve"> </v>
      </c>
      <c r="AY125" s="121"/>
      <c r="AZ125">
        <v>0</v>
      </c>
      <c r="BA125">
        <v>0</v>
      </c>
      <c r="BB125">
        <f t="shared" si="21"/>
        <v>0</v>
      </c>
      <c r="BD125">
        <v>0</v>
      </c>
      <c r="BE125">
        <f t="shared" si="22"/>
        <v>0</v>
      </c>
      <c r="BF125">
        <f t="shared" si="23"/>
        <v>0</v>
      </c>
      <c r="BG125" s="102" t="str">
        <f t="shared" si="24"/>
        <v xml:space="preserve"> </v>
      </c>
      <c r="BH125">
        <f t="shared" si="25"/>
        <v>0</v>
      </c>
      <c r="BI125" s="102" t="str">
        <f t="shared" si="26"/>
        <v xml:space="preserve"> </v>
      </c>
      <c r="BJ125" s="102" t="str" cm="1">
        <f t="array" ref="BJ125">_xlfn.IFS(BD125=0," ",BI125=20%,20%,BI125=25%,25%,BI125&lt;20%,"MV",BI125=21%,"MV",BI125=22%,"MV",BI125=23%,"MV",BI125=24%,MV)</f>
        <v xml:space="preserve"> </v>
      </c>
    </row>
    <row r="126" spans="1:62">
      <c r="A126" s="6">
        <v>97</v>
      </c>
      <c r="B126" s="14" t="s">
        <v>141</v>
      </c>
      <c r="C126" s="16" t="s">
        <v>45</v>
      </c>
      <c r="D126" s="9">
        <v>3756</v>
      </c>
      <c r="E126" s="9">
        <v>4468</v>
      </c>
      <c r="F126" s="9">
        <v>2022</v>
      </c>
      <c r="G126" s="9">
        <v>3579</v>
      </c>
      <c r="H126" s="9">
        <v>3801</v>
      </c>
      <c r="I126" s="9">
        <v>4616</v>
      </c>
      <c r="J126" s="9">
        <v>4966</v>
      </c>
      <c r="K126" s="9">
        <v>5614</v>
      </c>
      <c r="L126" s="9">
        <v>4412</v>
      </c>
      <c r="M126" s="9">
        <v>1649</v>
      </c>
      <c r="N126" s="9">
        <v>3280</v>
      </c>
      <c r="O126" s="9">
        <v>4546</v>
      </c>
      <c r="P126" s="9">
        <v>3433</v>
      </c>
      <c r="Q126" s="9">
        <v>4412</v>
      </c>
      <c r="R126" s="9">
        <v>3360</v>
      </c>
      <c r="S126" s="9">
        <v>5687</v>
      </c>
      <c r="T126" s="9">
        <v>3612</v>
      </c>
      <c r="U126" s="9">
        <v>3594</v>
      </c>
      <c r="V126" s="9">
        <v>4207</v>
      </c>
      <c r="W126" s="9">
        <v>4739</v>
      </c>
      <c r="X126" s="9">
        <v>4072</v>
      </c>
      <c r="Y126" s="9">
        <v>3955</v>
      </c>
      <c r="Z126" s="9">
        <v>4774</v>
      </c>
      <c r="AA126" s="9">
        <v>3733</v>
      </c>
      <c r="AB126" s="9">
        <v>4782</v>
      </c>
      <c r="AC126" s="9">
        <v>3628</v>
      </c>
      <c r="AE126" s="10">
        <f t="shared" si="17"/>
        <v>5687</v>
      </c>
      <c r="AF126" s="10">
        <f t="shared" si="18"/>
        <v>1649</v>
      </c>
      <c r="AG126" s="10">
        <f t="shared" si="30"/>
        <v>1319.2</v>
      </c>
      <c r="AH126" s="10">
        <f t="shared" si="31"/>
        <v>1236.75</v>
      </c>
      <c r="AK126">
        <v>7</v>
      </c>
      <c r="AL126">
        <v>7</v>
      </c>
      <c r="AM126">
        <f t="shared" si="32"/>
        <v>0</v>
      </c>
      <c r="AO126">
        <v>1319.2</v>
      </c>
      <c r="AP126">
        <f t="shared" si="27"/>
        <v>3612</v>
      </c>
      <c r="AQ126">
        <f t="shared" si="28"/>
        <v>2292.8000000000002</v>
      </c>
      <c r="AR126" s="102">
        <f t="shared" si="29"/>
        <v>0.63477297895902551</v>
      </c>
      <c r="AS126">
        <f t="shared" si="19"/>
        <v>9234.4</v>
      </c>
      <c r="AT126" s="102">
        <f t="shared" si="20"/>
        <v>0.2</v>
      </c>
      <c r="AU126" s="102" cm="1">
        <f t="array" ref="AU126">_xlfn.IFS(AO126=0," ",AT126=20%,20%,AT126=25%,25%,AT126&lt;20%,"MV",AT126=21%,"MV",AT126=22%,"MV",AT126=23%,"MV",AT126=24%,MV)</f>
        <v>0.2</v>
      </c>
      <c r="AY126" s="121"/>
      <c r="AZ126">
        <v>7</v>
      </c>
      <c r="BA126">
        <v>7</v>
      </c>
      <c r="BB126">
        <f t="shared" si="21"/>
        <v>0</v>
      </c>
      <c r="BD126">
        <v>1319.2</v>
      </c>
      <c r="BE126">
        <f t="shared" si="22"/>
        <v>4739</v>
      </c>
      <c r="BF126">
        <f t="shared" si="23"/>
        <v>3419.8</v>
      </c>
      <c r="BG126" s="102">
        <f t="shared" si="24"/>
        <v>0.72162903566153203</v>
      </c>
      <c r="BH126">
        <f t="shared" si="25"/>
        <v>9234.4</v>
      </c>
      <c r="BI126" s="102">
        <f t="shared" si="26"/>
        <v>0.2</v>
      </c>
      <c r="BJ126" s="102" cm="1">
        <f t="array" ref="BJ126">_xlfn.IFS(BD126=0," ",BI126=20%,20%,BI126=25%,25%,BI126&lt;20%,"MV",BI126=21%,"MV",BI126=22%,"MV",BI126=23%,"MV",BI126=24%,MV)</f>
        <v>0.2</v>
      </c>
    </row>
    <row r="127" spans="1:62">
      <c r="A127" s="6">
        <v>98</v>
      </c>
      <c r="B127" s="14" t="s">
        <v>142</v>
      </c>
      <c r="C127" s="16" t="s">
        <v>45</v>
      </c>
      <c r="D127" s="9">
        <v>5313</v>
      </c>
      <c r="E127" s="9">
        <v>6717</v>
      </c>
      <c r="F127" s="9">
        <v>3542</v>
      </c>
      <c r="G127" s="9">
        <v>5003</v>
      </c>
      <c r="H127" s="9">
        <v>5250</v>
      </c>
      <c r="I127" s="9">
        <v>6780</v>
      </c>
      <c r="J127" s="9">
        <v>7251</v>
      </c>
      <c r="K127" s="9">
        <v>13695</v>
      </c>
      <c r="L127" s="9">
        <v>18099</v>
      </c>
      <c r="M127" s="9">
        <v>3620</v>
      </c>
      <c r="N127" s="9">
        <v>5656</v>
      </c>
      <c r="O127" s="9">
        <v>6680</v>
      </c>
      <c r="P127" s="9">
        <v>5690</v>
      </c>
      <c r="Q127" s="9">
        <v>6448</v>
      </c>
      <c r="R127" s="9">
        <v>4853</v>
      </c>
      <c r="S127" s="9">
        <v>8075</v>
      </c>
      <c r="T127" s="9">
        <v>5306</v>
      </c>
      <c r="U127" s="9">
        <v>5235</v>
      </c>
      <c r="V127" s="9">
        <v>5581</v>
      </c>
      <c r="W127" s="9">
        <v>6728</v>
      </c>
      <c r="X127" s="9">
        <v>5430</v>
      </c>
      <c r="Y127" s="9">
        <v>6138</v>
      </c>
      <c r="Z127" s="9">
        <v>7036</v>
      </c>
      <c r="AA127" s="9">
        <v>5317</v>
      </c>
      <c r="AB127" s="9">
        <v>7025</v>
      </c>
      <c r="AC127" s="9">
        <v>5564</v>
      </c>
      <c r="AE127" s="10">
        <f t="shared" si="17"/>
        <v>18099</v>
      </c>
      <c r="AF127" s="10">
        <f t="shared" si="18"/>
        <v>3542</v>
      </c>
      <c r="AG127" s="10">
        <f t="shared" si="30"/>
        <v>2833.6</v>
      </c>
      <c r="AH127" s="10">
        <f t="shared" si="31"/>
        <v>2656.5</v>
      </c>
      <c r="AK127">
        <v>1</v>
      </c>
      <c r="AL127">
        <v>1</v>
      </c>
      <c r="AM127">
        <f t="shared" si="32"/>
        <v>0</v>
      </c>
      <c r="AO127">
        <v>2833.6</v>
      </c>
      <c r="AP127">
        <f t="shared" si="27"/>
        <v>5306</v>
      </c>
      <c r="AQ127">
        <f t="shared" si="28"/>
        <v>2472.4</v>
      </c>
      <c r="AR127" s="102">
        <f t="shared" si="29"/>
        <v>0.46596306068601584</v>
      </c>
      <c r="AS127">
        <f t="shared" si="19"/>
        <v>2833.6</v>
      </c>
      <c r="AT127" s="102">
        <f t="shared" si="20"/>
        <v>0.2</v>
      </c>
      <c r="AU127" s="102" cm="1">
        <f t="array" ref="AU127">_xlfn.IFS(AO127=0," ",AT127=20%,20%,AT127=25%,25%,AT127&lt;20%,"MV",AT127=21%,"MV",AT127=22%,"MV",AT127=23%,"MV",AT127=24%,MV)</f>
        <v>0.2</v>
      </c>
      <c r="AY127" s="121"/>
      <c r="AZ127">
        <v>1</v>
      </c>
      <c r="BA127">
        <v>1</v>
      </c>
      <c r="BB127">
        <f t="shared" si="21"/>
        <v>0</v>
      </c>
      <c r="BD127">
        <v>2833.6</v>
      </c>
      <c r="BE127">
        <f t="shared" si="22"/>
        <v>6728</v>
      </c>
      <c r="BF127">
        <f t="shared" si="23"/>
        <v>3894.4</v>
      </c>
      <c r="BG127" s="102">
        <f t="shared" si="24"/>
        <v>0.57883472057074914</v>
      </c>
      <c r="BH127">
        <f t="shared" si="25"/>
        <v>2833.6</v>
      </c>
      <c r="BI127" s="102">
        <f t="shared" si="26"/>
        <v>0.2</v>
      </c>
      <c r="BJ127" s="102" cm="1">
        <f t="array" ref="BJ127">_xlfn.IFS(BD127=0," ",BI127=20%,20%,BI127=25%,25%,BI127&lt;20%,"MV",BI127=21%,"MV",BI127=22%,"MV",BI127=23%,"MV",BI127=24%,MV)</f>
        <v>0.2</v>
      </c>
    </row>
    <row r="128" spans="1:62">
      <c r="A128" s="6">
        <v>99</v>
      </c>
      <c r="B128" s="14" t="s">
        <v>143</v>
      </c>
      <c r="C128" s="16" t="s">
        <v>45</v>
      </c>
      <c r="D128" s="9">
        <v>16796</v>
      </c>
      <c r="E128" s="9">
        <v>18725</v>
      </c>
      <c r="F128" s="9">
        <v>16070</v>
      </c>
      <c r="G128" s="9">
        <v>14492</v>
      </c>
      <c r="H128" s="9">
        <v>16997</v>
      </c>
      <c r="I128" s="9">
        <v>26709</v>
      </c>
      <c r="J128" s="9">
        <v>25219</v>
      </c>
      <c r="K128" s="9">
        <v>25666</v>
      </c>
      <c r="L128" s="9">
        <v>18099</v>
      </c>
      <c r="M128" s="9">
        <v>14139</v>
      </c>
      <c r="N128" s="9">
        <v>15837</v>
      </c>
      <c r="O128" s="9">
        <v>26309</v>
      </c>
      <c r="P128" s="9">
        <v>15728</v>
      </c>
      <c r="Q128" s="9">
        <v>27488</v>
      </c>
      <c r="R128" s="9">
        <v>19909</v>
      </c>
      <c r="S128" s="9">
        <v>27461</v>
      </c>
      <c r="T128" s="9">
        <v>20902</v>
      </c>
      <c r="U128" s="9">
        <v>20187</v>
      </c>
      <c r="V128" s="9">
        <v>25694</v>
      </c>
      <c r="W128" s="9">
        <v>13875</v>
      </c>
      <c r="X128" s="9">
        <v>28846</v>
      </c>
      <c r="Y128" s="9">
        <v>20735</v>
      </c>
      <c r="Z128" s="9">
        <v>27601</v>
      </c>
      <c r="AA128" s="9">
        <v>24886</v>
      </c>
      <c r="AB128" s="9">
        <v>27669</v>
      </c>
      <c r="AC128" s="9">
        <v>19129</v>
      </c>
      <c r="AE128" s="10">
        <f t="shared" si="17"/>
        <v>28846</v>
      </c>
      <c r="AF128" s="10">
        <f t="shared" si="18"/>
        <v>13875</v>
      </c>
      <c r="AG128" s="10">
        <f t="shared" si="30"/>
        <v>11100</v>
      </c>
      <c r="AH128" s="10">
        <f t="shared" si="31"/>
        <v>10406.25</v>
      </c>
      <c r="AK128">
        <v>4</v>
      </c>
      <c r="AL128">
        <v>4</v>
      </c>
      <c r="AM128">
        <f t="shared" si="32"/>
        <v>0</v>
      </c>
      <c r="AO128">
        <v>10406.25</v>
      </c>
      <c r="AP128">
        <f t="shared" si="27"/>
        <v>20902</v>
      </c>
      <c r="AQ128">
        <f t="shared" si="28"/>
        <v>10495.75</v>
      </c>
      <c r="AR128" s="102">
        <f t="shared" si="29"/>
        <v>0.50214094345038751</v>
      </c>
      <c r="AS128">
        <f t="shared" si="19"/>
        <v>41625</v>
      </c>
      <c r="AT128" s="102">
        <f t="shared" si="20"/>
        <v>0.25</v>
      </c>
      <c r="AU128" s="102" cm="1">
        <f t="array" ref="AU128">_xlfn.IFS(AO128=0," ",AT128=20%,20%,AT128=25%,25%,AT128&lt;20%,"MV",AT128=21%,"MV",AT128=22%,"MV",AT128=23%,"MV",AT128=24%,MV)</f>
        <v>0.25</v>
      </c>
      <c r="AY128" s="121"/>
      <c r="AZ128">
        <v>4</v>
      </c>
      <c r="BA128">
        <v>4</v>
      </c>
      <c r="BB128">
        <f t="shared" si="21"/>
        <v>0</v>
      </c>
      <c r="BD128">
        <v>10406.25</v>
      </c>
      <c r="BE128">
        <f t="shared" si="22"/>
        <v>13875</v>
      </c>
      <c r="BF128">
        <f t="shared" si="23"/>
        <v>3468.75</v>
      </c>
      <c r="BG128" s="102">
        <f t="shared" si="24"/>
        <v>0.25</v>
      </c>
      <c r="BH128">
        <f t="shared" si="25"/>
        <v>41625</v>
      </c>
      <c r="BI128" s="102">
        <f t="shared" si="26"/>
        <v>0.25</v>
      </c>
      <c r="BJ128" s="102" cm="1">
        <f t="array" ref="BJ128">_xlfn.IFS(BD128=0," ",BI128=20%,20%,BI128=25%,25%,BI128&lt;20%,"MV",BI128=21%,"MV",BI128=22%,"MV",BI128=23%,"MV",BI128=24%,MV)</f>
        <v>0.25</v>
      </c>
    </row>
    <row r="129" spans="1:62">
      <c r="A129" s="6">
        <v>100</v>
      </c>
      <c r="B129" s="14" t="s">
        <v>144</v>
      </c>
      <c r="C129" s="16" t="s">
        <v>45</v>
      </c>
      <c r="D129" s="9">
        <v>16796</v>
      </c>
      <c r="E129" s="9">
        <v>18725</v>
      </c>
      <c r="F129" s="9">
        <v>16070</v>
      </c>
      <c r="G129" s="9">
        <v>28636</v>
      </c>
      <c r="H129" s="9">
        <v>16997</v>
      </c>
      <c r="I129" s="9">
        <v>26709</v>
      </c>
      <c r="J129" s="9">
        <v>30619</v>
      </c>
      <c r="K129" s="9">
        <v>30815</v>
      </c>
      <c r="L129" s="9">
        <v>22511</v>
      </c>
      <c r="M129" s="9">
        <v>14139</v>
      </c>
      <c r="N129" s="9">
        <v>15837</v>
      </c>
      <c r="O129" s="9">
        <v>26309</v>
      </c>
      <c r="P129" s="9">
        <v>23470</v>
      </c>
      <c r="Q129" s="9">
        <v>27488</v>
      </c>
      <c r="R129" s="9">
        <v>19909</v>
      </c>
      <c r="S129" s="9">
        <v>27461</v>
      </c>
      <c r="T129" s="9">
        <v>20902</v>
      </c>
      <c r="U129" s="9">
        <v>21538</v>
      </c>
      <c r="V129" s="9">
        <v>27764</v>
      </c>
      <c r="W129" s="9">
        <v>14432</v>
      </c>
      <c r="X129" s="9">
        <v>28846</v>
      </c>
      <c r="Y129" s="9">
        <v>20735</v>
      </c>
      <c r="Z129" s="9">
        <v>27771</v>
      </c>
      <c r="AA129" s="9">
        <v>24886</v>
      </c>
      <c r="AB129" s="9">
        <v>27669</v>
      </c>
      <c r="AC129" s="9">
        <v>19864</v>
      </c>
      <c r="AE129" s="10">
        <f t="shared" si="17"/>
        <v>30815</v>
      </c>
      <c r="AF129" s="10">
        <f t="shared" si="18"/>
        <v>14139</v>
      </c>
      <c r="AG129" s="10">
        <f t="shared" si="30"/>
        <v>11311.2</v>
      </c>
      <c r="AH129" s="10">
        <f t="shared" si="31"/>
        <v>10604.25</v>
      </c>
      <c r="AK129">
        <v>5</v>
      </c>
      <c r="AL129">
        <v>5</v>
      </c>
      <c r="AM129">
        <f t="shared" si="32"/>
        <v>0</v>
      </c>
      <c r="AO129">
        <v>10604.25</v>
      </c>
      <c r="AP129">
        <f t="shared" si="27"/>
        <v>20902</v>
      </c>
      <c r="AQ129">
        <f t="shared" si="28"/>
        <v>10297.75</v>
      </c>
      <c r="AR129" s="102">
        <f t="shared" si="29"/>
        <v>0.49266816572576788</v>
      </c>
      <c r="AS129">
        <f t="shared" si="19"/>
        <v>53021.25</v>
      </c>
      <c r="AT129" s="102">
        <f t="shared" si="20"/>
        <v>0.25</v>
      </c>
      <c r="AU129" s="102" cm="1">
        <f t="array" ref="AU129">_xlfn.IFS(AO129=0," ",AT129=20%,20%,AT129=25%,25%,AT129&lt;20%,"MV",AT129=21%,"MV",AT129=22%,"MV",AT129=23%,"MV",AT129=24%,MV)</f>
        <v>0.25</v>
      </c>
      <c r="AY129" s="121"/>
      <c r="AZ129">
        <v>5</v>
      </c>
      <c r="BA129">
        <v>5</v>
      </c>
      <c r="BB129">
        <f t="shared" si="21"/>
        <v>0</v>
      </c>
      <c r="BD129">
        <v>10604.25</v>
      </c>
      <c r="BE129">
        <f t="shared" si="22"/>
        <v>14432</v>
      </c>
      <c r="BF129">
        <f t="shared" si="23"/>
        <v>3827.75</v>
      </c>
      <c r="BG129" s="102">
        <f t="shared" si="24"/>
        <v>0.26522657982261638</v>
      </c>
      <c r="BH129">
        <f t="shared" si="25"/>
        <v>53021.25</v>
      </c>
      <c r="BI129" s="102">
        <f t="shared" si="26"/>
        <v>0.25</v>
      </c>
      <c r="BJ129" s="102" cm="1">
        <f t="array" ref="BJ129">_xlfn.IFS(BD129=0," ",BI129=20%,20%,BI129=25%,25%,BI129&lt;20%,"MV",BI129=21%,"MV",BI129=22%,"MV",BI129=23%,"MV",BI129=24%,MV)</f>
        <v>0.25</v>
      </c>
    </row>
    <row r="130" spans="1:62">
      <c r="A130" s="6">
        <v>101</v>
      </c>
      <c r="B130" s="14" t="s">
        <v>145</v>
      </c>
      <c r="C130" s="16" t="s">
        <v>45</v>
      </c>
      <c r="D130" s="9">
        <v>28677</v>
      </c>
      <c r="E130" s="9">
        <v>28962</v>
      </c>
      <c r="F130" s="9">
        <v>27488</v>
      </c>
      <c r="G130" s="9">
        <v>24795</v>
      </c>
      <c r="H130" s="9">
        <v>29020</v>
      </c>
      <c r="I130" s="9">
        <v>37330</v>
      </c>
      <c r="J130" s="9">
        <v>34997</v>
      </c>
      <c r="K130" s="9">
        <v>35290</v>
      </c>
      <c r="L130" s="9">
        <v>22511</v>
      </c>
      <c r="M130" s="9">
        <v>14814</v>
      </c>
      <c r="N130" s="9">
        <v>22624</v>
      </c>
      <c r="O130" s="9">
        <v>36772</v>
      </c>
      <c r="P130" s="9">
        <v>24069</v>
      </c>
      <c r="Q130" s="9">
        <v>39479</v>
      </c>
      <c r="R130" s="9">
        <v>24762</v>
      </c>
      <c r="S130" s="9">
        <v>33922</v>
      </c>
      <c r="T130" s="9">
        <v>29214</v>
      </c>
      <c r="U130" s="9">
        <v>27387</v>
      </c>
      <c r="V130" s="9">
        <v>36211</v>
      </c>
      <c r="W130" s="9">
        <v>21314</v>
      </c>
      <c r="X130" s="9">
        <v>35633</v>
      </c>
      <c r="Y130" s="9">
        <v>34152</v>
      </c>
      <c r="Z130" s="9">
        <v>38574</v>
      </c>
      <c r="AA130" s="9">
        <v>26583</v>
      </c>
      <c r="AB130" s="9">
        <v>38671</v>
      </c>
      <c r="AC130" s="9">
        <v>27970</v>
      </c>
      <c r="AE130" s="10">
        <f t="shared" si="17"/>
        <v>39479</v>
      </c>
      <c r="AF130" s="10">
        <f t="shared" si="18"/>
        <v>14814</v>
      </c>
      <c r="AG130" s="10">
        <f t="shared" si="30"/>
        <v>11851.2</v>
      </c>
      <c r="AH130" s="10">
        <f t="shared" si="31"/>
        <v>11110.5</v>
      </c>
      <c r="AK130">
        <v>0</v>
      </c>
      <c r="AL130">
        <v>0</v>
      </c>
      <c r="AM130">
        <f t="shared" si="32"/>
        <v>0</v>
      </c>
      <c r="AO130">
        <v>0</v>
      </c>
      <c r="AP130">
        <f t="shared" si="27"/>
        <v>0</v>
      </c>
      <c r="AQ130">
        <f t="shared" si="28"/>
        <v>0</v>
      </c>
      <c r="AR130" s="102" t="str">
        <f t="shared" si="29"/>
        <v xml:space="preserve"> </v>
      </c>
      <c r="AS130">
        <f t="shared" si="19"/>
        <v>0</v>
      </c>
      <c r="AT130" s="102" t="str">
        <f t="shared" si="20"/>
        <v xml:space="preserve"> </v>
      </c>
      <c r="AU130" s="102" t="str" cm="1">
        <f t="array" ref="AU130">_xlfn.IFS(AO130=0," ",AT130=20%,20%,AT130=25%,25%,AT130&lt;20%,"MV",AT130=21%,"MV",AT130=22%,"MV",AT130=23%,"MV",AT130=24%,MV)</f>
        <v xml:space="preserve"> </v>
      </c>
      <c r="AY130" s="121"/>
      <c r="AZ130">
        <v>0</v>
      </c>
      <c r="BA130">
        <v>0</v>
      </c>
      <c r="BB130">
        <f t="shared" si="21"/>
        <v>0</v>
      </c>
      <c r="BD130">
        <v>0</v>
      </c>
      <c r="BE130">
        <f t="shared" si="22"/>
        <v>0</v>
      </c>
      <c r="BF130">
        <f t="shared" si="23"/>
        <v>0</v>
      </c>
      <c r="BG130" s="102" t="str">
        <f t="shared" si="24"/>
        <v xml:space="preserve"> </v>
      </c>
      <c r="BH130">
        <f t="shared" si="25"/>
        <v>0</v>
      </c>
      <c r="BI130" s="102" t="str">
        <f t="shared" si="26"/>
        <v xml:space="preserve"> </v>
      </c>
      <c r="BJ130" s="102" t="str" cm="1">
        <f t="array" ref="BJ130">_xlfn.IFS(BD130=0," ",BI130=20%,20%,BI130=25%,25%,BI130&lt;20%,"MV",BI130=21%,"MV",BI130=22%,"MV",BI130=23%,"MV",BI130=24%,MV)</f>
        <v xml:space="preserve"> </v>
      </c>
    </row>
    <row r="131" spans="1:62">
      <c r="A131" s="6">
        <v>102</v>
      </c>
      <c r="B131" s="14" t="s">
        <v>146</v>
      </c>
      <c r="C131" s="16" t="s">
        <v>45</v>
      </c>
      <c r="D131" s="9">
        <v>28677</v>
      </c>
      <c r="E131" s="9">
        <v>28962</v>
      </c>
      <c r="F131" s="9">
        <v>27488</v>
      </c>
      <c r="G131" s="9">
        <v>24795</v>
      </c>
      <c r="H131" s="9">
        <v>29020</v>
      </c>
      <c r="I131" s="9">
        <v>37330</v>
      </c>
      <c r="J131" s="9">
        <v>34997</v>
      </c>
      <c r="K131" s="9">
        <v>41086</v>
      </c>
      <c r="L131" s="9">
        <v>22624</v>
      </c>
      <c r="M131" s="9">
        <v>14814</v>
      </c>
      <c r="N131" s="9">
        <v>22624</v>
      </c>
      <c r="O131" s="9">
        <v>36772</v>
      </c>
      <c r="P131" s="9">
        <v>24135</v>
      </c>
      <c r="Q131" s="9">
        <v>39479</v>
      </c>
      <c r="R131" s="9">
        <v>24762</v>
      </c>
      <c r="S131" s="9">
        <v>33922</v>
      </c>
      <c r="T131" s="9">
        <v>29214</v>
      </c>
      <c r="U131" s="9">
        <v>27387</v>
      </c>
      <c r="V131" s="9">
        <v>37860</v>
      </c>
      <c r="W131" s="9">
        <v>21314</v>
      </c>
      <c r="X131" s="9">
        <v>35633</v>
      </c>
      <c r="Y131" s="9">
        <v>34152</v>
      </c>
      <c r="Z131" s="9">
        <v>38563</v>
      </c>
      <c r="AA131" s="9">
        <v>26583</v>
      </c>
      <c r="AB131" s="9">
        <v>38671</v>
      </c>
      <c r="AC131" s="9">
        <v>28031</v>
      </c>
      <c r="AE131" s="10">
        <f t="shared" si="17"/>
        <v>41086</v>
      </c>
      <c r="AF131" s="10">
        <f t="shared" si="18"/>
        <v>14814</v>
      </c>
      <c r="AG131" s="10">
        <f t="shared" si="30"/>
        <v>11851.2</v>
      </c>
      <c r="AH131" s="10">
        <f t="shared" si="31"/>
        <v>11110.5</v>
      </c>
      <c r="AK131">
        <v>0</v>
      </c>
      <c r="AL131">
        <v>0</v>
      </c>
      <c r="AM131">
        <f t="shared" si="32"/>
        <v>0</v>
      </c>
      <c r="AO131">
        <v>0</v>
      </c>
      <c r="AP131">
        <f t="shared" si="27"/>
        <v>0</v>
      </c>
      <c r="AQ131">
        <f t="shared" si="28"/>
        <v>0</v>
      </c>
      <c r="AR131" s="102" t="str">
        <f t="shared" si="29"/>
        <v xml:space="preserve"> </v>
      </c>
      <c r="AS131">
        <f t="shared" si="19"/>
        <v>0</v>
      </c>
      <c r="AT131" s="102" t="str">
        <f t="shared" si="20"/>
        <v xml:space="preserve"> </v>
      </c>
      <c r="AU131" s="102" t="str" cm="1">
        <f t="array" ref="AU131">_xlfn.IFS(AO131=0," ",AT131=20%,20%,AT131=25%,25%,AT131&lt;20%,"MV",AT131=21%,"MV",AT131=22%,"MV",AT131=23%,"MV",AT131=24%,MV)</f>
        <v xml:space="preserve"> </v>
      </c>
      <c r="AY131" s="121"/>
      <c r="AZ131">
        <v>0</v>
      </c>
      <c r="BA131">
        <v>0</v>
      </c>
      <c r="BB131">
        <f t="shared" si="21"/>
        <v>0</v>
      </c>
      <c r="BD131">
        <v>0</v>
      </c>
      <c r="BE131">
        <f t="shared" si="22"/>
        <v>0</v>
      </c>
      <c r="BF131">
        <f t="shared" si="23"/>
        <v>0</v>
      </c>
      <c r="BG131" s="102" t="str">
        <f t="shared" si="24"/>
        <v xml:space="preserve"> </v>
      </c>
      <c r="BH131">
        <f t="shared" si="25"/>
        <v>0</v>
      </c>
      <c r="BI131" s="102" t="str">
        <f t="shared" si="26"/>
        <v xml:space="preserve"> </v>
      </c>
      <c r="BJ131" s="102" t="str" cm="1">
        <f t="array" ref="BJ131">_xlfn.IFS(BD131=0," ",BI131=20%,20%,BI131=25%,25%,BI131&lt;20%,"MV",BI131=21%,"MV",BI131=22%,"MV",BI131=23%,"MV",BI131=24%,MV)</f>
        <v xml:space="preserve"> </v>
      </c>
    </row>
    <row r="132" spans="1:62">
      <c r="A132" s="6">
        <v>103</v>
      </c>
      <c r="B132" s="14" t="s">
        <v>147</v>
      </c>
      <c r="C132" s="16" t="s">
        <v>45</v>
      </c>
      <c r="D132" s="9">
        <v>22986</v>
      </c>
      <c r="E132" s="9">
        <v>20503</v>
      </c>
      <c r="F132" s="9">
        <v>16070</v>
      </c>
      <c r="G132" s="9">
        <v>28636</v>
      </c>
      <c r="H132" s="9">
        <v>23260</v>
      </c>
      <c r="I132" s="9">
        <v>33400</v>
      </c>
      <c r="J132" s="9">
        <v>30565</v>
      </c>
      <c r="K132" s="9">
        <v>230977</v>
      </c>
      <c r="L132" s="9">
        <v>90383</v>
      </c>
      <c r="M132" s="9">
        <v>11452</v>
      </c>
      <c r="N132" s="9">
        <v>15837</v>
      </c>
      <c r="O132" s="9">
        <v>32900</v>
      </c>
      <c r="P132" s="9">
        <v>31240</v>
      </c>
      <c r="Q132" s="9">
        <v>30995</v>
      </c>
      <c r="R132" s="9">
        <v>24886</v>
      </c>
      <c r="S132" s="9">
        <v>27461</v>
      </c>
      <c r="T132" s="9">
        <v>26137</v>
      </c>
      <c r="U132" s="9">
        <v>22884</v>
      </c>
      <c r="V132" s="9">
        <v>27764</v>
      </c>
      <c r="W132" s="9">
        <v>20192</v>
      </c>
      <c r="X132" s="9">
        <v>28846</v>
      </c>
      <c r="Y132" s="9">
        <v>25427</v>
      </c>
      <c r="Z132" s="9">
        <v>34558</v>
      </c>
      <c r="AA132" s="9">
        <v>24886</v>
      </c>
      <c r="AB132" s="9">
        <v>34601</v>
      </c>
      <c r="AC132" s="9">
        <v>28280</v>
      </c>
      <c r="AE132" s="10">
        <f t="shared" si="17"/>
        <v>230977</v>
      </c>
      <c r="AF132" s="10">
        <f t="shared" si="18"/>
        <v>11452</v>
      </c>
      <c r="AG132" s="10">
        <f t="shared" si="30"/>
        <v>9161.6</v>
      </c>
      <c r="AH132" s="10">
        <f t="shared" si="31"/>
        <v>8589</v>
      </c>
      <c r="AK132">
        <v>0</v>
      </c>
      <c r="AL132">
        <v>0</v>
      </c>
      <c r="AM132">
        <f t="shared" si="32"/>
        <v>0</v>
      </c>
      <c r="AO132">
        <v>0</v>
      </c>
      <c r="AP132">
        <f t="shared" si="27"/>
        <v>0</v>
      </c>
      <c r="AQ132">
        <f t="shared" si="28"/>
        <v>0</v>
      </c>
      <c r="AR132" s="102" t="str">
        <f t="shared" si="29"/>
        <v xml:space="preserve"> </v>
      </c>
      <c r="AS132">
        <f t="shared" si="19"/>
        <v>0</v>
      </c>
      <c r="AT132" s="102" t="str">
        <f t="shared" si="20"/>
        <v xml:space="preserve"> </v>
      </c>
      <c r="AU132" s="102" t="str" cm="1">
        <f t="array" ref="AU132">_xlfn.IFS(AO132=0," ",AT132=20%,20%,AT132=25%,25%,AT132&lt;20%,"MV",AT132=21%,"MV",AT132=22%,"MV",AT132=23%,"MV",AT132=24%,MV)</f>
        <v xml:space="preserve"> </v>
      </c>
      <c r="AY132" s="121"/>
      <c r="AZ132">
        <v>0</v>
      </c>
      <c r="BA132">
        <v>0</v>
      </c>
      <c r="BB132">
        <f t="shared" si="21"/>
        <v>0</v>
      </c>
      <c r="BD132">
        <v>0</v>
      </c>
      <c r="BE132">
        <f t="shared" si="22"/>
        <v>0</v>
      </c>
      <c r="BF132">
        <f t="shared" si="23"/>
        <v>0</v>
      </c>
      <c r="BG132" s="102" t="str">
        <f t="shared" si="24"/>
        <v xml:space="preserve"> </v>
      </c>
      <c r="BH132">
        <f t="shared" si="25"/>
        <v>0</v>
      </c>
      <c r="BI132" s="102" t="str">
        <f t="shared" si="26"/>
        <v xml:space="preserve"> </v>
      </c>
      <c r="BJ132" s="102" t="str" cm="1">
        <f t="array" ref="BJ132">_xlfn.IFS(BD132=0," ",BI132=20%,20%,BI132=25%,25%,BI132&lt;20%,"MV",BI132=21%,"MV",BI132=22%,"MV",BI132=23%,"MV",BI132=24%,MV)</f>
        <v xml:space="preserve"> </v>
      </c>
    </row>
    <row r="133" spans="1:62">
      <c r="A133" s="6">
        <v>104</v>
      </c>
      <c r="B133" s="14" t="s">
        <v>148</v>
      </c>
      <c r="C133" s="16" t="s">
        <v>45</v>
      </c>
      <c r="D133" s="9">
        <v>70777</v>
      </c>
      <c r="E133" s="9">
        <v>69323</v>
      </c>
      <c r="F133" s="9">
        <v>42569</v>
      </c>
      <c r="G133" s="9">
        <v>72443</v>
      </c>
      <c r="H133" s="9">
        <v>69941</v>
      </c>
      <c r="I133" s="9">
        <v>128024</v>
      </c>
      <c r="J133" s="9">
        <v>103957</v>
      </c>
      <c r="K133" s="9">
        <v>128393</v>
      </c>
      <c r="L133" s="9">
        <v>96152</v>
      </c>
      <c r="M133" s="9">
        <v>39746</v>
      </c>
      <c r="N133" s="9">
        <v>77035</v>
      </c>
      <c r="O133" s="9">
        <v>126110</v>
      </c>
      <c r="P133" s="9">
        <v>84782</v>
      </c>
      <c r="Q133" s="9">
        <v>144115</v>
      </c>
      <c r="R133" s="9">
        <v>99421</v>
      </c>
      <c r="S133" s="9">
        <v>116144</v>
      </c>
      <c r="T133" s="9">
        <v>100188</v>
      </c>
      <c r="U133" s="9">
        <v>87498</v>
      </c>
      <c r="V133" s="9">
        <v>80432</v>
      </c>
      <c r="W133" s="9">
        <v>76956</v>
      </c>
      <c r="X133" s="9">
        <v>110292</v>
      </c>
      <c r="Y133" s="9">
        <v>83150</v>
      </c>
      <c r="Z133" s="9">
        <v>133108</v>
      </c>
      <c r="AA133" s="9">
        <v>101808</v>
      </c>
      <c r="AB133" s="9">
        <v>132628</v>
      </c>
      <c r="AC133" s="9">
        <v>101764</v>
      </c>
      <c r="AE133" s="10">
        <f t="shared" si="17"/>
        <v>144115</v>
      </c>
      <c r="AF133" s="10">
        <f t="shared" si="18"/>
        <v>39746</v>
      </c>
      <c r="AG133" s="10">
        <f t="shared" si="30"/>
        <v>31796.799999999999</v>
      </c>
      <c r="AH133" s="10">
        <f t="shared" si="31"/>
        <v>29809.5</v>
      </c>
      <c r="AK133">
        <v>0</v>
      </c>
      <c r="AL133">
        <v>0</v>
      </c>
      <c r="AM133">
        <f t="shared" si="32"/>
        <v>0</v>
      </c>
      <c r="AO133">
        <v>0</v>
      </c>
      <c r="AP133">
        <f t="shared" si="27"/>
        <v>0</v>
      </c>
      <c r="AQ133">
        <f t="shared" si="28"/>
        <v>0</v>
      </c>
      <c r="AR133" s="102" t="str">
        <f t="shared" si="29"/>
        <v xml:space="preserve"> </v>
      </c>
      <c r="AS133">
        <f t="shared" si="19"/>
        <v>0</v>
      </c>
      <c r="AT133" s="102" t="str">
        <f t="shared" si="20"/>
        <v xml:space="preserve"> </v>
      </c>
      <c r="AU133" s="102" t="str" cm="1">
        <f t="array" ref="AU133">_xlfn.IFS(AO133=0," ",AT133=20%,20%,AT133=25%,25%,AT133&lt;20%,"MV",AT133=21%,"MV",AT133=22%,"MV",AT133=23%,"MV",AT133=24%,MV)</f>
        <v xml:space="preserve"> </v>
      </c>
      <c r="AY133" s="121"/>
      <c r="AZ133">
        <v>0</v>
      </c>
      <c r="BA133">
        <v>0</v>
      </c>
      <c r="BB133">
        <f t="shared" si="21"/>
        <v>0</v>
      </c>
      <c r="BD133">
        <v>0</v>
      </c>
      <c r="BE133">
        <f t="shared" si="22"/>
        <v>0</v>
      </c>
      <c r="BF133">
        <f t="shared" si="23"/>
        <v>0</v>
      </c>
      <c r="BG133" s="102" t="str">
        <f t="shared" si="24"/>
        <v xml:space="preserve"> </v>
      </c>
      <c r="BH133">
        <f t="shared" si="25"/>
        <v>0</v>
      </c>
      <c r="BI133" s="102" t="str">
        <f t="shared" si="26"/>
        <v xml:space="preserve"> </v>
      </c>
      <c r="BJ133" s="102" t="str" cm="1">
        <f t="array" ref="BJ133">_xlfn.IFS(BD133=0," ",BI133=20%,20%,BI133=25%,25%,BI133&lt;20%,"MV",BI133=21%,"MV",BI133=22%,"MV",BI133=23%,"MV",BI133=24%,MV)</f>
        <v xml:space="preserve"> </v>
      </c>
    </row>
    <row r="134" spans="1:62">
      <c r="A134" s="6">
        <v>105</v>
      </c>
      <c r="B134" s="14" t="s">
        <v>149</v>
      </c>
      <c r="C134" s="16" t="s">
        <v>45</v>
      </c>
      <c r="D134" s="9">
        <v>82283</v>
      </c>
      <c r="E134" s="9">
        <v>82665</v>
      </c>
      <c r="F134" s="9">
        <v>55872</v>
      </c>
      <c r="G134" s="9">
        <v>75853</v>
      </c>
      <c r="H134" s="9">
        <v>83267</v>
      </c>
      <c r="I134" s="9">
        <v>145692</v>
      </c>
      <c r="J134" s="9">
        <v>109274</v>
      </c>
      <c r="K134" s="9">
        <v>128329</v>
      </c>
      <c r="L134" s="9">
        <v>719</v>
      </c>
      <c r="M134" s="9">
        <v>39746</v>
      </c>
      <c r="N134" s="9">
        <v>82578</v>
      </c>
      <c r="O134" s="9">
        <v>143515</v>
      </c>
      <c r="P134" s="9">
        <v>127732</v>
      </c>
      <c r="Q134" s="9">
        <v>170585</v>
      </c>
      <c r="R134" s="9">
        <v>105767</v>
      </c>
      <c r="S134" s="9">
        <v>132173</v>
      </c>
      <c r="T134" s="9">
        <v>114016</v>
      </c>
      <c r="U134" s="9">
        <v>104452</v>
      </c>
      <c r="V134" s="9">
        <v>82618</v>
      </c>
      <c r="W134" s="9">
        <v>83143</v>
      </c>
      <c r="X134" s="9">
        <v>135744</v>
      </c>
      <c r="Y134" s="9">
        <v>97824</v>
      </c>
      <c r="Z134" s="9">
        <v>151479</v>
      </c>
      <c r="AA134" s="9">
        <v>110858</v>
      </c>
      <c r="AB134" s="9">
        <v>150931</v>
      </c>
      <c r="AC134" s="9">
        <v>122437</v>
      </c>
      <c r="AE134" s="10">
        <f t="shared" si="17"/>
        <v>170585</v>
      </c>
      <c r="AF134" s="10">
        <f t="shared" si="18"/>
        <v>719</v>
      </c>
      <c r="AG134" s="10">
        <f t="shared" si="30"/>
        <v>575.20000000000005</v>
      </c>
      <c r="AH134" s="10">
        <f t="shared" si="31"/>
        <v>539.25</v>
      </c>
      <c r="AK134">
        <v>0</v>
      </c>
      <c r="AL134">
        <v>0</v>
      </c>
      <c r="AM134">
        <f t="shared" si="32"/>
        <v>0</v>
      </c>
      <c r="AO134">
        <v>0</v>
      </c>
      <c r="AP134">
        <f t="shared" si="27"/>
        <v>0</v>
      </c>
      <c r="AQ134">
        <f t="shared" si="28"/>
        <v>0</v>
      </c>
      <c r="AR134" s="102" t="str">
        <f t="shared" si="29"/>
        <v xml:space="preserve"> </v>
      </c>
      <c r="AS134">
        <f t="shared" si="19"/>
        <v>0</v>
      </c>
      <c r="AT134" s="102" t="str">
        <f t="shared" si="20"/>
        <v xml:space="preserve"> </v>
      </c>
      <c r="AU134" s="102" t="str" cm="1">
        <f t="array" ref="AU134">_xlfn.IFS(AO134=0," ",AT134=20%,20%,AT134=25%,25%,AT134&lt;20%,"MV",AT134=21%,"MV",AT134=22%,"MV",AT134=23%,"MV",AT134=24%,MV)</f>
        <v xml:space="preserve"> </v>
      </c>
      <c r="AY134" s="121"/>
      <c r="AZ134">
        <v>0</v>
      </c>
      <c r="BA134">
        <v>0</v>
      </c>
      <c r="BB134">
        <f t="shared" si="21"/>
        <v>0</v>
      </c>
      <c r="BD134">
        <v>0</v>
      </c>
      <c r="BE134">
        <f t="shared" si="22"/>
        <v>0</v>
      </c>
      <c r="BF134">
        <f t="shared" si="23"/>
        <v>0</v>
      </c>
      <c r="BG134" s="102" t="str">
        <f t="shared" si="24"/>
        <v xml:space="preserve"> </v>
      </c>
      <c r="BH134">
        <f t="shared" si="25"/>
        <v>0</v>
      </c>
      <c r="BI134" s="102" t="str">
        <f t="shared" si="26"/>
        <v xml:space="preserve"> </v>
      </c>
      <c r="BJ134" s="102" t="str" cm="1">
        <f t="array" ref="BJ134">_xlfn.IFS(BD134=0," ",BI134=20%,20%,BI134=25%,25%,BI134&lt;20%,"MV",BI134=21%,"MV",BI134=22%,"MV",BI134=23%,"MV",BI134=24%,MV)</f>
        <v xml:space="preserve"> </v>
      </c>
    </row>
    <row r="135" spans="1:62">
      <c r="A135" s="6">
        <v>106</v>
      </c>
      <c r="B135" s="14" t="s">
        <v>150</v>
      </c>
      <c r="C135" s="16" t="s">
        <v>45</v>
      </c>
      <c r="D135" s="9">
        <v>1293</v>
      </c>
      <c r="E135" s="9">
        <v>1199</v>
      </c>
      <c r="F135" s="9">
        <v>867</v>
      </c>
      <c r="G135" s="9">
        <v>630</v>
      </c>
      <c r="H135" s="9">
        <v>1278</v>
      </c>
      <c r="I135" s="9">
        <v>1348</v>
      </c>
      <c r="J135" s="9">
        <v>1154</v>
      </c>
      <c r="K135" s="9">
        <v>14029</v>
      </c>
      <c r="L135" s="9">
        <v>719</v>
      </c>
      <c r="M135" s="9">
        <v>546</v>
      </c>
      <c r="N135" s="9">
        <v>1018</v>
      </c>
      <c r="O135" s="9">
        <v>1329</v>
      </c>
      <c r="P135" s="9">
        <v>930</v>
      </c>
      <c r="Q135" s="9">
        <v>1244</v>
      </c>
      <c r="R135" s="9">
        <v>863</v>
      </c>
      <c r="S135" s="9">
        <v>1222</v>
      </c>
      <c r="T135" s="9">
        <v>1056</v>
      </c>
      <c r="U135" s="9">
        <v>896</v>
      </c>
      <c r="V135" s="9">
        <v>808</v>
      </c>
      <c r="W135" s="9">
        <v>764</v>
      </c>
      <c r="X135" s="9">
        <v>1139</v>
      </c>
      <c r="Y135" s="9">
        <v>1212</v>
      </c>
      <c r="Z135" s="9">
        <v>1391</v>
      </c>
      <c r="AA135" s="9">
        <v>905</v>
      </c>
      <c r="AB135" s="9">
        <v>1397</v>
      </c>
      <c r="AC135" s="9">
        <v>1092</v>
      </c>
      <c r="AE135" s="10">
        <f t="shared" ref="AE135:AE198" si="33">MAX(D135:AC135)</f>
        <v>14029</v>
      </c>
      <c r="AF135" s="10">
        <f t="shared" ref="AF135:AF198" si="34">MIN(D135:AC135)</f>
        <v>546</v>
      </c>
      <c r="AG135" s="10">
        <f t="shared" si="30"/>
        <v>436.8</v>
      </c>
      <c r="AH135" s="10">
        <f t="shared" si="31"/>
        <v>409.5</v>
      </c>
      <c r="AK135">
        <v>30</v>
      </c>
      <c r="AL135">
        <v>30</v>
      </c>
      <c r="AM135">
        <f t="shared" si="32"/>
        <v>0</v>
      </c>
      <c r="AO135">
        <v>436.8</v>
      </c>
      <c r="AP135">
        <f t="shared" si="27"/>
        <v>1056</v>
      </c>
      <c r="AQ135">
        <f t="shared" si="28"/>
        <v>619.20000000000005</v>
      </c>
      <c r="AR135" s="102">
        <f t="shared" si="29"/>
        <v>0.58636363636363642</v>
      </c>
      <c r="AS135">
        <f t="shared" si="19"/>
        <v>13104</v>
      </c>
      <c r="AT135" s="102">
        <f t="shared" si="20"/>
        <v>0.2</v>
      </c>
      <c r="AU135" s="102" cm="1">
        <f t="array" ref="AU135">_xlfn.IFS(AO135=0," ",AT135=20%,20%,AT135=25%,25%,AT135&lt;20%,"MV",AT135=21%,"MV",AT135=22%,"MV",AT135=23%,"MV",AT135=24%,MV)</f>
        <v>0.2</v>
      </c>
      <c r="AY135" s="121"/>
      <c r="AZ135">
        <v>30</v>
      </c>
      <c r="BA135">
        <v>30</v>
      </c>
      <c r="BB135">
        <f t="shared" si="21"/>
        <v>0</v>
      </c>
      <c r="BD135">
        <v>436.8</v>
      </c>
      <c r="BE135">
        <f t="shared" si="22"/>
        <v>764</v>
      </c>
      <c r="BF135">
        <f t="shared" si="23"/>
        <v>327.2</v>
      </c>
      <c r="BG135" s="102">
        <f t="shared" si="24"/>
        <v>0.42827225130890051</v>
      </c>
      <c r="BH135">
        <f t="shared" si="25"/>
        <v>13104</v>
      </c>
      <c r="BI135" s="102">
        <f t="shared" si="26"/>
        <v>0.2</v>
      </c>
      <c r="BJ135" s="102" cm="1">
        <f t="array" ref="BJ135">_xlfn.IFS(BD135=0," ",BI135=20%,20%,BI135=25%,25%,BI135&lt;20%,"MV",BI135=21%,"MV",BI135=22%,"MV",BI135=23%,"MV",BI135=24%,MV)</f>
        <v>0.2</v>
      </c>
    </row>
    <row r="136" spans="1:62">
      <c r="A136" s="6">
        <v>107</v>
      </c>
      <c r="B136" s="14" t="s">
        <v>151</v>
      </c>
      <c r="C136" s="16" t="s">
        <v>45</v>
      </c>
      <c r="D136" s="9">
        <v>1334</v>
      </c>
      <c r="E136" s="9">
        <v>1296</v>
      </c>
      <c r="F136" s="9">
        <v>927</v>
      </c>
      <c r="G136" s="9">
        <v>1190</v>
      </c>
      <c r="H136" s="9">
        <v>1350</v>
      </c>
      <c r="I136" s="9">
        <v>1554</v>
      </c>
      <c r="J136" s="9">
        <v>1351</v>
      </c>
      <c r="K136" s="9">
        <v>13146</v>
      </c>
      <c r="L136" s="9">
        <v>719</v>
      </c>
      <c r="M136" s="9">
        <v>635</v>
      </c>
      <c r="N136" s="9">
        <v>1131</v>
      </c>
      <c r="O136" s="9">
        <v>1532</v>
      </c>
      <c r="P136" s="9">
        <v>1300</v>
      </c>
      <c r="Q136" s="9">
        <v>1357</v>
      </c>
      <c r="R136" s="9">
        <v>1043</v>
      </c>
      <c r="S136" s="9">
        <v>1385</v>
      </c>
      <c r="T136" s="9">
        <v>1216</v>
      </c>
      <c r="U136" s="9">
        <v>1150</v>
      </c>
      <c r="V136" s="9">
        <v>908</v>
      </c>
      <c r="W136" s="9">
        <v>897</v>
      </c>
      <c r="X136" s="9">
        <v>1257</v>
      </c>
      <c r="Y136" s="9">
        <v>1246</v>
      </c>
      <c r="Z136" s="9">
        <v>1606</v>
      </c>
      <c r="AA136" s="9">
        <v>1131</v>
      </c>
      <c r="AB136" s="9">
        <v>1610</v>
      </c>
      <c r="AC136" s="9">
        <v>1199</v>
      </c>
      <c r="AE136" s="10">
        <f t="shared" si="33"/>
        <v>13146</v>
      </c>
      <c r="AF136" s="10">
        <f t="shared" si="34"/>
        <v>635</v>
      </c>
      <c r="AG136" s="10">
        <f t="shared" si="30"/>
        <v>508</v>
      </c>
      <c r="AH136" s="10">
        <f t="shared" si="31"/>
        <v>476.25</v>
      </c>
      <c r="AK136">
        <v>30</v>
      </c>
      <c r="AL136">
        <v>30</v>
      </c>
      <c r="AM136">
        <f t="shared" si="32"/>
        <v>0</v>
      </c>
      <c r="AO136">
        <v>508</v>
      </c>
      <c r="AP136">
        <f t="shared" si="27"/>
        <v>1216</v>
      </c>
      <c r="AQ136">
        <f t="shared" si="28"/>
        <v>708</v>
      </c>
      <c r="AR136" s="102">
        <f t="shared" si="29"/>
        <v>0.58223684210526316</v>
      </c>
      <c r="AS136">
        <f t="shared" ref="AS136:AS199" si="35">AK136*AO136</f>
        <v>15240</v>
      </c>
      <c r="AT136" s="102">
        <f t="shared" ref="AT136:AT199" si="36">IF(AO136=0," ",ROUND(100%-(AO136/AF136),2))</f>
        <v>0.2</v>
      </c>
      <c r="AU136" s="102" cm="1">
        <f t="array" ref="AU136">_xlfn.IFS(AO136=0," ",AT136=20%,20%,AT136=25%,25%,AT136&lt;20%,"MV",AT136=21%,"MV",AT136=22%,"MV",AT136=23%,"MV",AT136=24%,MV)</f>
        <v>0.2</v>
      </c>
      <c r="AY136" s="121"/>
      <c r="AZ136">
        <v>30</v>
      </c>
      <c r="BA136">
        <v>30</v>
      </c>
      <c r="BB136">
        <f t="shared" ref="BB136:BB199" si="37">AZ136-BA136</f>
        <v>0</v>
      </c>
      <c r="BD136">
        <v>508</v>
      </c>
      <c r="BE136">
        <f t="shared" ref="BE136:BE199" si="38">IF(AK136&gt;0,W136,0)</f>
        <v>897</v>
      </c>
      <c r="BF136">
        <f t="shared" ref="BF136:BF199" si="39">BE136-BD136</f>
        <v>389</v>
      </c>
      <c r="BG136" s="102">
        <f t="shared" ref="BG136:BG199" si="40">IF(BD136&gt;0,((BF136*100%)/BE136)," ")</f>
        <v>0.43366778149386848</v>
      </c>
      <c r="BH136">
        <f t="shared" ref="BH136:BH199" si="41">BD136*AZ136</f>
        <v>15240</v>
      </c>
      <c r="BI136" s="102">
        <f t="shared" ref="BI136:BI199" si="42">IF(BD136=0," ",ROUND(100%-(BD136/AF136),2))</f>
        <v>0.2</v>
      </c>
      <c r="BJ136" s="102" cm="1">
        <f t="array" ref="BJ136">_xlfn.IFS(BD136=0," ",BI136=20%,20%,BI136=25%,25%,BI136&lt;20%,"MV",BI136=21%,"MV",BI136=22%,"MV",BI136=23%,"MV",BI136=24%,MV)</f>
        <v>0.2</v>
      </c>
    </row>
    <row r="137" spans="1:62">
      <c r="A137" s="6">
        <v>108</v>
      </c>
      <c r="B137" s="14" t="s">
        <v>152</v>
      </c>
      <c r="C137" s="16" t="s">
        <v>45</v>
      </c>
      <c r="D137" s="9">
        <v>1334</v>
      </c>
      <c r="E137" s="9">
        <v>1296</v>
      </c>
      <c r="F137" s="9">
        <v>927</v>
      </c>
      <c r="G137" s="9">
        <v>1190</v>
      </c>
      <c r="H137" s="9">
        <v>1350</v>
      </c>
      <c r="I137" s="9">
        <v>1554</v>
      </c>
      <c r="J137" s="9">
        <v>1351</v>
      </c>
      <c r="K137" s="9">
        <v>14029</v>
      </c>
      <c r="L137" s="9">
        <v>719</v>
      </c>
      <c r="M137" s="9">
        <v>662</v>
      </c>
      <c r="N137" s="9">
        <v>1131</v>
      </c>
      <c r="O137" s="9">
        <v>1532</v>
      </c>
      <c r="P137" s="9">
        <v>1300</v>
      </c>
      <c r="Q137" s="9">
        <v>1357</v>
      </c>
      <c r="R137" s="9">
        <v>1043</v>
      </c>
      <c r="S137" s="9">
        <v>1385</v>
      </c>
      <c r="T137" s="9">
        <v>1216</v>
      </c>
      <c r="U137" s="9">
        <v>1150</v>
      </c>
      <c r="V137" s="9">
        <v>908</v>
      </c>
      <c r="W137" s="9">
        <v>897</v>
      </c>
      <c r="X137" s="9">
        <v>1257</v>
      </c>
      <c r="Y137" s="9">
        <v>1246</v>
      </c>
      <c r="Z137" s="9">
        <v>1606</v>
      </c>
      <c r="AA137" s="9">
        <v>1131</v>
      </c>
      <c r="AB137" s="9">
        <v>1610</v>
      </c>
      <c r="AC137" s="9">
        <v>1200</v>
      </c>
      <c r="AE137" s="10">
        <f t="shared" si="33"/>
        <v>14029</v>
      </c>
      <c r="AF137" s="10">
        <f t="shared" si="34"/>
        <v>662</v>
      </c>
      <c r="AG137" s="10">
        <f t="shared" si="30"/>
        <v>529.6</v>
      </c>
      <c r="AH137" s="10">
        <f t="shared" si="31"/>
        <v>496.5</v>
      </c>
      <c r="AK137">
        <v>30</v>
      </c>
      <c r="AL137">
        <v>30</v>
      </c>
      <c r="AM137">
        <f t="shared" si="32"/>
        <v>0</v>
      </c>
      <c r="AO137">
        <v>529.6</v>
      </c>
      <c r="AP137">
        <f t="shared" ref="AP137:AP200" si="43">IF(AK137&gt;0,T137,0)</f>
        <v>1216</v>
      </c>
      <c r="AQ137">
        <f t="shared" ref="AQ137:AQ200" si="44">AP137-AO137</f>
        <v>686.4</v>
      </c>
      <c r="AR137" s="102">
        <f t="shared" ref="AR137:AR200" si="45">IF(AO137&gt;0,((AQ137*100%)/AP137)," ")</f>
        <v>0.56447368421052635</v>
      </c>
      <c r="AS137">
        <f t="shared" si="35"/>
        <v>15888</v>
      </c>
      <c r="AT137" s="102">
        <f t="shared" si="36"/>
        <v>0.2</v>
      </c>
      <c r="AU137" s="102" cm="1">
        <f t="array" ref="AU137">_xlfn.IFS(AO137=0," ",AT137=20%,20%,AT137=25%,25%,AT137&lt;20%,"MV",AT137=21%,"MV",AT137=22%,"MV",AT137=23%,"MV",AT137=24%,MV)</f>
        <v>0.2</v>
      </c>
      <c r="AY137" s="121"/>
      <c r="AZ137">
        <v>30</v>
      </c>
      <c r="BA137">
        <v>30</v>
      </c>
      <c r="BB137">
        <f t="shared" si="37"/>
        <v>0</v>
      </c>
      <c r="BD137">
        <v>529.6</v>
      </c>
      <c r="BE137">
        <f t="shared" si="38"/>
        <v>897</v>
      </c>
      <c r="BF137">
        <f t="shared" si="39"/>
        <v>367.4</v>
      </c>
      <c r="BG137" s="102">
        <f t="shared" si="40"/>
        <v>0.40958751393533999</v>
      </c>
      <c r="BH137">
        <f t="shared" si="41"/>
        <v>15888</v>
      </c>
      <c r="BI137" s="102">
        <f t="shared" si="42"/>
        <v>0.2</v>
      </c>
      <c r="BJ137" s="102" cm="1">
        <f t="array" ref="BJ137">_xlfn.IFS(BD137=0," ",BI137=20%,20%,BI137=25%,25%,BI137&lt;20%,"MV",BI137=21%,"MV",BI137=22%,"MV",BI137=23%,"MV",BI137=24%,MV)</f>
        <v>0.2</v>
      </c>
    </row>
    <row r="138" spans="1:62">
      <c r="A138" s="6">
        <v>109</v>
      </c>
      <c r="B138" s="14" t="s">
        <v>153</v>
      </c>
      <c r="C138" s="16" t="s">
        <v>45</v>
      </c>
      <c r="D138" s="9">
        <v>1532</v>
      </c>
      <c r="E138" s="9">
        <v>1331</v>
      </c>
      <c r="F138" s="9">
        <v>927</v>
      </c>
      <c r="G138" s="9">
        <v>912</v>
      </c>
      <c r="H138" s="9">
        <v>1550</v>
      </c>
      <c r="I138" s="9">
        <v>1585</v>
      </c>
      <c r="J138" s="9">
        <v>1471</v>
      </c>
      <c r="K138" s="9">
        <v>13146</v>
      </c>
      <c r="L138" s="9">
        <v>719</v>
      </c>
      <c r="M138" s="9">
        <v>467</v>
      </c>
      <c r="N138" s="9">
        <v>1131</v>
      </c>
      <c r="O138" s="9">
        <v>1560</v>
      </c>
      <c r="P138" s="9">
        <v>1278</v>
      </c>
      <c r="Q138" s="9">
        <v>1471</v>
      </c>
      <c r="R138" s="9">
        <v>1043</v>
      </c>
      <c r="S138" s="9">
        <v>1439</v>
      </c>
      <c r="T138" s="9">
        <v>1241</v>
      </c>
      <c r="U138" s="9">
        <v>1110</v>
      </c>
      <c r="V138" s="9">
        <v>1212</v>
      </c>
      <c r="W138" s="9">
        <v>897</v>
      </c>
      <c r="X138" s="9">
        <v>1257</v>
      </c>
      <c r="Y138" s="9">
        <v>1361</v>
      </c>
      <c r="Z138" s="9">
        <v>1640</v>
      </c>
      <c r="AA138" s="9">
        <v>1810</v>
      </c>
      <c r="AB138" s="9">
        <v>1643</v>
      </c>
      <c r="AC138" s="9">
        <v>1210</v>
      </c>
      <c r="AE138" s="10">
        <f t="shared" si="33"/>
        <v>13146</v>
      </c>
      <c r="AF138" s="10">
        <f t="shared" si="34"/>
        <v>467</v>
      </c>
      <c r="AG138" s="10">
        <f t="shared" si="30"/>
        <v>373.6</v>
      </c>
      <c r="AH138" s="10">
        <f t="shared" si="31"/>
        <v>350.25</v>
      </c>
      <c r="AK138">
        <v>2</v>
      </c>
      <c r="AL138">
        <v>2</v>
      </c>
      <c r="AM138">
        <f t="shared" si="32"/>
        <v>0</v>
      </c>
      <c r="AO138">
        <v>373.6</v>
      </c>
      <c r="AP138">
        <f t="shared" si="43"/>
        <v>1241</v>
      </c>
      <c r="AQ138">
        <f t="shared" si="44"/>
        <v>867.4</v>
      </c>
      <c r="AR138" s="102">
        <f t="shared" si="45"/>
        <v>0.69895245769540693</v>
      </c>
      <c r="AS138">
        <f t="shared" si="35"/>
        <v>747.2</v>
      </c>
      <c r="AT138" s="102">
        <f t="shared" si="36"/>
        <v>0.2</v>
      </c>
      <c r="AU138" s="102" cm="1">
        <f t="array" ref="AU138">_xlfn.IFS(AO138=0," ",AT138=20%,20%,AT138=25%,25%,AT138&lt;20%,"MV",AT138=21%,"MV",AT138=22%,"MV",AT138=23%,"MV",AT138=24%,MV)</f>
        <v>0.2</v>
      </c>
      <c r="AY138" s="121"/>
      <c r="AZ138">
        <v>2</v>
      </c>
      <c r="BA138">
        <v>2</v>
      </c>
      <c r="BB138">
        <f t="shared" si="37"/>
        <v>0</v>
      </c>
      <c r="BD138">
        <v>373.6</v>
      </c>
      <c r="BE138">
        <f t="shared" si="38"/>
        <v>897</v>
      </c>
      <c r="BF138">
        <f t="shared" si="39"/>
        <v>523.4</v>
      </c>
      <c r="BG138" s="102">
        <f t="shared" si="40"/>
        <v>0.58350055741360085</v>
      </c>
      <c r="BH138">
        <f t="shared" si="41"/>
        <v>747.2</v>
      </c>
      <c r="BI138" s="102">
        <f t="shared" si="42"/>
        <v>0.2</v>
      </c>
      <c r="BJ138" s="102" cm="1">
        <f t="array" ref="BJ138">_xlfn.IFS(BD138=0," ",BI138=20%,20%,BI138=25%,25%,BI138&lt;20%,"MV",BI138=21%,"MV",BI138=22%,"MV",BI138=23%,"MV",BI138=24%,MV)</f>
        <v>0.2</v>
      </c>
    </row>
    <row r="139" spans="1:62">
      <c r="A139" s="6">
        <v>110</v>
      </c>
      <c r="B139" s="14" t="s">
        <v>154</v>
      </c>
      <c r="C139" s="16" t="s">
        <v>45</v>
      </c>
      <c r="D139" s="9">
        <v>1350</v>
      </c>
      <c r="E139" s="9">
        <v>1296</v>
      </c>
      <c r="F139" s="9">
        <v>927</v>
      </c>
      <c r="G139" s="9">
        <v>1190</v>
      </c>
      <c r="H139" s="9">
        <v>1334</v>
      </c>
      <c r="I139" s="9">
        <v>1554</v>
      </c>
      <c r="J139" s="9">
        <v>1351</v>
      </c>
      <c r="K139" s="9">
        <v>14029</v>
      </c>
      <c r="L139" s="9">
        <v>719</v>
      </c>
      <c r="M139" s="9">
        <v>800</v>
      </c>
      <c r="N139" s="9">
        <v>1131</v>
      </c>
      <c r="O139" s="9">
        <v>1532</v>
      </c>
      <c r="P139" s="9">
        <v>1300</v>
      </c>
      <c r="Q139" s="9">
        <v>1357</v>
      </c>
      <c r="R139" s="9">
        <v>1043</v>
      </c>
      <c r="S139" s="9">
        <v>1385</v>
      </c>
      <c r="T139" s="9">
        <v>1216</v>
      </c>
      <c r="U139" s="9">
        <v>1150</v>
      </c>
      <c r="V139" s="9">
        <v>908</v>
      </c>
      <c r="W139" s="9">
        <v>897</v>
      </c>
      <c r="X139" s="9">
        <v>1257</v>
      </c>
      <c r="Y139" s="9">
        <v>1246</v>
      </c>
      <c r="Z139" s="9">
        <v>1606</v>
      </c>
      <c r="AA139" s="9">
        <v>1131</v>
      </c>
      <c r="AB139" s="9">
        <v>1610</v>
      </c>
      <c r="AC139" s="9">
        <v>1200</v>
      </c>
      <c r="AE139" s="10">
        <f t="shared" si="33"/>
        <v>14029</v>
      </c>
      <c r="AF139" s="10">
        <f t="shared" si="34"/>
        <v>719</v>
      </c>
      <c r="AG139" s="10">
        <f t="shared" si="30"/>
        <v>575.20000000000005</v>
      </c>
      <c r="AH139" s="10">
        <f t="shared" si="31"/>
        <v>539.25</v>
      </c>
      <c r="AK139">
        <v>0</v>
      </c>
      <c r="AL139">
        <v>0</v>
      </c>
      <c r="AM139">
        <f t="shared" si="32"/>
        <v>0</v>
      </c>
      <c r="AO139">
        <v>0</v>
      </c>
      <c r="AP139">
        <f t="shared" si="43"/>
        <v>0</v>
      </c>
      <c r="AQ139">
        <f t="shared" si="44"/>
        <v>0</v>
      </c>
      <c r="AR139" s="102" t="str">
        <f t="shared" si="45"/>
        <v xml:space="preserve"> </v>
      </c>
      <c r="AS139">
        <f t="shared" si="35"/>
        <v>0</v>
      </c>
      <c r="AT139" s="102" t="str">
        <f t="shared" si="36"/>
        <v xml:space="preserve"> </v>
      </c>
      <c r="AU139" s="102" t="str" cm="1">
        <f t="array" ref="AU139">_xlfn.IFS(AO139=0," ",AT139=20%,20%,AT139=25%,25%,AT139&lt;20%,"MV",AT139=21%,"MV",AT139=22%,"MV",AT139=23%,"MV",AT139=24%,MV)</f>
        <v xml:space="preserve"> </v>
      </c>
      <c r="AY139" s="121"/>
      <c r="AZ139">
        <v>0</v>
      </c>
      <c r="BA139">
        <v>0</v>
      </c>
      <c r="BB139">
        <f t="shared" si="37"/>
        <v>0</v>
      </c>
      <c r="BD139">
        <v>0</v>
      </c>
      <c r="BE139">
        <f t="shared" si="38"/>
        <v>0</v>
      </c>
      <c r="BF139">
        <f t="shared" si="39"/>
        <v>0</v>
      </c>
      <c r="BG139" s="102" t="str">
        <f t="shared" si="40"/>
        <v xml:space="preserve"> </v>
      </c>
      <c r="BH139">
        <f t="shared" si="41"/>
        <v>0</v>
      </c>
      <c r="BI139" s="102" t="str">
        <f t="shared" si="42"/>
        <v xml:space="preserve"> </v>
      </c>
      <c r="BJ139" s="102" t="str" cm="1">
        <f t="array" ref="BJ139">_xlfn.IFS(BD139=0," ",BI139=20%,20%,BI139=25%,25%,BI139&lt;20%,"MV",BI139=21%,"MV",BI139=22%,"MV",BI139=23%,"MV",BI139=24%,MV)</f>
        <v xml:space="preserve"> </v>
      </c>
    </row>
    <row r="140" spans="1:62">
      <c r="A140" s="6">
        <v>111</v>
      </c>
      <c r="B140" s="14" t="s">
        <v>155</v>
      </c>
      <c r="C140" s="16" t="s">
        <v>45</v>
      </c>
      <c r="D140" s="9">
        <v>1350</v>
      </c>
      <c r="E140" s="9">
        <v>1414</v>
      </c>
      <c r="F140" s="9">
        <v>927</v>
      </c>
      <c r="G140" s="9">
        <v>1190</v>
      </c>
      <c r="H140" s="9">
        <v>1334</v>
      </c>
      <c r="I140" s="9">
        <v>1554</v>
      </c>
      <c r="J140" s="9">
        <v>1351</v>
      </c>
      <c r="K140" s="9">
        <v>13146</v>
      </c>
      <c r="L140" s="9">
        <v>719</v>
      </c>
      <c r="M140" s="9">
        <v>719</v>
      </c>
      <c r="N140" s="9">
        <v>1131</v>
      </c>
      <c r="O140" s="9">
        <v>1532</v>
      </c>
      <c r="P140" s="9">
        <v>1300</v>
      </c>
      <c r="Q140" s="9">
        <v>1357</v>
      </c>
      <c r="R140" s="9">
        <v>1043</v>
      </c>
      <c r="S140" s="9">
        <v>1385</v>
      </c>
      <c r="T140" s="9">
        <v>1216</v>
      </c>
      <c r="U140" s="9">
        <v>1150</v>
      </c>
      <c r="V140" s="9">
        <v>908</v>
      </c>
      <c r="W140" s="9">
        <v>842</v>
      </c>
      <c r="X140" s="9">
        <v>1257</v>
      </c>
      <c r="Y140" s="9">
        <v>1246</v>
      </c>
      <c r="Z140" s="9">
        <v>1606</v>
      </c>
      <c r="AA140" s="9">
        <v>1131</v>
      </c>
      <c r="AB140" s="9">
        <v>1610</v>
      </c>
      <c r="AC140" s="9">
        <v>1176</v>
      </c>
      <c r="AE140" s="10">
        <f t="shared" si="33"/>
        <v>13146</v>
      </c>
      <c r="AF140" s="10">
        <f t="shared" si="34"/>
        <v>719</v>
      </c>
      <c r="AG140" s="10">
        <f t="shared" si="30"/>
        <v>575.20000000000005</v>
      </c>
      <c r="AH140" s="10">
        <f t="shared" si="31"/>
        <v>539.25</v>
      </c>
      <c r="AK140">
        <v>0</v>
      </c>
      <c r="AL140">
        <v>0</v>
      </c>
      <c r="AM140">
        <f t="shared" si="32"/>
        <v>0</v>
      </c>
      <c r="AO140">
        <v>0</v>
      </c>
      <c r="AP140">
        <f t="shared" si="43"/>
        <v>0</v>
      </c>
      <c r="AQ140">
        <f t="shared" si="44"/>
        <v>0</v>
      </c>
      <c r="AR140" s="102" t="str">
        <f t="shared" si="45"/>
        <v xml:space="preserve"> </v>
      </c>
      <c r="AS140">
        <f t="shared" si="35"/>
        <v>0</v>
      </c>
      <c r="AT140" s="102" t="str">
        <f t="shared" si="36"/>
        <v xml:space="preserve"> </v>
      </c>
      <c r="AU140" s="102" t="str" cm="1">
        <f t="array" ref="AU140">_xlfn.IFS(AO140=0," ",AT140=20%,20%,AT140=25%,25%,AT140&lt;20%,"MV",AT140=21%,"MV",AT140=22%,"MV",AT140=23%,"MV",AT140=24%,MV)</f>
        <v xml:space="preserve"> </v>
      </c>
      <c r="AY140" s="121"/>
      <c r="AZ140">
        <v>0</v>
      </c>
      <c r="BA140">
        <v>0</v>
      </c>
      <c r="BB140">
        <f t="shared" si="37"/>
        <v>0</v>
      </c>
      <c r="BD140">
        <v>0</v>
      </c>
      <c r="BE140">
        <f t="shared" si="38"/>
        <v>0</v>
      </c>
      <c r="BF140">
        <f t="shared" si="39"/>
        <v>0</v>
      </c>
      <c r="BG140" s="102" t="str">
        <f t="shared" si="40"/>
        <v xml:space="preserve"> </v>
      </c>
      <c r="BH140">
        <f t="shared" si="41"/>
        <v>0</v>
      </c>
      <c r="BI140" s="102" t="str">
        <f t="shared" si="42"/>
        <v xml:space="preserve"> </v>
      </c>
      <c r="BJ140" s="102" t="str" cm="1">
        <f t="array" ref="BJ140">_xlfn.IFS(BD140=0," ",BI140=20%,20%,BI140=25%,25%,BI140&lt;20%,"MV",BI140=21%,"MV",BI140=22%,"MV",BI140=23%,"MV",BI140=24%,MV)</f>
        <v xml:space="preserve"> </v>
      </c>
    </row>
    <row r="141" spans="1:62">
      <c r="A141" s="6">
        <v>112</v>
      </c>
      <c r="B141" s="14" t="s">
        <v>156</v>
      </c>
      <c r="C141" s="16" t="s">
        <v>45</v>
      </c>
      <c r="D141" s="9">
        <v>2401</v>
      </c>
      <c r="E141" s="9">
        <v>3333</v>
      </c>
      <c r="F141" s="9">
        <v>1885</v>
      </c>
      <c r="G141" s="9">
        <v>2132</v>
      </c>
      <c r="H141" s="9">
        <v>2372</v>
      </c>
      <c r="I141" s="9">
        <v>2762</v>
      </c>
      <c r="J141" s="9">
        <v>3321</v>
      </c>
      <c r="K141" s="9">
        <v>27305</v>
      </c>
      <c r="L141" s="9">
        <v>1222</v>
      </c>
      <c r="M141" s="9">
        <v>1537</v>
      </c>
      <c r="N141" s="9">
        <v>2376</v>
      </c>
      <c r="O141" s="9">
        <v>2722</v>
      </c>
      <c r="P141" s="9">
        <v>2326</v>
      </c>
      <c r="Q141" s="9">
        <v>2941</v>
      </c>
      <c r="R141" s="9">
        <v>1543</v>
      </c>
      <c r="S141" s="9">
        <v>3808</v>
      </c>
      <c r="T141" s="9">
        <v>2161</v>
      </c>
      <c r="U141" s="9">
        <v>2307</v>
      </c>
      <c r="V141" s="9">
        <v>2626</v>
      </c>
      <c r="W141" s="9">
        <v>1803</v>
      </c>
      <c r="X141" s="9">
        <v>2442</v>
      </c>
      <c r="Y141" s="9">
        <v>3287</v>
      </c>
      <c r="Z141" s="9">
        <v>2862</v>
      </c>
      <c r="AA141" s="9">
        <v>3167</v>
      </c>
      <c r="AB141" s="9">
        <v>2862</v>
      </c>
      <c r="AC141" s="9">
        <v>2309</v>
      </c>
      <c r="AE141" s="10">
        <f t="shared" si="33"/>
        <v>27305</v>
      </c>
      <c r="AF141" s="10">
        <f t="shared" si="34"/>
        <v>1222</v>
      </c>
      <c r="AG141" s="10">
        <f t="shared" si="30"/>
        <v>977.6</v>
      </c>
      <c r="AH141" s="10">
        <f t="shared" si="31"/>
        <v>916.5</v>
      </c>
      <c r="AK141">
        <v>0</v>
      </c>
      <c r="AL141">
        <v>0</v>
      </c>
      <c r="AM141">
        <f t="shared" si="32"/>
        <v>0</v>
      </c>
      <c r="AO141">
        <v>0</v>
      </c>
      <c r="AP141">
        <f t="shared" si="43"/>
        <v>0</v>
      </c>
      <c r="AQ141">
        <f t="shared" si="44"/>
        <v>0</v>
      </c>
      <c r="AR141" s="102" t="str">
        <f t="shared" si="45"/>
        <v xml:space="preserve"> </v>
      </c>
      <c r="AS141">
        <f t="shared" si="35"/>
        <v>0</v>
      </c>
      <c r="AT141" s="102" t="str">
        <f t="shared" si="36"/>
        <v xml:space="preserve"> </v>
      </c>
      <c r="AU141" s="102" t="str" cm="1">
        <f t="array" ref="AU141">_xlfn.IFS(AO141=0," ",AT141=20%,20%,AT141=25%,25%,AT141&lt;20%,"MV",AT141=21%,"MV",AT141=22%,"MV",AT141=23%,"MV",AT141=24%,MV)</f>
        <v xml:space="preserve"> </v>
      </c>
      <c r="AY141" s="121"/>
      <c r="AZ141">
        <v>0</v>
      </c>
      <c r="BA141">
        <v>0</v>
      </c>
      <c r="BB141">
        <f t="shared" si="37"/>
        <v>0</v>
      </c>
      <c r="BD141">
        <v>0</v>
      </c>
      <c r="BE141">
        <f t="shared" si="38"/>
        <v>0</v>
      </c>
      <c r="BF141">
        <f t="shared" si="39"/>
        <v>0</v>
      </c>
      <c r="BG141" s="102" t="str">
        <f t="shared" si="40"/>
        <v xml:space="preserve"> </v>
      </c>
      <c r="BH141">
        <f t="shared" si="41"/>
        <v>0</v>
      </c>
      <c r="BI141" s="102" t="str">
        <f t="shared" si="42"/>
        <v xml:space="preserve"> </v>
      </c>
      <c r="BJ141" s="102" t="str" cm="1">
        <f t="array" ref="BJ141">_xlfn.IFS(BD141=0," ",BI141=20%,20%,BI141=25%,25%,BI141&lt;20%,"MV",BI141=21%,"MV",BI141=22%,"MV",BI141=23%,"MV",BI141=24%,MV)</f>
        <v xml:space="preserve"> </v>
      </c>
    </row>
    <row r="142" spans="1:62">
      <c r="A142" s="6">
        <v>113</v>
      </c>
      <c r="B142" s="14" t="s">
        <v>157</v>
      </c>
      <c r="C142" s="16" t="s">
        <v>45</v>
      </c>
      <c r="D142" s="9">
        <v>2482</v>
      </c>
      <c r="E142" s="9">
        <v>3640</v>
      </c>
      <c r="F142" s="9">
        <v>1992</v>
      </c>
      <c r="G142" s="9">
        <v>2498</v>
      </c>
      <c r="H142" s="9">
        <v>2511</v>
      </c>
      <c r="I142" s="9">
        <v>3184</v>
      </c>
      <c r="J142" s="9">
        <v>3577</v>
      </c>
      <c r="K142" s="9">
        <v>25585</v>
      </c>
      <c r="L142" s="9">
        <v>1296</v>
      </c>
      <c r="M142" s="9">
        <v>2008</v>
      </c>
      <c r="N142" s="9">
        <v>2828</v>
      </c>
      <c r="O142" s="9">
        <v>3138</v>
      </c>
      <c r="P142" s="9">
        <v>2549</v>
      </c>
      <c r="Q142" s="9">
        <v>3167</v>
      </c>
      <c r="R142" s="9">
        <v>2223</v>
      </c>
      <c r="S142" s="9">
        <v>4223</v>
      </c>
      <c r="T142" s="9">
        <v>2493</v>
      </c>
      <c r="U142" s="9">
        <v>2780</v>
      </c>
      <c r="V142" s="9">
        <v>3029</v>
      </c>
      <c r="W142" s="9">
        <v>2414</v>
      </c>
      <c r="X142" s="9">
        <v>3297</v>
      </c>
      <c r="Y142" s="9">
        <v>3342</v>
      </c>
      <c r="Z142" s="9">
        <v>3314</v>
      </c>
      <c r="AA142" s="9">
        <v>3620</v>
      </c>
      <c r="AB142" s="9">
        <v>3300</v>
      </c>
      <c r="AC142" s="9">
        <v>2715</v>
      </c>
      <c r="AE142" s="10">
        <f t="shared" si="33"/>
        <v>25585</v>
      </c>
      <c r="AF142" s="10">
        <f t="shared" si="34"/>
        <v>1296</v>
      </c>
      <c r="AG142" s="10">
        <f t="shared" si="30"/>
        <v>1036.8</v>
      </c>
      <c r="AH142" s="10">
        <f t="shared" si="31"/>
        <v>972</v>
      </c>
      <c r="AK142">
        <v>0</v>
      </c>
      <c r="AL142">
        <v>0</v>
      </c>
      <c r="AM142">
        <f t="shared" si="32"/>
        <v>0</v>
      </c>
      <c r="AO142">
        <v>0</v>
      </c>
      <c r="AP142">
        <f t="shared" si="43"/>
        <v>0</v>
      </c>
      <c r="AQ142">
        <f t="shared" si="44"/>
        <v>0</v>
      </c>
      <c r="AR142" s="102" t="str">
        <f t="shared" si="45"/>
        <v xml:space="preserve"> </v>
      </c>
      <c r="AS142">
        <f t="shared" si="35"/>
        <v>0</v>
      </c>
      <c r="AT142" s="102" t="str">
        <f t="shared" si="36"/>
        <v xml:space="preserve"> </v>
      </c>
      <c r="AU142" s="102" t="str" cm="1">
        <f t="array" ref="AU142">_xlfn.IFS(AO142=0," ",AT142=20%,20%,AT142=25%,25%,AT142&lt;20%,"MV",AT142=21%,"MV",AT142=22%,"MV",AT142=23%,"MV",AT142=24%,MV)</f>
        <v xml:space="preserve"> </v>
      </c>
      <c r="AY142" s="121"/>
      <c r="AZ142">
        <v>0</v>
      </c>
      <c r="BA142">
        <v>0</v>
      </c>
      <c r="BB142">
        <f t="shared" si="37"/>
        <v>0</v>
      </c>
      <c r="BD142">
        <v>0</v>
      </c>
      <c r="BE142">
        <f t="shared" si="38"/>
        <v>0</v>
      </c>
      <c r="BF142">
        <f t="shared" si="39"/>
        <v>0</v>
      </c>
      <c r="BG142" s="102" t="str">
        <f t="shared" si="40"/>
        <v xml:space="preserve"> </v>
      </c>
      <c r="BH142">
        <f t="shared" si="41"/>
        <v>0</v>
      </c>
      <c r="BI142" s="102" t="str">
        <f t="shared" si="42"/>
        <v xml:space="preserve"> </v>
      </c>
      <c r="BJ142" s="102" t="str" cm="1">
        <f t="array" ref="BJ142">_xlfn.IFS(BD142=0," ",BI142=20%,20%,BI142=25%,25%,BI142&lt;20%,"MV",BI142=21%,"MV",BI142=22%,"MV",BI142=23%,"MV",BI142=24%,MV)</f>
        <v xml:space="preserve"> </v>
      </c>
    </row>
    <row r="143" spans="1:62">
      <c r="A143" s="6">
        <v>114</v>
      </c>
      <c r="B143" s="14" t="s">
        <v>158</v>
      </c>
      <c r="C143" s="16" t="s">
        <v>45</v>
      </c>
      <c r="D143" s="9">
        <v>2482</v>
      </c>
      <c r="E143" s="9">
        <v>3697</v>
      </c>
      <c r="F143" s="9">
        <v>1992</v>
      </c>
      <c r="G143" s="9">
        <v>2498</v>
      </c>
      <c r="H143" s="9">
        <v>2511</v>
      </c>
      <c r="I143" s="9">
        <v>3666</v>
      </c>
      <c r="J143" s="9">
        <v>3577</v>
      </c>
      <c r="K143" s="9">
        <v>27305</v>
      </c>
      <c r="L143" s="9">
        <v>1296</v>
      </c>
      <c r="M143" s="9">
        <v>1955</v>
      </c>
      <c r="N143" s="9">
        <v>2828</v>
      </c>
      <c r="O143" s="9">
        <v>3612</v>
      </c>
      <c r="P143" s="9">
        <v>2549</v>
      </c>
      <c r="Q143" s="9">
        <v>3167</v>
      </c>
      <c r="R143" s="9">
        <v>2223</v>
      </c>
      <c r="S143" s="9">
        <v>4223</v>
      </c>
      <c r="T143" s="9">
        <v>2869</v>
      </c>
      <c r="U143" s="9">
        <v>2780</v>
      </c>
      <c r="V143" s="9">
        <v>3029</v>
      </c>
      <c r="W143" s="9">
        <v>2414</v>
      </c>
      <c r="X143" s="9">
        <v>3297</v>
      </c>
      <c r="Y143" s="9">
        <v>3342</v>
      </c>
      <c r="Z143" s="9">
        <v>3790</v>
      </c>
      <c r="AA143" s="9">
        <v>3620</v>
      </c>
      <c r="AB143" s="9">
        <v>3797</v>
      </c>
      <c r="AC143" s="9">
        <v>2715</v>
      </c>
      <c r="AE143" s="10">
        <f t="shared" si="33"/>
        <v>27305</v>
      </c>
      <c r="AF143" s="10">
        <f t="shared" si="34"/>
        <v>1296</v>
      </c>
      <c r="AG143" s="10">
        <f t="shared" si="30"/>
        <v>1036.8</v>
      </c>
      <c r="AH143" s="10">
        <f t="shared" si="31"/>
        <v>972</v>
      </c>
      <c r="AK143">
        <v>0</v>
      </c>
      <c r="AL143">
        <v>0</v>
      </c>
      <c r="AM143">
        <f t="shared" si="32"/>
        <v>0</v>
      </c>
      <c r="AO143">
        <v>0</v>
      </c>
      <c r="AP143">
        <f t="shared" si="43"/>
        <v>0</v>
      </c>
      <c r="AQ143">
        <f t="shared" si="44"/>
        <v>0</v>
      </c>
      <c r="AR143" s="102" t="str">
        <f t="shared" si="45"/>
        <v xml:space="preserve"> </v>
      </c>
      <c r="AS143">
        <f t="shared" si="35"/>
        <v>0</v>
      </c>
      <c r="AT143" s="102" t="str">
        <f t="shared" si="36"/>
        <v xml:space="preserve"> </v>
      </c>
      <c r="AU143" s="102" t="str" cm="1">
        <f t="array" ref="AU143">_xlfn.IFS(AO143=0," ",AT143=20%,20%,AT143=25%,25%,AT143&lt;20%,"MV",AT143=21%,"MV",AT143=22%,"MV",AT143=23%,"MV",AT143=24%,MV)</f>
        <v xml:space="preserve"> </v>
      </c>
      <c r="AY143" s="121"/>
      <c r="AZ143">
        <v>0</v>
      </c>
      <c r="BA143">
        <v>0</v>
      </c>
      <c r="BB143">
        <f t="shared" si="37"/>
        <v>0</v>
      </c>
      <c r="BD143">
        <v>0</v>
      </c>
      <c r="BE143">
        <f t="shared" si="38"/>
        <v>0</v>
      </c>
      <c r="BF143">
        <f t="shared" si="39"/>
        <v>0</v>
      </c>
      <c r="BG143" s="102" t="str">
        <f t="shared" si="40"/>
        <v xml:space="preserve"> </v>
      </c>
      <c r="BH143">
        <f t="shared" si="41"/>
        <v>0</v>
      </c>
      <c r="BI143" s="102" t="str">
        <f t="shared" si="42"/>
        <v xml:space="preserve"> </v>
      </c>
      <c r="BJ143" s="102" t="str" cm="1">
        <f t="array" ref="BJ143">_xlfn.IFS(BD143=0," ",BI143=20%,20%,BI143=25%,25%,BI143&lt;20%,"MV",BI143=21%,"MV",BI143=22%,"MV",BI143=23%,"MV",BI143=24%,MV)</f>
        <v xml:space="preserve"> </v>
      </c>
    </row>
    <row r="144" spans="1:62">
      <c r="A144" s="6">
        <v>115</v>
      </c>
      <c r="B144" s="14" t="s">
        <v>159</v>
      </c>
      <c r="C144" s="16" t="s">
        <v>45</v>
      </c>
      <c r="D144" s="9">
        <v>2482</v>
      </c>
      <c r="E144" s="9">
        <v>3697</v>
      </c>
      <c r="F144" s="9">
        <v>1992</v>
      </c>
      <c r="G144" s="9">
        <v>4800</v>
      </c>
      <c r="H144" s="9">
        <v>2511</v>
      </c>
      <c r="I144" s="9">
        <v>3943</v>
      </c>
      <c r="J144" s="9">
        <v>4871</v>
      </c>
      <c r="K144" s="9">
        <v>25585</v>
      </c>
      <c r="L144" s="9">
        <v>1296</v>
      </c>
      <c r="M144" s="9">
        <v>1478</v>
      </c>
      <c r="N144" s="9">
        <v>2828</v>
      </c>
      <c r="O144" s="9">
        <v>3885</v>
      </c>
      <c r="P144" s="9">
        <v>5236</v>
      </c>
      <c r="Q144" s="9">
        <v>3167</v>
      </c>
      <c r="R144" s="9">
        <v>2223</v>
      </c>
      <c r="S144" s="9">
        <v>4223</v>
      </c>
      <c r="T144" s="9">
        <v>3087</v>
      </c>
      <c r="U144" s="9">
        <v>3519</v>
      </c>
      <c r="V144" s="9">
        <v>3635</v>
      </c>
      <c r="W144" s="9">
        <v>2171</v>
      </c>
      <c r="X144" s="9">
        <v>3297</v>
      </c>
      <c r="Y144" s="9">
        <v>3543</v>
      </c>
      <c r="Z144" s="9">
        <v>4072</v>
      </c>
      <c r="AA144" s="9">
        <v>4638</v>
      </c>
      <c r="AB144" s="9">
        <v>4086</v>
      </c>
      <c r="AC144" s="9">
        <v>2965</v>
      </c>
      <c r="AE144" s="10">
        <f t="shared" si="33"/>
        <v>25585</v>
      </c>
      <c r="AF144" s="10">
        <f t="shared" si="34"/>
        <v>1296</v>
      </c>
      <c r="AG144" s="10">
        <f t="shared" si="30"/>
        <v>1036.8</v>
      </c>
      <c r="AH144" s="10">
        <f t="shared" si="31"/>
        <v>972</v>
      </c>
      <c r="AK144">
        <v>0</v>
      </c>
      <c r="AL144">
        <v>0</v>
      </c>
      <c r="AM144">
        <f t="shared" si="32"/>
        <v>0</v>
      </c>
      <c r="AO144">
        <v>0</v>
      </c>
      <c r="AP144">
        <f t="shared" si="43"/>
        <v>0</v>
      </c>
      <c r="AQ144">
        <f t="shared" si="44"/>
        <v>0</v>
      </c>
      <c r="AR144" s="102" t="str">
        <f t="shared" si="45"/>
        <v xml:space="preserve"> </v>
      </c>
      <c r="AS144">
        <f t="shared" si="35"/>
        <v>0</v>
      </c>
      <c r="AT144" s="102" t="str">
        <f t="shared" si="36"/>
        <v xml:space="preserve"> </v>
      </c>
      <c r="AU144" s="102" t="str" cm="1">
        <f t="array" ref="AU144">_xlfn.IFS(AO144=0," ",AT144=20%,20%,AT144=25%,25%,AT144&lt;20%,"MV",AT144=21%,"MV",AT144=22%,"MV",AT144=23%,"MV",AT144=24%,MV)</f>
        <v xml:space="preserve"> </v>
      </c>
      <c r="AY144" s="121"/>
      <c r="AZ144">
        <v>0</v>
      </c>
      <c r="BA144">
        <v>0</v>
      </c>
      <c r="BB144">
        <f t="shared" si="37"/>
        <v>0</v>
      </c>
      <c r="BD144">
        <v>0</v>
      </c>
      <c r="BE144">
        <f t="shared" si="38"/>
        <v>0</v>
      </c>
      <c r="BF144">
        <f t="shared" si="39"/>
        <v>0</v>
      </c>
      <c r="BG144" s="102" t="str">
        <f t="shared" si="40"/>
        <v xml:space="preserve"> </v>
      </c>
      <c r="BH144">
        <f t="shared" si="41"/>
        <v>0</v>
      </c>
      <c r="BI144" s="102" t="str">
        <f t="shared" si="42"/>
        <v xml:space="preserve"> </v>
      </c>
      <c r="BJ144" s="102" t="str" cm="1">
        <f t="array" ref="BJ144">_xlfn.IFS(BD144=0," ",BI144=20%,20%,BI144=25%,25%,BI144&lt;20%,"MV",BI144=21%,"MV",BI144=22%,"MV",BI144=23%,"MV",BI144=24%,MV)</f>
        <v xml:space="preserve"> </v>
      </c>
    </row>
    <row r="145" spans="1:62">
      <c r="A145" s="6">
        <v>116</v>
      </c>
      <c r="B145" s="14" t="s">
        <v>160</v>
      </c>
      <c r="C145" s="16" t="s">
        <v>45</v>
      </c>
      <c r="D145" s="9">
        <v>2482</v>
      </c>
      <c r="E145" s="9">
        <v>3697</v>
      </c>
      <c r="F145" s="9">
        <v>1992</v>
      </c>
      <c r="G145" s="9">
        <v>2498</v>
      </c>
      <c r="H145" s="9">
        <v>2511</v>
      </c>
      <c r="I145" s="9">
        <v>3835</v>
      </c>
      <c r="J145" s="9">
        <v>3577</v>
      </c>
      <c r="K145" s="9">
        <v>27305</v>
      </c>
      <c r="L145" s="9">
        <v>1296</v>
      </c>
      <c r="M145" s="9">
        <v>1616</v>
      </c>
      <c r="N145" s="9">
        <v>2828</v>
      </c>
      <c r="O145" s="9">
        <v>3777</v>
      </c>
      <c r="P145" s="9">
        <v>2549</v>
      </c>
      <c r="Q145" s="9">
        <v>3167</v>
      </c>
      <c r="R145" s="9">
        <v>2223</v>
      </c>
      <c r="S145" s="9">
        <v>4223</v>
      </c>
      <c r="T145" s="9">
        <v>3000</v>
      </c>
      <c r="U145" s="9">
        <v>2701</v>
      </c>
      <c r="V145" s="9">
        <v>3029</v>
      </c>
      <c r="W145" s="9">
        <v>2098</v>
      </c>
      <c r="X145" s="9">
        <v>3297</v>
      </c>
      <c r="Y145" s="9">
        <v>3342</v>
      </c>
      <c r="Z145" s="9">
        <v>3982</v>
      </c>
      <c r="AA145" s="9">
        <v>3620</v>
      </c>
      <c r="AB145" s="9">
        <v>3972</v>
      </c>
      <c r="AC145" s="9">
        <v>2906</v>
      </c>
      <c r="AE145" s="10">
        <f t="shared" si="33"/>
        <v>27305</v>
      </c>
      <c r="AF145" s="10">
        <f t="shared" si="34"/>
        <v>1296</v>
      </c>
      <c r="AG145" s="10">
        <f t="shared" si="30"/>
        <v>1036.8</v>
      </c>
      <c r="AH145" s="10">
        <f t="shared" si="31"/>
        <v>972</v>
      </c>
      <c r="AK145">
        <v>0</v>
      </c>
      <c r="AL145">
        <v>0</v>
      </c>
      <c r="AM145">
        <f t="shared" si="32"/>
        <v>0</v>
      </c>
      <c r="AO145">
        <v>0</v>
      </c>
      <c r="AP145">
        <f t="shared" si="43"/>
        <v>0</v>
      </c>
      <c r="AQ145">
        <f t="shared" si="44"/>
        <v>0</v>
      </c>
      <c r="AR145" s="102" t="str">
        <f t="shared" si="45"/>
        <v xml:space="preserve"> </v>
      </c>
      <c r="AS145">
        <f t="shared" si="35"/>
        <v>0</v>
      </c>
      <c r="AT145" s="102" t="str">
        <f t="shared" si="36"/>
        <v xml:space="preserve"> </v>
      </c>
      <c r="AU145" s="102" t="str" cm="1">
        <f t="array" ref="AU145">_xlfn.IFS(AO145=0," ",AT145=20%,20%,AT145=25%,25%,AT145&lt;20%,"MV",AT145=21%,"MV",AT145=22%,"MV",AT145=23%,"MV",AT145=24%,MV)</f>
        <v xml:space="preserve"> </v>
      </c>
      <c r="AY145" s="121"/>
      <c r="AZ145">
        <v>0</v>
      </c>
      <c r="BA145">
        <v>0</v>
      </c>
      <c r="BB145">
        <f t="shared" si="37"/>
        <v>0</v>
      </c>
      <c r="BD145">
        <v>0</v>
      </c>
      <c r="BE145">
        <f t="shared" si="38"/>
        <v>0</v>
      </c>
      <c r="BF145">
        <f t="shared" si="39"/>
        <v>0</v>
      </c>
      <c r="BG145" s="102" t="str">
        <f t="shared" si="40"/>
        <v xml:space="preserve"> </v>
      </c>
      <c r="BH145">
        <f t="shared" si="41"/>
        <v>0</v>
      </c>
      <c r="BI145" s="102" t="str">
        <f t="shared" si="42"/>
        <v xml:space="preserve"> </v>
      </c>
      <c r="BJ145" s="102" t="str" cm="1">
        <f t="array" ref="BJ145">_xlfn.IFS(BD145=0," ",BI145=20%,20%,BI145=25%,25%,BI145&lt;20%,"MV",BI145=21%,"MV",BI145=22%,"MV",BI145=23%,"MV",BI145=24%,MV)</f>
        <v xml:space="preserve"> </v>
      </c>
    </row>
    <row r="146" spans="1:62">
      <c r="A146" s="6">
        <v>117</v>
      </c>
      <c r="B146" s="14" t="s">
        <v>161</v>
      </c>
      <c r="C146" s="16" t="s">
        <v>45</v>
      </c>
      <c r="D146" s="9">
        <v>2482</v>
      </c>
      <c r="E146" s="9">
        <v>3697</v>
      </c>
      <c r="F146" s="9">
        <v>1992</v>
      </c>
      <c r="G146" s="9">
        <v>2498</v>
      </c>
      <c r="H146" s="9">
        <v>2511</v>
      </c>
      <c r="I146" s="9">
        <v>3706</v>
      </c>
      <c r="J146" s="9">
        <v>3667</v>
      </c>
      <c r="K146" s="9">
        <v>25585</v>
      </c>
      <c r="L146" s="9">
        <v>1296</v>
      </c>
      <c r="M146" s="9">
        <v>1455</v>
      </c>
      <c r="N146" s="9">
        <v>2828</v>
      </c>
      <c r="O146" s="9">
        <v>3652</v>
      </c>
      <c r="P146" s="9">
        <v>2549</v>
      </c>
      <c r="Q146" s="9">
        <v>3167</v>
      </c>
      <c r="R146" s="9">
        <v>2223</v>
      </c>
      <c r="S146" s="9">
        <v>4223</v>
      </c>
      <c r="T146" s="9">
        <v>2901</v>
      </c>
      <c r="U146" s="9">
        <v>2701</v>
      </c>
      <c r="V146" s="9">
        <v>3029</v>
      </c>
      <c r="W146" s="9">
        <v>2098</v>
      </c>
      <c r="X146" s="9">
        <v>3297</v>
      </c>
      <c r="Y146" s="9">
        <v>3342</v>
      </c>
      <c r="Z146" s="9">
        <v>3823</v>
      </c>
      <c r="AA146" s="9">
        <v>3620</v>
      </c>
      <c r="AB146" s="9">
        <v>3839</v>
      </c>
      <c r="AC146" s="9">
        <v>2825</v>
      </c>
      <c r="AE146" s="10">
        <f t="shared" si="33"/>
        <v>25585</v>
      </c>
      <c r="AF146" s="10">
        <f t="shared" si="34"/>
        <v>1296</v>
      </c>
      <c r="AG146" s="10">
        <f t="shared" si="30"/>
        <v>1036.8</v>
      </c>
      <c r="AH146" s="10">
        <f t="shared" si="31"/>
        <v>972</v>
      </c>
      <c r="AK146">
        <v>0</v>
      </c>
      <c r="AL146">
        <v>0</v>
      </c>
      <c r="AM146">
        <f t="shared" si="32"/>
        <v>0</v>
      </c>
      <c r="AO146">
        <v>0</v>
      </c>
      <c r="AP146">
        <f t="shared" si="43"/>
        <v>0</v>
      </c>
      <c r="AQ146">
        <f t="shared" si="44"/>
        <v>0</v>
      </c>
      <c r="AR146" s="102" t="str">
        <f t="shared" si="45"/>
        <v xml:space="preserve"> </v>
      </c>
      <c r="AS146">
        <f t="shared" si="35"/>
        <v>0</v>
      </c>
      <c r="AT146" s="102" t="str">
        <f t="shared" si="36"/>
        <v xml:space="preserve"> </v>
      </c>
      <c r="AU146" s="102" t="str" cm="1">
        <f t="array" ref="AU146">_xlfn.IFS(AO146=0," ",AT146=20%,20%,AT146=25%,25%,AT146&lt;20%,"MV",AT146=21%,"MV",AT146=22%,"MV",AT146=23%,"MV",AT146=24%,MV)</f>
        <v xml:space="preserve"> </v>
      </c>
      <c r="AY146" s="121"/>
      <c r="AZ146">
        <v>0</v>
      </c>
      <c r="BA146">
        <v>0</v>
      </c>
      <c r="BB146">
        <f t="shared" si="37"/>
        <v>0</v>
      </c>
      <c r="BD146">
        <v>0</v>
      </c>
      <c r="BE146">
        <f t="shared" si="38"/>
        <v>0</v>
      </c>
      <c r="BF146">
        <f t="shared" si="39"/>
        <v>0</v>
      </c>
      <c r="BG146" s="102" t="str">
        <f t="shared" si="40"/>
        <v xml:space="preserve"> </v>
      </c>
      <c r="BH146">
        <f t="shared" si="41"/>
        <v>0</v>
      </c>
      <c r="BI146" s="102" t="str">
        <f t="shared" si="42"/>
        <v xml:space="preserve"> </v>
      </c>
      <c r="BJ146" s="102" t="str" cm="1">
        <f t="array" ref="BJ146">_xlfn.IFS(BD146=0," ",BI146=20%,20%,BI146=25%,25%,BI146&lt;20%,"MV",BI146=21%,"MV",BI146=22%,"MV",BI146=23%,"MV",BI146=24%,MV)</f>
        <v xml:space="preserve"> </v>
      </c>
    </row>
    <row r="147" spans="1:62">
      <c r="A147" s="6">
        <v>118</v>
      </c>
      <c r="B147" s="14" t="s">
        <v>162</v>
      </c>
      <c r="C147" s="16" t="s">
        <v>45</v>
      </c>
      <c r="D147" s="9">
        <v>3600</v>
      </c>
      <c r="E147" s="9">
        <v>4185</v>
      </c>
      <c r="F147" s="9">
        <v>1885</v>
      </c>
      <c r="G147" s="9">
        <v>3044</v>
      </c>
      <c r="H147" s="9">
        <v>3558</v>
      </c>
      <c r="I147" s="9">
        <v>4144</v>
      </c>
      <c r="J147" s="9">
        <v>4685</v>
      </c>
      <c r="K147" s="9">
        <v>29188</v>
      </c>
      <c r="L147" s="9">
        <v>1765</v>
      </c>
      <c r="M147" s="9">
        <v>1739</v>
      </c>
      <c r="N147" s="9">
        <v>3394</v>
      </c>
      <c r="O147" s="9">
        <v>4081</v>
      </c>
      <c r="P147" s="9">
        <v>3088</v>
      </c>
      <c r="Q147" s="9">
        <v>3959</v>
      </c>
      <c r="R147" s="9">
        <v>2647</v>
      </c>
      <c r="S147" s="9">
        <v>4454</v>
      </c>
      <c r="T147" s="9">
        <v>3242</v>
      </c>
      <c r="U147" s="9">
        <v>3293</v>
      </c>
      <c r="V147" s="9">
        <v>3837</v>
      </c>
      <c r="W147" s="9">
        <v>3253</v>
      </c>
      <c r="X147" s="9">
        <v>3326</v>
      </c>
      <c r="Y147" s="9">
        <v>4456</v>
      </c>
      <c r="Z147" s="9">
        <v>4299</v>
      </c>
      <c r="AA147" s="9">
        <v>4864</v>
      </c>
      <c r="AB147" s="9">
        <v>4293</v>
      </c>
      <c r="AC147" s="9">
        <v>3391</v>
      </c>
      <c r="AE147" s="10">
        <f t="shared" si="33"/>
        <v>29188</v>
      </c>
      <c r="AF147" s="10">
        <f t="shared" si="34"/>
        <v>1739</v>
      </c>
      <c r="AG147" s="10">
        <f t="shared" si="30"/>
        <v>1391.2</v>
      </c>
      <c r="AH147" s="10">
        <f t="shared" si="31"/>
        <v>1304.25</v>
      </c>
      <c r="AK147">
        <v>0</v>
      </c>
      <c r="AL147">
        <v>0</v>
      </c>
      <c r="AM147">
        <f t="shared" si="32"/>
        <v>0</v>
      </c>
      <c r="AO147">
        <v>0</v>
      </c>
      <c r="AP147">
        <f t="shared" si="43"/>
        <v>0</v>
      </c>
      <c r="AQ147">
        <f t="shared" si="44"/>
        <v>0</v>
      </c>
      <c r="AR147" s="102" t="str">
        <f t="shared" si="45"/>
        <v xml:space="preserve"> </v>
      </c>
      <c r="AS147">
        <f t="shared" si="35"/>
        <v>0</v>
      </c>
      <c r="AT147" s="102" t="str">
        <f t="shared" si="36"/>
        <v xml:space="preserve"> </v>
      </c>
      <c r="AU147" s="102" t="str" cm="1">
        <f t="array" ref="AU147">_xlfn.IFS(AO147=0," ",AT147=20%,20%,AT147=25%,25%,AT147&lt;20%,"MV",AT147=21%,"MV",AT147=22%,"MV",AT147=23%,"MV",AT147=24%,MV)</f>
        <v xml:space="preserve"> </v>
      </c>
      <c r="AY147" s="121"/>
      <c r="AZ147">
        <v>0</v>
      </c>
      <c r="BA147">
        <v>0</v>
      </c>
      <c r="BB147">
        <f t="shared" si="37"/>
        <v>0</v>
      </c>
      <c r="BD147">
        <v>0</v>
      </c>
      <c r="BE147">
        <f t="shared" si="38"/>
        <v>0</v>
      </c>
      <c r="BF147">
        <f t="shared" si="39"/>
        <v>0</v>
      </c>
      <c r="BG147" s="102" t="str">
        <f t="shared" si="40"/>
        <v xml:space="preserve"> </v>
      </c>
      <c r="BH147">
        <f t="shared" si="41"/>
        <v>0</v>
      </c>
      <c r="BI147" s="102" t="str">
        <f t="shared" si="42"/>
        <v xml:space="preserve"> </v>
      </c>
      <c r="BJ147" s="102" t="str" cm="1">
        <f t="array" ref="BJ147">_xlfn.IFS(BD147=0," ",BI147=20%,20%,BI147=25%,25%,BI147&lt;20%,"MV",BI147=21%,"MV",BI147=22%,"MV",BI147=23%,"MV",BI147=24%,MV)</f>
        <v xml:space="preserve"> </v>
      </c>
    </row>
    <row r="148" spans="1:62">
      <c r="A148" s="6">
        <v>119</v>
      </c>
      <c r="B148" s="14" t="s">
        <v>163</v>
      </c>
      <c r="C148" s="16" t="s">
        <v>45</v>
      </c>
      <c r="D148" s="9">
        <v>3722</v>
      </c>
      <c r="E148" s="9">
        <v>4285</v>
      </c>
      <c r="F148" s="9">
        <v>1992</v>
      </c>
      <c r="G148" s="9">
        <v>3593</v>
      </c>
      <c r="H148" s="9">
        <v>3767</v>
      </c>
      <c r="I148" s="9">
        <v>4336</v>
      </c>
      <c r="J148" s="9">
        <v>5034</v>
      </c>
      <c r="K148" s="9">
        <v>27350</v>
      </c>
      <c r="L148" s="9">
        <v>1765</v>
      </c>
      <c r="M148" s="9">
        <v>2630</v>
      </c>
      <c r="N148" s="9">
        <v>4072</v>
      </c>
      <c r="O148" s="9">
        <v>4271</v>
      </c>
      <c r="P148" s="9">
        <v>3927</v>
      </c>
      <c r="Q148" s="9">
        <v>4185</v>
      </c>
      <c r="R148" s="9">
        <v>2647</v>
      </c>
      <c r="S148" s="9">
        <v>4799</v>
      </c>
      <c r="T148" s="9">
        <v>3393</v>
      </c>
      <c r="U148" s="9">
        <v>3690</v>
      </c>
      <c r="V148" s="9">
        <v>4442</v>
      </c>
      <c r="W148" s="9">
        <v>3112</v>
      </c>
      <c r="X148" s="9">
        <v>3735</v>
      </c>
      <c r="Y148" s="9">
        <v>4540</v>
      </c>
      <c r="Z148" s="9">
        <v>4502</v>
      </c>
      <c r="AA148" s="9">
        <v>5769</v>
      </c>
      <c r="AB148" s="9">
        <v>4491</v>
      </c>
      <c r="AC148" s="9">
        <v>3776</v>
      </c>
      <c r="AE148" s="10">
        <f t="shared" si="33"/>
        <v>27350</v>
      </c>
      <c r="AF148" s="10">
        <f t="shared" si="34"/>
        <v>1765</v>
      </c>
      <c r="AG148" s="10">
        <f t="shared" si="30"/>
        <v>1412</v>
      </c>
      <c r="AH148" s="10">
        <f t="shared" si="31"/>
        <v>1323.75</v>
      </c>
      <c r="AK148">
        <v>12</v>
      </c>
      <c r="AL148">
        <v>12</v>
      </c>
      <c r="AM148">
        <f t="shared" si="32"/>
        <v>0</v>
      </c>
      <c r="AO148">
        <v>1412</v>
      </c>
      <c r="AP148">
        <f t="shared" si="43"/>
        <v>3393</v>
      </c>
      <c r="AQ148">
        <f t="shared" si="44"/>
        <v>1981</v>
      </c>
      <c r="AR148" s="102">
        <f t="shared" si="45"/>
        <v>0.58384910109048038</v>
      </c>
      <c r="AS148">
        <f t="shared" si="35"/>
        <v>16944</v>
      </c>
      <c r="AT148" s="102">
        <f t="shared" si="36"/>
        <v>0.2</v>
      </c>
      <c r="AU148" s="102" cm="1">
        <f t="array" ref="AU148">_xlfn.IFS(AO148=0," ",AT148=20%,20%,AT148=25%,25%,AT148&lt;20%,"MV",AT148=21%,"MV",AT148=22%,"MV",AT148=23%,"MV",AT148=24%,MV)</f>
        <v>0.2</v>
      </c>
      <c r="AY148" s="121"/>
      <c r="AZ148">
        <v>12</v>
      </c>
      <c r="BA148">
        <v>12</v>
      </c>
      <c r="BB148">
        <f t="shared" si="37"/>
        <v>0</v>
      </c>
      <c r="BD148">
        <v>1412</v>
      </c>
      <c r="BE148">
        <f t="shared" si="38"/>
        <v>3112</v>
      </c>
      <c r="BF148">
        <f t="shared" si="39"/>
        <v>1700</v>
      </c>
      <c r="BG148" s="102">
        <f t="shared" si="40"/>
        <v>0.54627249357326479</v>
      </c>
      <c r="BH148">
        <f t="shared" si="41"/>
        <v>16944</v>
      </c>
      <c r="BI148" s="102">
        <f t="shared" si="42"/>
        <v>0.2</v>
      </c>
      <c r="BJ148" s="102" cm="1">
        <f t="array" ref="BJ148">_xlfn.IFS(BD148=0," ",BI148=20%,20%,BI148=25%,25%,BI148&lt;20%,"MV",BI148=21%,"MV",BI148=22%,"MV",BI148=23%,"MV",BI148=24%,MV)</f>
        <v>0.2</v>
      </c>
    </row>
    <row r="149" spans="1:62">
      <c r="A149" s="6">
        <v>120</v>
      </c>
      <c r="B149" s="14" t="s">
        <v>164</v>
      </c>
      <c r="C149" s="16" t="s">
        <v>45</v>
      </c>
      <c r="D149" s="9">
        <v>3722</v>
      </c>
      <c r="E149" s="9">
        <v>4285</v>
      </c>
      <c r="F149" s="9">
        <v>1992</v>
      </c>
      <c r="G149" s="9">
        <v>3593</v>
      </c>
      <c r="H149" s="9">
        <v>3767</v>
      </c>
      <c r="I149" s="9">
        <v>4618</v>
      </c>
      <c r="J149" s="9">
        <v>5034</v>
      </c>
      <c r="K149" s="9">
        <v>29188</v>
      </c>
      <c r="L149" s="9">
        <v>1765</v>
      </c>
      <c r="M149" s="9">
        <v>2632</v>
      </c>
      <c r="N149" s="9">
        <v>4072</v>
      </c>
      <c r="O149" s="9">
        <v>4549</v>
      </c>
      <c r="P149" s="9">
        <v>3927</v>
      </c>
      <c r="Q149" s="9">
        <v>4185</v>
      </c>
      <c r="R149" s="9">
        <v>2647</v>
      </c>
      <c r="S149" s="9">
        <v>4799</v>
      </c>
      <c r="T149" s="9">
        <v>3613</v>
      </c>
      <c r="U149" s="9">
        <v>3690</v>
      </c>
      <c r="V149" s="9">
        <v>4442</v>
      </c>
      <c r="W149" s="9">
        <v>3112</v>
      </c>
      <c r="X149" s="9">
        <v>3735</v>
      </c>
      <c r="Y149" s="9">
        <v>4540</v>
      </c>
      <c r="Z149" s="9">
        <v>4774</v>
      </c>
      <c r="AA149" s="9">
        <v>5769</v>
      </c>
      <c r="AB149" s="9">
        <v>4784</v>
      </c>
      <c r="AC149" s="9">
        <v>3808</v>
      </c>
      <c r="AE149" s="10">
        <f t="shared" si="33"/>
        <v>29188</v>
      </c>
      <c r="AF149" s="10">
        <f t="shared" si="34"/>
        <v>1765</v>
      </c>
      <c r="AG149" s="10">
        <f t="shared" si="30"/>
        <v>1412</v>
      </c>
      <c r="AH149" s="10">
        <f t="shared" si="31"/>
        <v>1323.75</v>
      </c>
      <c r="AK149">
        <v>12</v>
      </c>
      <c r="AL149">
        <v>12</v>
      </c>
      <c r="AM149">
        <f t="shared" si="32"/>
        <v>0</v>
      </c>
      <c r="AO149">
        <v>1412</v>
      </c>
      <c r="AP149">
        <f t="shared" si="43"/>
        <v>3613</v>
      </c>
      <c r="AQ149">
        <f t="shared" si="44"/>
        <v>2201</v>
      </c>
      <c r="AR149" s="102">
        <f t="shared" si="45"/>
        <v>0.60918903957929693</v>
      </c>
      <c r="AS149">
        <f t="shared" si="35"/>
        <v>16944</v>
      </c>
      <c r="AT149" s="102">
        <f t="shared" si="36"/>
        <v>0.2</v>
      </c>
      <c r="AU149" s="102" cm="1">
        <f t="array" ref="AU149">_xlfn.IFS(AO149=0," ",AT149=20%,20%,AT149=25%,25%,AT149&lt;20%,"MV",AT149=21%,"MV",AT149=22%,"MV",AT149=23%,"MV",AT149=24%,MV)</f>
        <v>0.2</v>
      </c>
      <c r="AY149" s="121"/>
      <c r="AZ149">
        <v>12</v>
      </c>
      <c r="BA149">
        <v>12</v>
      </c>
      <c r="BB149">
        <f t="shared" si="37"/>
        <v>0</v>
      </c>
      <c r="BD149">
        <v>1412</v>
      </c>
      <c r="BE149">
        <f t="shared" si="38"/>
        <v>3112</v>
      </c>
      <c r="BF149">
        <f t="shared" si="39"/>
        <v>1700</v>
      </c>
      <c r="BG149" s="102">
        <f t="shared" si="40"/>
        <v>0.54627249357326479</v>
      </c>
      <c r="BH149">
        <f t="shared" si="41"/>
        <v>16944</v>
      </c>
      <c r="BI149" s="102">
        <f t="shared" si="42"/>
        <v>0.2</v>
      </c>
      <c r="BJ149" s="102" cm="1">
        <f t="array" ref="BJ149">_xlfn.IFS(BD149=0," ",BI149=20%,20%,BI149=25%,25%,BI149&lt;20%,"MV",BI149=21%,"MV",BI149=22%,"MV",BI149=23%,"MV",BI149=24%,MV)</f>
        <v>0.2</v>
      </c>
    </row>
    <row r="150" spans="1:62">
      <c r="A150" s="6">
        <v>121</v>
      </c>
      <c r="B150" s="14" t="s">
        <v>165</v>
      </c>
      <c r="C150" s="16" t="s">
        <v>45</v>
      </c>
      <c r="D150" s="9">
        <v>4270</v>
      </c>
      <c r="E150" s="9">
        <v>4595</v>
      </c>
      <c r="F150" s="9">
        <v>1992</v>
      </c>
      <c r="G150" s="9">
        <v>3593</v>
      </c>
      <c r="H150" s="9">
        <v>4321</v>
      </c>
      <c r="I150" s="9">
        <v>5291</v>
      </c>
      <c r="J150" s="9">
        <v>5719</v>
      </c>
      <c r="K150" s="9">
        <v>27350</v>
      </c>
      <c r="L150" s="9">
        <v>1765</v>
      </c>
      <c r="M150" s="9">
        <v>1454</v>
      </c>
      <c r="N150" s="9">
        <v>4072</v>
      </c>
      <c r="O150" s="9">
        <v>5210</v>
      </c>
      <c r="P150" s="9">
        <v>3927</v>
      </c>
      <c r="Q150" s="9">
        <v>4525</v>
      </c>
      <c r="R150" s="9">
        <v>2647</v>
      </c>
      <c r="S150" s="9">
        <v>4819</v>
      </c>
      <c r="T150" s="9">
        <v>4140</v>
      </c>
      <c r="U150" s="9">
        <v>3887</v>
      </c>
      <c r="V150" s="9">
        <v>4645</v>
      </c>
      <c r="W150" s="9">
        <v>3398</v>
      </c>
      <c r="X150" s="9">
        <v>3735</v>
      </c>
      <c r="Y150" s="9">
        <v>4727</v>
      </c>
      <c r="Z150" s="9">
        <v>5498</v>
      </c>
      <c r="AA150" s="9">
        <v>6448</v>
      </c>
      <c r="AB150" s="9">
        <v>5480</v>
      </c>
      <c r="AC150" s="9">
        <v>4164</v>
      </c>
      <c r="AE150" s="10">
        <f t="shared" si="33"/>
        <v>27350</v>
      </c>
      <c r="AF150" s="10">
        <f t="shared" si="34"/>
        <v>1454</v>
      </c>
      <c r="AG150" s="10">
        <f t="shared" si="30"/>
        <v>1163.2</v>
      </c>
      <c r="AH150" s="10">
        <f t="shared" si="31"/>
        <v>1090.5</v>
      </c>
      <c r="AK150">
        <v>0</v>
      </c>
      <c r="AL150">
        <v>0</v>
      </c>
      <c r="AM150">
        <f t="shared" si="32"/>
        <v>0</v>
      </c>
      <c r="AO150">
        <v>0</v>
      </c>
      <c r="AP150">
        <f t="shared" si="43"/>
        <v>0</v>
      </c>
      <c r="AQ150">
        <f t="shared" si="44"/>
        <v>0</v>
      </c>
      <c r="AR150" s="102" t="str">
        <f t="shared" si="45"/>
        <v xml:space="preserve"> </v>
      </c>
      <c r="AS150">
        <f t="shared" si="35"/>
        <v>0</v>
      </c>
      <c r="AT150" s="102" t="str">
        <f t="shared" si="36"/>
        <v xml:space="preserve"> </v>
      </c>
      <c r="AU150" s="102" t="str" cm="1">
        <f t="array" ref="AU150">_xlfn.IFS(AO150=0," ",AT150=20%,20%,AT150=25%,25%,AT150&lt;20%,"MV",AT150=21%,"MV",AT150=22%,"MV",AT150=23%,"MV",AT150=24%,MV)</f>
        <v xml:space="preserve"> </v>
      </c>
      <c r="AY150" s="121"/>
      <c r="AZ150">
        <v>0</v>
      </c>
      <c r="BA150">
        <v>0</v>
      </c>
      <c r="BB150">
        <f t="shared" si="37"/>
        <v>0</v>
      </c>
      <c r="BD150">
        <v>0</v>
      </c>
      <c r="BE150">
        <f t="shared" si="38"/>
        <v>0</v>
      </c>
      <c r="BF150">
        <f t="shared" si="39"/>
        <v>0</v>
      </c>
      <c r="BG150" s="102" t="str">
        <f t="shared" si="40"/>
        <v xml:space="preserve"> </v>
      </c>
      <c r="BH150">
        <f t="shared" si="41"/>
        <v>0</v>
      </c>
      <c r="BI150" s="102" t="str">
        <f t="shared" si="42"/>
        <v xml:space="preserve"> </v>
      </c>
      <c r="BJ150" s="102" t="str" cm="1">
        <f t="array" ref="BJ150">_xlfn.IFS(BD150=0," ",BI150=20%,20%,BI150=25%,25%,BI150&lt;20%,"MV",BI150=21%,"MV",BI150=22%,"MV",BI150=23%,"MV",BI150=24%,MV)</f>
        <v xml:space="preserve"> </v>
      </c>
    </row>
    <row r="151" spans="1:62">
      <c r="A151" s="6">
        <v>122</v>
      </c>
      <c r="B151" s="14" t="s">
        <v>166</v>
      </c>
      <c r="C151" s="16" t="s">
        <v>45</v>
      </c>
      <c r="D151" s="9">
        <v>3767</v>
      </c>
      <c r="E151" s="9">
        <v>4549</v>
      </c>
      <c r="F151" s="9">
        <v>1992</v>
      </c>
      <c r="G151" s="9">
        <v>3374</v>
      </c>
      <c r="H151" s="9">
        <v>3722</v>
      </c>
      <c r="I151" s="9">
        <v>4664</v>
      </c>
      <c r="J151" s="9">
        <v>5034</v>
      </c>
      <c r="K151" s="9">
        <v>29188</v>
      </c>
      <c r="L151" s="9">
        <v>1765</v>
      </c>
      <c r="M151" s="9">
        <v>2254</v>
      </c>
      <c r="N151" s="9">
        <v>4072</v>
      </c>
      <c r="O151" s="9">
        <v>4594</v>
      </c>
      <c r="P151" s="9">
        <v>3927</v>
      </c>
      <c r="Q151" s="9">
        <v>4185</v>
      </c>
      <c r="R151" s="9">
        <v>2647</v>
      </c>
      <c r="S151" s="9">
        <v>4799</v>
      </c>
      <c r="T151" s="9">
        <v>3650</v>
      </c>
      <c r="U151" s="9">
        <v>3690</v>
      </c>
      <c r="V151" s="9">
        <v>4442</v>
      </c>
      <c r="W151" s="9">
        <v>3288</v>
      </c>
      <c r="X151" s="9">
        <v>3735</v>
      </c>
      <c r="Y151" s="9">
        <v>4540</v>
      </c>
      <c r="Z151" s="9">
        <v>4819</v>
      </c>
      <c r="AA151" s="9">
        <v>5769</v>
      </c>
      <c r="AB151" s="9">
        <v>4831</v>
      </c>
      <c r="AC151" s="9">
        <v>4042</v>
      </c>
      <c r="AE151" s="10">
        <f t="shared" si="33"/>
        <v>29188</v>
      </c>
      <c r="AF151" s="10">
        <f t="shared" si="34"/>
        <v>1765</v>
      </c>
      <c r="AG151" s="10">
        <f t="shared" si="30"/>
        <v>1412</v>
      </c>
      <c r="AH151" s="10">
        <f t="shared" si="31"/>
        <v>1323.75</v>
      </c>
      <c r="AK151">
        <v>0</v>
      </c>
      <c r="AL151">
        <v>0</v>
      </c>
      <c r="AM151">
        <f t="shared" si="32"/>
        <v>0</v>
      </c>
      <c r="AO151">
        <v>0</v>
      </c>
      <c r="AP151">
        <f t="shared" si="43"/>
        <v>0</v>
      </c>
      <c r="AQ151">
        <f t="shared" si="44"/>
        <v>0</v>
      </c>
      <c r="AR151" s="102" t="str">
        <f t="shared" si="45"/>
        <v xml:space="preserve"> </v>
      </c>
      <c r="AS151">
        <f t="shared" si="35"/>
        <v>0</v>
      </c>
      <c r="AT151" s="102" t="str">
        <f t="shared" si="36"/>
        <v xml:space="preserve"> </v>
      </c>
      <c r="AU151" s="102" t="str" cm="1">
        <f t="array" ref="AU151">_xlfn.IFS(AO151=0," ",AT151=20%,20%,AT151=25%,25%,AT151&lt;20%,"MV",AT151=21%,"MV",AT151=22%,"MV",AT151=23%,"MV",AT151=24%,MV)</f>
        <v xml:space="preserve"> </v>
      </c>
      <c r="AY151" s="121"/>
      <c r="AZ151">
        <v>0</v>
      </c>
      <c r="BA151">
        <v>0</v>
      </c>
      <c r="BB151">
        <f t="shared" si="37"/>
        <v>0</v>
      </c>
      <c r="BD151">
        <v>0</v>
      </c>
      <c r="BE151">
        <f t="shared" si="38"/>
        <v>0</v>
      </c>
      <c r="BF151">
        <f t="shared" si="39"/>
        <v>0</v>
      </c>
      <c r="BG151" s="102" t="str">
        <f t="shared" si="40"/>
        <v xml:space="preserve"> </v>
      </c>
      <c r="BH151">
        <f t="shared" si="41"/>
        <v>0</v>
      </c>
      <c r="BI151" s="102" t="str">
        <f t="shared" si="42"/>
        <v xml:space="preserve"> </v>
      </c>
      <c r="BJ151" s="102" t="str" cm="1">
        <f t="array" ref="BJ151">_xlfn.IFS(BD151=0," ",BI151=20%,20%,BI151=25%,25%,BI151&lt;20%,"MV",BI151=21%,"MV",BI151=22%,"MV",BI151=23%,"MV",BI151=24%,MV)</f>
        <v xml:space="preserve"> </v>
      </c>
    </row>
    <row r="152" spans="1:62">
      <c r="A152" s="6">
        <v>123</v>
      </c>
      <c r="B152" s="14" t="s">
        <v>167</v>
      </c>
      <c r="C152" s="16" t="s">
        <v>45</v>
      </c>
      <c r="D152" s="9">
        <v>3767</v>
      </c>
      <c r="E152" s="9">
        <v>6407</v>
      </c>
      <c r="F152" s="9">
        <v>1992</v>
      </c>
      <c r="G152" s="9">
        <v>3593</v>
      </c>
      <c r="H152" s="9">
        <v>3722</v>
      </c>
      <c r="I152" s="9">
        <v>4664</v>
      </c>
      <c r="J152" s="9">
        <v>5034</v>
      </c>
      <c r="K152" s="9">
        <v>27350</v>
      </c>
      <c r="L152" s="9">
        <v>1765</v>
      </c>
      <c r="M152" s="9">
        <v>2486</v>
      </c>
      <c r="N152" s="9">
        <v>4072</v>
      </c>
      <c r="O152" s="9">
        <v>4594</v>
      </c>
      <c r="P152" s="9">
        <v>3927</v>
      </c>
      <c r="Q152" s="9">
        <v>4185</v>
      </c>
      <c r="R152" s="9">
        <v>2647</v>
      </c>
      <c r="S152" s="9">
        <v>4799</v>
      </c>
      <c r="T152" s="9">
        <v>3650</v>
      </c>
      <c r="U152" s="9">
        <v>3593</v>
      </c>
      <c r="V152" s="9">
        <v>4442</v>
      </c>
      <c r="W152" s="9">
        <v>3236</v>
      </c>
      <c r="X152" s="9">
        <v>3735</v>
      </c>
      <c r="Y152" s="9">
        <v>4540</v>
      </c>
      <c r="Z152" s="9">
        <v>4842</v>
      </c>
      <c r="AA152" s="9">
        <v>5769</v>
      </c>
      <c r="AB152" s="9">
        <v>4831</v>
      </c>
      <c r="AC152" s="9">
        <v>4041</v>
      </c>
      <c r="AE152" s="10">
        <f t="shared" si="33"/>
        <v>27350</v>
      </c>
      <c r="AF152" s="10">
        <f t="shared" si="34"/>
        <v>1765</v>
      </c>
      <c r="AG152" s="10">
        <f t="shared" si="30"/>
        <v>1412</v>
      </c>
      <c r="AH152" s="10">
        <f t="shared" si="31"/>
        <v>1323.75</v>
      </c>
      <c r="AK152">
        <v>0</v>
      </c>
      <c r="AL152">
        <v>0</v>
      </c>
      <c r="AM152">
        <f t="shared" si="32"/>
        <v>0</v>
      </c>
      <c r="AO152">
        <v>0</v>
      </c>
      <c r="AP152">
        <f t="shared" si="43"/>
        <v>0</v>
      </c>
      <c r="AQ152">
        <f t="shared" si="44"/>
        <v>0</v>
      </c>
      <c r="AR152" s="102" t="str">
        <f t="shared" si="45"/>
        <v xml:space="preserve"> </v>
      </c>
      <c r="AS152">
        <f t="shared" si="35"/>
        <v>0</v>
      </c>
      <c r="AT152" s="102" t="str">
        <f t="shared" si="36"/>
        <v xml:space="preserve"> </v>
      </c>
      <c r="AU152" s="102" t="str" cm="1">
        <f t="array" ref="AU152">_xlfn.IFS(AO152=0," ",AT152=20%,20%,AT152=25%,25%,AT152&lt;20%,"MV",AT152=21%,"MV",AT152=22%,"MV",AT152=23%,"MV",AT152=24%,MV)</f>
        <v xml:space="preserve"> </v>
      </c>
      <c r="AY152" s="121"/>
      <c r="AZ152">
        <v>0</v>
      </c>
      <c r="BA152">
        <v>0</v>
      </c>
      <c r="BB152">
        <f t="shared" si="37"/>
        <v>0</v>
      </c>
      <c r="BD152">
        <v>0</v>
      </c>
      <c r="BE152">
        <f t="shared" si="38"/>
        <v>0</v>
      </c>
      <c r="BF152">
        <f t="shared" si="39"/>
        <v>0</v>
      </c>
      <c r="BG152" s="102" t="str">
        <f t="shared" si="40"/>
        <v xml:space="preserve"> </v>
      </c>
      <c r="BH152">
        <f t="shared" si="41"/>
        <v>0</v>
      </c>
      <c r="BI152" s="102" t="str">
        <f t="shared" si="42"/>
        <v xml:space="preserve"> </v>
      </c>
      <c r="BJ152" s="102" t="str" cm="1">
        <f t="array" ref="BJ152">_xlfn.IFS(BD152=0," ",BI152=20%,20%,BI152=25%,25%,BI152&lt;20%,"MV",BI152=21%,"MV",BI152=22%,"MV",BI152=23%,"MV",BI152=24%,MV)</f>
        <v xml:space="preserve"> </v>
      </c>
    </row>
    <row r="153" spans="1:62">
      <c r="A153" s="6">
        <v>124</v>
      </c>
      <c r="B153" s="14" t="s">
        <v>168</v>
      </c>
      <c r="C153" s="16" t="s">
        <v>45</v>
      </c>
      <c r="D153" s="9">
        <v>5028</v>
      </c>
      <c r="E153" s="9">
        <v>6530</v>
      </c>
      <c r="F153" s="9">
        <v>3649</v>
      </c>
      <c r="G153" s="9">
        <v>3716</v>
      </c>
      <c r="H153" s="9">
        <v>4969</v>
      </c>
      <c r="I153" s="9">
        <v>5844</v>
      </c>
      <c r="J153" s="9">
        <v>8025</v>
      </c>
      <c r="K153" s="9">
        <v>31072</v>
      </c>
      <c r="L153" s="9">
        <v>1765</v>
      </c>
      <c r="M153" s="9">
        <v>4221</v>
      </c>
      <c r="N153" s="9">
        <v>5995</v>
      </c>
      <c r="O153" s="9">
        <v>5756</v>
      </c>
      <c r="P153" s="9">
        <v>3927</v>
      </c>
      <c r="Q153" s="9">
        <v>5995</v>
      </c>
      <c r="R153" s="9">
        <v>2986</v>
      </c>
      <c r="S153" s="9">
        <v>7383</v>
      </c>
      <c r="T153" s="9">
        <v>4573</v>
      </c>
      <c r="U153" s="9">
        <v>4020</v>
      </c>
      <c r="V153" s="9">
        <v>7017</v>
      </c>
      <c r="W153" s="9">
        <v>4691</v>
      </c>
      <c r="X153" s="9">
        <v>5306</v>
      </c>
      <c r="Y153" s="9">
        <v>6397</v>
      </c>
      <c r="Z153" s="9">
        <v>6063</v>
      </c>
      <c r="AA153" s="9">
        <v>10068</v>
      </c>
      <c r="AB153" s="9">
        <v>6054</v>
      </c>
      <c r="AC153" s="9">
        <v>3915</v>
      </c>
      <c r="AE153" s="10">
        <f t="shared" si="33"/>
        <v>31072</v>
      </c>
      <c r="AF153" s="10">
        <f t="shared" si="34"/>
        <v>1765</v>
      </c>
      <c r="AG153" s="10">
        <f t="shared" si="30"/>
        <v>1412</v>
      </c>
      <c r="AH153" s="10">
        <f t="shared" si="31"/>
        <v>1323.75</v>
      </c>
      <c r="AK153">
        <v>20</v>
      </c>
      <c r="AL153">
        <v>20</v>
      </c>
      <c r="AM153">
        <f t="shared" si="32"/>
        <v>0</v>
      </c>
      <c r="AO153">
        <v>1323.75</v>
      </c>
      <c r="AP153">
        <f t="shared" si="43"/>
        <v>4573</v>
      </c>
      <c r="AQ153">
        <f t="shared" si="44"/>
        <v>3249.25</v>
      </c>
      <c r="AR153" s="102">
        <f t="shared" si="45"/>
        <v>0.71052919308987539</v>
      </c>
      <c r="AS153">
        <f t="shared" si="35"/>
        <v>26475</v>
      </c>
      <c r="AT153" s="102">
        <f t="shared" si="36"/>
        <v>0.25</v>
      </c>
      <c r="AU153" s="102" cm="1">
        <f t="array" ref="AU153">_xlfn.IFS(AO153=0," ",AT153=20%,20%,AT153=25%,25%,AT153&lt;20%,"MV",AT153=21%,"MV",AT153=22%,"MV",AT153=23%,"MV",AT153=24%,MV)</f>
        <v>0.25</v>
      </c>
      <c r="AY153" s="121"/>
      <c r="AZ153">
        <v>20</v>
      </c>
      <c r="BA153">
        <v>20</v>
      </c>
      <c r="BB153">
        <f t="shared" si="37"/>
        <v>0</v>
      </c>
      <c r="BD153">
        <v>1323.75</v>
      </c>
      <c r="BE153">
        <f t="shared" si="38"/>
        <v>4691</v>
      </c>
      <c r="BF153">
        <f t="shared" si="39"/>
        <v>3367.25</v>
      </c>
      <c r="BG153" s="102">
        <f t="shared" si="40"/>
        <v>0.71781070134299718</v>
      </c>
      <c r="BH153">
        <f t="shared" si="41"/>
        <v>26475</v>
      </c>
      <c r="BI153" s="102">
        <f t="shared" si="42"/>
        <v>0.25</v>
      </c>
      <c r="BJ153" s="102" cm="1">
        <f t="array" ref="BJ153">_xlfn.IFS(BD153=0," ",BI153=20%,20%,BI153=25%,25%,BI153&lt;20%,"MV",BI153=21%,"MV",BI153=22%,"MV",BI153=23%,"MV",BI153=24%,MV)</f>
        <v>0.25</v>
      </c>
    </row>
    <row r="154" spans="1:62">
      <c r="A154" s="6">
        <v>125</v>
      </c>
      <c r="B154" s="14" t="s">
        <v>169</v>
      </c>
      <c r="C154" s="16" t="s">
        <v>45</v>
      </c>
      <c r="D154" s="9">
        <v>5199</v>
      </c>
      <c r="E154" s="9">
        <v>7878</v>
      </c>
      <c r="F154" s="9">
        <v>3953</v>
      </c>
      <c r="G154" s="9">
        <v>5676</v>
      </c>
      <c r="H154" s="9">
        <v>5261</v>
      </c>
      <c r="I154" s="9">
        <v>6409</v>
      </c>
      <c r="J154" s="9">
        <v>8749</v>
      </c>
      <c r="K154" s="9">
        <v>29115</v>
      </c>
      <c r="L154" s="9">
        <v>2796</v>
      </c>
      <c r="M154" s="9">
        <v>3223</v>
      </c>
      <c r="N154" s="9">
        <v>6674</v>
      </c>
      <c r="O154" s="9">
        <v>6314</v>
      </c>
      <c r="P154" s="9">
        <v>5918</v>
      </c>
      <c r="Q154" s="9">
        <v>6787</v>
      </c>
      <c r="R154" s="9">
        <v>3592</v>
      </c>
      <c r="S154" s="9">
        <v>8999</v>
      </c>
      <c r="T154" s="9">
        <v>5017</v>
      </c>
      <c r="U154" s="9">
        <v>5279</v>
      </c>
      <c r="V154" s="9">
        <v>8581</v>
      </c>
      <c r="W154" s="9">
        <v>5119</v>
      </c>
      <c r="X154" s="9">
        <v>6019</v>
      </c>
      <c r="Y154" s="9">
        <v>6513</v>
      </c>
      <c r="Z154" s="9">
        <v>6629</v>
      </c>
      <c r="AA154" s="9">
        <v>11991</v>
      </c>
      <c r="AB154" s="9">
        <v>6640</v>
      </c>
      <c r="AC154" s="9">
        <v>6546</v>
      </c>
      <c r="AE154" s="10">
        <f t="shared" si="33"/>
        <v>29115</v>
      </c>
      <c r="AF154" s="10">
        <f t="shared" si="34"/>
        <v>2796</v>
      </c>
      <c r="AG154" s="10">
        <f t="shared" si="30"/>
        <v>2236.8000000000002</v>
      </c>
      <c r="AH154" s="10">
        <f t="shared" si="31"/>
        <v>2097</v>
      </c>
      <c r="AK154">
        <v>0</v>
      </c>
      <c r="AL154">
        <v>0</v>
      </c>
      <c r="AM154">
        <f t="shared" si="32"/>
        <v>0</v>
      </c>
      <c r="AO154">
        <v>0</v>
      </c>
      <c r="AP154">
        <f t="shared" si="43"/>
        <v>0</v>
      </c>
      <c r="AQ154">
        <f t="shared" si="44"/>
        <v>0</v>
      </c>
      <c r="AR154" s="102" t="str">
        <f t="shared" si="45"/>
        <v xml:space="preserve"> </v>
      </c>
      <c r="AS154">
        <f t="shared" si="35"/>
        <v>0</v>
      </c>
      <c r="AT154" s="102" t="str">
        <f t="shared" si="36"/>
        <v xml:space="preserve"> </v>
      </c>
      <c r="AU154" s="102" t="str" cm="1">
        <f t="array" ref="AU154">_xlfn.IFS(AO154=0," ",AT154=20%,20%,AT154=25%,25%,AT154&lt;20%,"MV",AT154=21%,"MV",AT154=22%,"MV",AT154=23%,"MV",AT154=24%,MV)</f>
        <v xml:space="preserve"> </v>
      </c>
      <c r="AY154" s="121"/>
      <c r="AZ154">
        <v>0</v>
      </c>
      <c r="BA154">
        <v>0</v>
      </c>
      <c r="BB154">
        <f t="shared" si="37"/>
        <v>0</v>
      </c>
      <c r="BD154">
        <v>0</v>
      </c>
      <c r="BE154">
        <f t="shared" si="38"/>
        <v>0</v>
      </c>
      <c r="BF154">
        <f t="shared" si="39"/>
        <v>0</v>
      </c>
      <c r="BG154" s="102" t="str">
        <f t="shared" si="40"/>
        <v xml:space="preserve"> </v>
      </c>
      <c r="BH154">
        <f t="shared" si="41"/>
        <v>0</v>
      </c>
      <c r="BI154" s="102" t="str">
        <f t="shared" si="42"/>
        <v xml:space="preserve"> </v>
      </c>
      <c r="BJ154" s="102" t="str" cm="1">
        <f t="array" ref="BJ154">_xlfn.IFS(BD154=0," ",BI154=20%,20%,BI154=25%,25%,BI154&lt;20%,"MV",BI154=21%,"MV",BI154=22%,"MV",BI154=23%,"MV",BI154=24%,MV)</f>
        <v xml:space="preserve"> </v>
      </c>
    </row>
    <row r="155" spans="1:62">
      <c r="A155" s="6">
        <v>126</v>
      </c>
      <c r="B155" s="14" t="s">
        <v>170</v>
      </c>
      <c r="C155" s="16" t="s">
        <v>45</v>
      </c>
      <c r="D155" s="9">
        <v>5199</v>
      </c>
      <c r="E155" s="9">
        <v>7878</v>
      </c>
      <c r="F155" s="9">
        <v>3953</v>
      </c>
      <c r="G155" s="9">
        <v>6676</v>
      </c>
      <c r="H155" s="9">
        <v>5261</v>
      </c>
      <c r="I155" s="9">
        <v>7300</v>
      </c>
      <c r="J155" s="9">
        <v>8749</v>
      </c>
      <c r="K155" s="9">
        <v>31072</v>
      </c>
      <c r="L155" s="9">
        <v>3265</v>
      </c>
      <c r="M155" s="9">
        <v>3223</v>
      </c>
      <c r="N155" s="9">
        <v>6674</v>
      </c>
      <c r="O155" s="9">
        <v>7192</v>
      </c>
      <c r="P155" s="9">
        <v>6828</v>
      </c>
      <c r="Q155" s="9">
        <v>6787</v>
      </c>
      <c r="R155" s="9">
        <v>3592</v>
      </c>
      <c r="S155" s="9">
        <v>8999</v>
      </c>
      <c r="T155" s="9">
        <v>5713</v>
      </c>
      <c r="U155" s="9">
        <v>5835</v>
      </c>
      <c r="V155" s="9">
        <v>8581</v>
      </c>
      <c r="W155" s="9">
        <v>5123</v>
      </c>
      <c r="X155" s="9">
        <v>6019</v>
      </c>
      <c r="Y155" s="9">
        <v>6513</v>
      </c>
      <c r="Z155" s="9">
        <v>7545</v>
      </c>
      <c r="AA155" s="9">
        <v>11991</v>
      </c>
      <c r="AB155" s="9">
        <v>7563</v>
      </c>
      <c r="AC155" s="9">
        <v>7085</v>
      </c>
      <c r="AE155" s="10">
        <f t="shared" si="33"/>
        <v>31072</v>
      </c>
      <c r="AF155" s="10">
        <f t="shared" si="34"/>
        <v>3223</v>
      </c>
      <c r="AG155" s="10">
        <f t="shared" si="30"/>
        <v>2578.4</v>
      </c>
      <c r="AH155" s="10">
        <f t="shared" si="31"/>
        <v>2417.25</v>
      </c>
      <c r="AK155">
        <v>0</v>
      </c>
      <c r="AL155">
        <v>0</v>
      </c>
      <c r="AM155">
        <f t="shared" si="32"/>
        <v>0</v>
      </c>
      <c r="AO155">
        <v>0</v>
      </c>
      <c r="AP155">
        <f t="shared" si="43"/>
        <v>0</v>
      </c>
      <c r="AQ155">
        <f t="shared" si="44"/>
        <v>0</v>
      </c>
      <c r="AR155" s="102" t="str">
        <f t="shared" si="45"/>
        <v xml:space="preserve"> </v>
      </c>
      <c r="AS155">
        <f t="shared" si="35"/>
        <v>0</v>
      </c>
      <c r="AT155" s="102" t="str">
        <f t="shared" si="36"/>
        <v xml:space="preserve"> </v>
      </c>
      <c r="AU155" s="102" t="str" cm="1">
        <f t="array" ref="AU155">_xlfn.IFS(AO155=0," ",AT155=20%,20%,AT155=25%,25%,AT155&lt;20%,"MV",AT155=21%,"MV",AT155=22%,"MV",AT155=23%,"MV",AT155=24%,MV)</f>
        <v xml:space="preserve"> </v>
      </c>
      <c r="AY155" s="121"/>
      <c r="AZ155">
        <v>0</v>
      </c>
      <c r="BA155">
        <v>0</v>
      </c>
      <c r="BB155">
        <f t="shared" si="37"/>
        <v>0</v>
      </c>
      <c r="BD155">
        <v>0</v>
      </c>
      <c r="BE155">
        <f t="shared" si="38"/>
        <v>0</v>
      </c>
      <c r="BF155">
        <f t="shared" si="39"/>
        <v>0</v>
      </c>
      <c r="BG155" s="102" t="str">
        <f t="shared" si="40"/>
        <v xml:space="preserve"> </v>
      </c>
      <c r="BH155">
        <f t="shared" si="41"/>
        <v>0</v>
      </c>
      <c r="BI155" s="102" t="str">
        <f t="shared" si="42"/>
        <v xml:space="preserve"> </v>
      </c>
      <c r="BJ155" s="102" t="str" cm="1">
        <f t="array" ref="BJ155">_xlfn.IFS(BD155=0," ",BI155=20%,20%,BI155=25%,25%,BI155&lt;20%,"MV",BI155=21%,"MV",BI155=22%,"MV",BI155=23%,"MV",BI155=24%,MV)</f>
        <v xml:space="preserve"> </v>
      </c>
    </row>
    <row r="156" spans="1:62">
      <c r="A156" s="6">
        <v>127</v>
      </c>
      <c r="B156" s="14" t="s">
        <v>171</v>
      </c>
      <c r="C156" s="16" t="s">
        <v>45</v>
      </c>
      <c r="D156" s="9">
        <v>5764</v>
      </c>
      <c r="E156" s="9">
        <v>7878</v>
      </c>
      <c r="F156" s="9">
        <v>3953</v>
      </c>
      <c r="G156" s="9">
        <v>6676</v>
      </c>
      <c r="H156" s="9">
        <v>5833</v>
      </c>
      <c r="I156" s="9">
        <v>8287</v>
      </c>
      <c r="J156" s="9">
        <v>10970</v>
      </c>
      <c r="K156" s="9">
        <v>29115</v>
      </c>
      <c r="L156" s="9">
        <v>2133</v>
      </c>
      <c r="M156" s="9">
        <v>2486</v>
      </c>
      <c r="N156" s="9">
        <v>6674</v>
      </c>
      <c r="O156" s="9">
        <v>8162</v>
      </c>
      <c r="P156" s="9">
        <v>6817</v>
      </c>
      <c r="Q156" s="9">
        <v>7127</v>
      </c>
      <c r="R156" s="9">
        <v>3592</v>
      </c>
      <c r="S156" s="9">
        <v>12115</v>
      </c>
      <c r="T156" s="9">
        <v>6484</v>
      </c>
      <c r="U156" s="9">
        <v>5835</v>
      </c>
      <c r="V156" s="9">
        <v>12115</v>
      </c>
      <c r="W156" s="9">
        <v>5131</v>
      </c>
      <c r="X156" s="9">
        <v>6019</v>
      </c>
      <c r="Y156" s="9">
        <v>7038</v>
      </c>
      <c r="Z156" s="9">
        <v>8563</v>
      </c>
      <c r="AA156" s="9">
        <v>12443</v>
      </c>
      <c r="AB156" s="9">
        <v>8585</v>
      </c>
      <c r="AC156" s="9">
        <v>7353</v>
      </c>
      <c r="AE156" s="10">
        <f t="shared" si="33"/>
        <v>29115</v>
      </c>
      <c r="AF156" s="10">
        <f t="shared" si="34"/>
        <v>2133</v>
      </c>
      <c r="AG156" s="10">
        <f t="shared" si="30"/>
        <v>1706.4</v>
      </c>
      <c r="AH156" s="10">
        <f t="shared" si="31"/>
        <v>1599.75</v>
      </c>
      <c r="AK156">
        <v>0</v>
      </c>
      <c r="AL156">
        <v>0</v>
      </c>
      <c r="AM156">
        <f t="shared" si="32"/>
        <v>0</v>
      </c>
      <c r="AO156">
        <v>0</v>
      </c>
      <c r="AP156">
        <f t="shared" si="43"/>
        <v>0</v>
      </c>
      <c r="AQ156">
        <f t="shared" si="44"/>
        <v>0</v>
      </c>
      <c r="AR156" s="102" t="str">
        <f t="shared" si="45"/>
        <v xml:space="preserve"> </v>
      </c>
      <c r="AS156">
        <f t="shared" si="35"/>
        <v>0</v>
      </c>
      <c r="AT156" s="102" t="str">
        <f t="shared" si="36"/>
        <v xml:space="preserve"> </v>
      </c>
      <c r="AU156" s="102" t="str" cm="1">
        <f t="array" ref="AU156">_xlfn.IFS(AO156=0," ",AT156=20%,20%,AT156=25%,25%,AT156&lt;20%,"MV",AT156=21%,"MV",AT156=22%,"MV",AT156=23%,"MV",AT156=24%,MV)</f>
        <v xml:space="preserve"> </v>
      </c>
      <c r="AY156" s="121"/>
      <c r="AZ156">
        <v>0</v>
      </c>
      <c r="BA156">
        <v>0</v>
      </c>
      <c r="BB156">
        <f t="shared" si="37"/>
        <v>0</v>
      </c>
      <c r="BD156">
        <v>0</v>
      </c>
      <c r="BE156">
        <f t="shared" si="38"/>
        <v>0</v>
      </c>
      <c r="BF156">
        <f t="shared" si="39"/>
        <v>0</v>
      </c>
      <c r="BG156" s="102" t="str">
        <f t="shared" si="40"/>
        <v xml:space="preserve"> </v>
      </c>
      <c r="BH156">
        <f t="shared" si="41"/>
        <v>0</v>
      </c>
      <c r="BI156" s="102" t="str">
        <f t="shared" si="42"/>
        <v xml:space="preserve"> </v>
      </c>
      <c r="BJ156" s="102" t="str" cm="1">
        <f t="array" ref="BJ156">_xlfn.IFS(BD156=0," ",BI156=20%,20%,BI156=25%,25%,BI156&lt;20%,"MV",BI156=21%,"MV",BI156=22%,"MV",BI156=23%,"MV",BI156=24%,MV)</f>
        <v xml:space="preserve"> </v>
      </c>
    </row>
    <row r="157" spans="1:62">
      <c r="A157" s="6">
        <v>128</v>
      </c>
      <c r="B157" s="14" t="s">
        <v>172</v>
      </c>
      <c r="C157" s="16" t="s">
        <v>45</v>
      </c>
      <c r="D157" s="9">
        <v>5261</v>
      </c>
      <c r="E157" s="9">
        <v>8534</v>
      </c>
      <c r="F157" s="9">
        <v>3953</v>
      </c>
      <c r="G157" s="9">
        <v>6676</v>
      </c>
      <c r="H157" s="9">
        <v>5199</v>
      </c>
      <c r="I157" s="9">
        <v>7516</v>
      </c>
      <c r="J157" s="9">
        <v>8749</v>
      </c>
      <c r="K157" s="9">
        <v>31072</v>
      </c>
      <c r="L157" s="9">
        <v>3265</v>
      </c>
      <c r="M157" s="9">
        <v>2762</v>
      </c>
      <c r="N157" s="9">
        <v>6674</v>
      </c>
      <c r="O157" s="9">
        <v>7404</v>
      </c>
      <c r="P157" s="9">
        <v>6258</v>
      </c>
      <c r="Q157" s="9">
        <v>6787</v>
      </c>
      <c r="R157" s="9">
        <v>3592</v>
      </c>
      <c r="S157" s="9">
        <v>8999</v>
      </c>
      <c r="T157" s="9">
        <v>5882</v>
      </c>
      <c r="U157" s="9">
        <v>7499</v>
      </c>
      <c r="V157" s="9">
        <v>8581</v>
      </c>
      <c r="W157" s="9">
        <v>4989</v>
      </c>
      <c r="X157" s="9">
        <v>6019</v>
      </c>
      <c r="Y157" s="9">
        <v>6513</v>
      </c>
      <c r="Z157" s="9">
        <v>7760</v>
      </c>
      <c r="AA157" s="9">
        <v>12104</v>
      </c>
      <c r="AB157" s="9">
        <v>7786</v>
      </c>
      <c r="AC157" s="9">
        <v>7575</v>
      </c>
      <c r="AE157" s="10">
        <f t="shared" si="33"/>
        <v>31072</v>
      </c>
      <c r="AF157" s="10">
        <f t="shared" si="34"/>
        <v>2762</v>
      </c>
      <c r="AG157" s="10">
        <f t="shared" si="30"/>
        <v>2209.6</v>
      </c>
      <c r="AH157" s="10">
        <f t="shared" si="31"/>
        <v>2071.5</v>
      </c>
      <c r="AK157">
        <v>0</v>
      </c>
      <c r="AL157">
        <v>0</v>
      </c>
      <c r="AM157">
        <f t="shared" si="32"/>
        <v>0</v>
      </c>
      <c r="AO157">
        <v>0</v>
      </c>
      <c r="AP157">
        <f t="shared" si="43"/>
        <v>0</v>
      </c>
      <c r="AQ157">
        <f t="shared" si="44"/>
        <v>0</v>
      </c>
      <c r="AR157" s="102" t="str">
        <f t="shared" si="45"/>
        <v xml:space="preserve"> </v>
      </c>
      <c r="AS157">
        <f t="shared" si="35"/>
        <v>0</v>
      </c>
      <c r="AT157" s="102" t="str">
        <f t="shared" si="36"/>
        <v xml:space="preserve"> </v>
      </c>
      <c r="AU157" s="102" t="str" cm="1">
        <f t="array" ref="AU157">_xlfn.IFS(AO157=0," ",AT157=20%,20%,AT157=25%,25%,AT157&lt;20%,"MV",AT157=21%,"MV",AT157=22%,"MV",AT157=23%,"MV",AT157=24%,MV)</f>
        <v xml:space="preserve"> </v>
      </c>
      <c r="AY157" s="121"/>
      <c r="AZ157">
        <v>0</v>
      </c>
      <c r="BA157">
        <v>0</v>
      </c>
      <c r="BB157">
        <f t="shared" si="37"/>
        <v>0</v>
      </c>
      <c r="BD157">
        <v>0</v>
      </c>
      <c r="BE157">
        <f t="shared" si="38"/>
        <v>0</v>
      </c>
      <c r="BF157">
        <f t="shared" si="39"/>
        <v>0</v>
      </c>
      <c r="BG157" s="102" t="str">
        <f t="shared" si="40"/>
        <v xml:space="preserve"> </v>
      </c>
      <c r="BH157">
        <f t="shared" si="41"/>
        <v>0</v>
      </c>
      <c r="BI157" s="102" t="str">
        <f t="shared" si="42"/>
        <v xml:space="preserve"> </v>
      </c>
      <c r="BJ157" s="102" t="str" cm="1">
        <f t="array" ref="BJ157">_xlfn.IFS(BD157=0," ",BI157=20%,20%,BI157=25%,25%,BI157&lt;20%,"MV",BI157=21%,"MV",BI157=22%,"MV",BI157=23%,"MV",BI157=24%,MV)</f>
        <v xml:space="preserve"> </v>
      </c>
    </row>
    <row r="158" spans="1:62">
      <c r="A158" s="6">
        <v>129</v>
      </c>
      <c r="B158" s="14" t="s">
        <v>173</v>
      </c>
      <c r="C158" s="16" t="s">
        <v>45</v>
      </c>
      <c r="D158" s="9">
        <v>5261</v>
      </c>
      <c r="E158" s="9">
        <v>8392</v>
      </c>
      <c r="F158" s="9">
        <v>3953</v>
      </c>
      <c r="G158" s="9">
        <v>6676</v>
      </c>
      <c r="H158" s="9">
        <v>5199</v>
      </c>
      <c r="I158" s="9">
        <v>7516</v>
      </c>
      <c r="J158" s="9">
        <v>8749</v>
      </c>
      <c r="K158" s="9">
        <v>29115</v>
      </c>
      <c r="L158" s="9">
        <v>3265</v>
      </c>
      <c r="M158" s="9">
        <v>2486</v>
      </c>
      <c r="N158" s="9">
        <v>6674</v>
      </c>
      <c r="O158" s="9">
        <v>7404</v>
      </c>
      <c r="P158" s="9">
        <v>6828</v>
      </c>
      <c r="Q158" s="9">
        <v>6787</v>
      </c>
      <c r="R158" s="9">
        <v>5224</v>
      </c>
      <c r="S158" s="9">
        <v>8999</v>
      </c>
      <c r="T158" s="9">
        <v>5882</v>
      </c>
      <c r="U158" s="9">
        <v>5835</v>
      </c>
      <c r="V158" s="9">
        <v>8581</v>
      </c>
      <c r="W158" s="9">
        <v>4896</v>
      </c>
      <c r="X158" s="9">
        <v>6019</v>
      </c>
      <c r="Y158" s="9">
        <v>6513</v>
      </c>
      <c r="Z158" s="9">
        <v>7805</v>
      </c>
      <c r="AA158" s="9">
        <v>12104</v>
      </c>
      <c r="AB158" s="9">
        <v>7786</v>
      </c>
      <c r="AC158" s="9">
        <v>7434</v>
      </c>
      <c r="AE158" s="10">
        <f t="shared" si="33"/>
        <v>29115</v>
      </c>
      <c r="AF158" s="10">
        <f t="shared" si="34"/>
        <v>2486</v>
      </c>
      <c r="AG158" s="10">
        <f t="shared" si="30"/>
        <v>1988.8</v>
      </c>
      <c r="AH158" s="10">
        <f t="shared" si="31"/>
        <v>1864.5</v>
      </c>
      <c r="AK158">
        <v>0</v>
      </c>
      <c r="AL158">
        <v>0</v>
      </c>
      <c r="AM158">
        <f t="shared" si="32"/>
        <v>0</v>
      </c>
      <c r="AO158">
        <v>0</v>
      </c>
      <c r="AP158">
        <f t="shared" si="43"/>
        <v>0</v>
      </c>
      <c r="AQ158">
        <f t="shared" si="44"/>
        <v>0</v>
      </c>
      <c r="AR158" s="102" t="str">
        <f t="shared" si="45"/>
        <v xml:space="preserve"> </v>
      </c>
      <c r="AS158">
        <f t="shared" si="35"/>
        <v>0</v>
      </c>
      <c r="AT158" s="102" t="str">
        <f t="shared" si="36"/>
        <v xml:space="preserve"> </v>
      </c>
      <c r="AU158" s="102" t="str" cm="1">
        <f t="array" ref="AU158">_xlfn.IFS(AO158=0," ",AT158=20%,20%,AT158=25%,25%,AT158&lt;20%,"MV",AT158=21%,"MV",AT158=22%,"MV",AT158=23%,"MV",AT158=24%,MV)</f>
        <v xml:space="preserve"> </v>
      </c>
      <c r="AY158" s="121"/>
      <c r="AZ158">
        <v>0</v>
      </c>
      <c r="BA158">
        <v>0</v>
      </c>
      <c r="BB158">
        <f t="shared" si="37"/>
        <v>0</v>
      </c>
      <c r="BD158">
        <v>0</v>
      </c>
      <c r="BE158">
        <f t="shared" si="38"/>
        <v>0</v>
      </c>
      <c r="BF158">
        <f t="shared" si="39"/>
        <v>0</v>
      </c>
      <c r="BG158" s="102" t="str">
        <f t="shared" si="40"/>
        <v xml:space="preserve"> </v>
      </c>
      <c r="BH158">
        <f t="shared" si="41"/>
        <v>0</v>
      </c>
      <c r="BI158" s="102" t="str">
        <f t="shared" si="42"/>
        <v xml:space="preserve"> </v>
      </c>
      <c r="BJ158" s="102" t="str" cm="1">
        <f t="array" ref="BJ158">_xlfn.IFS(BD158=0," ",BI158=20%,20%,BI158=25%,25%,BI158&lt;20%,"MV",BI158=21%,"MV",BI158=22%,"MV",BI158=23%,"MV",BI158=24%,MV)</f>
        <v xml:space="preserve"> </v>
      </c>
    </row>
    <row r="159" spans="1:62">
      <c r="A159" s="6">
        <v>130</v>
      </c>
      <c r="B159" s="14" t="s">
        <v>174</v>
      </c>
      <c r="C159" s="16" t="s">
        <v>45</v>
      </c>
      <c r="D159" s="9">
        <v>4370</v>
      </c>
      <c r="E159" s="9">
        <v>4790</v>
      </c>
      <c r="F159" s="9">
        <v>3761</v>
      </c>
      <c r="G159" s="9">
        <v>4090</v>
      </c>
      <c r="H159" s="9">
        <v>4319</v>
      </c>
      <c r="I159" s="9">
        <v>6107</v>
      </c>
      <c r="J159" s="9">
        <v>5645</v>
      </c>
      <c r="K159" s="9">
        <v>10271</v>
      </c>
      <c r="L159" s="9">
        <v>3733</v>
      </c>
      <c r="M159" s="9">
        <v>3003</v>
      </c>
      <c r="N159" s="9">
        <v>4412</v>
      </c>
      <c r="O159" s="9">
        <v>6017</v>
      </c>
      <c r="P159" s="9">
        <v>4266</v>
      </c>
      <c r="Q159" s="9">
        <v>5317</v>
      </c>
      <c r="R159" s="9">
        <v>4106</v>
      </c>
      <c r="S159" s="9">
        <v>5541</v>
      </c>
      <c r="T159" s="9">
        <v>4779</v>
      </c>
      <c r="U159" s="9">
        <v>4387</v>
      </c>
      <c r="V159" s="9">
        <v>3994</v>
      </c>
      <c r="W159" s="9">
        <v>3711</v>
      </c>
      <c r="X159" s="9">
        <v>5090</v>
      </c>
      <c r="Y159" s="9">
        <v>4664</v>
      </c>
      <c r="Z159" s="9">
        <v>6335</v>
      </c>
      <c r="AA159" s="9">
        <v>4525</v>
      </c>
      <c r="AB159" s="9">
        <v>6327</v>
      </c>
      <c r="AC159" s="9">
        <v>4619</v>
      </c>
      <c r="AE159" s="10">
        <f t="shared" si="33"/>
        <v>10271</v>
      </c>
      <c r="AF159" s="10">
        <f t="shared" si="34"/>
        <v>3003</v>
      </c>
      <c r="AG159" s="10">
        <f t="shared" ref="AG159:AG222" si="46">AF159-(AF159*$AG$3)</f>
        <v>2402.4</v>
      </c>
      <c r="AH159" s="10">
        <f t="shared" ref="AH159:AH222" si="47">AF159-(AF159*$AH$3)</f>
        <v>2252.25</v>
      </c>
      <c r="AK159">
        <v>4</v>
      </c>
      <c r="AL159">
        <v>4</v>
      </c>
      <c r="AM159">
        <f t="shared" ref="AM159:AM222" si="48">AK159-AL159</f>
        <v>0</v>
      </c>
      <c r="AO159">
        <v>2402.4</v>
      </c>
      <c r="AP159">
        <f t="shared" si="43"/>
        <v>4779</v>
      </c>
      <c r="AQ159">
        <f t="shared" si="44"/>
        <v>2376.6</v>
      </c>
      <c r="AR159" s="102">
        <f t="shared" si="45"/>
        <v>0.49730069052102949</v>
      </c>
      <c r="AS159">
        <f t="shared" si="35"/>
        <v>9609.6</v>
      </c>
      <c r="AT159" s="102">
        <f t="shared" si="36"/>
        <v>0.2</v>
      </c>
      <c r="AU159" s="102" cm="1">
        <f t="array" ref="AU159">_xlfn.IFS(AO159=0," ",AT159=20%,20%,AT159=25%,25%,AT159&lt;20%,"MV",AT159=21%,"MV",AT159=22%,"MV",AT159=23%,"MV",AT159=24%,MV)</f>
        <v>0.2</v>
      </c>
      <c r="AY159" s="121"/>
      <c r="AZ159">
        <v>4</v>
      </c>
      <c r="BA159">
        <v>4</v>
      </c>
      <c r="BB159">
        <f t="shared" si="37"/>
        <v>0</v>
      </c>
      <c r="BD159">
        <v>2402.4</v>
      </c>
      <c r="BE159">
        <f t="shared" si="38"/>
        <v>3711</v>
      </c>
      <c r="BF159">
        <f t="shared" si="39"/>
        <v>1308.5999999999999</v>
      </c>
      <c r="BG159" s="102">
        <f t="shared" si="40"/>
        <v>0.35262732417138237</v>
      </c>
      <c r="BH159">
        <f t="shared" si="41"/>
        <v>9609.6</v>
      </c>
      <c r="BI159" s="102">
        <f t="shared" si="42"/>
        <v>0.2</v>
      </c>
      <c r="BJ159" s="102" cm="1">
        <f t="array" ref="BJ159">_xlfn.IFS(BD159=0," ",BI159=20%,20%,BI159=25%,25%,BI159&lt;20%,"MV",BI159=21%,"MV",BI159=22%,"MV",BI159=23%,"MV",BI159=24%,MV)</f>
        <v>0.2</v>
      </c>
    </row>
    <row r="160" spans="1:62">
      <c r="A160" s="6">
        <v>131</v>
      </c>
      <c r="B160" s="14" t="s">
        <v>175</v>
      </c>
      <c r="C160" s="16" t="s">
        <v>45</v>
      </c>
      <c r="D160" s="9">
        <v>4370</v>
      </c>
      <c r="E160" s="9">
        <v>4779</v>
      </c>
      <c r="F160" s="9">
        <v>3761</v>
      </c>
      <c r="G160" s="9">
        <v>4176</v>
      </c>
      <c r="H160" s="9">
        <v>4319</v>
      </c>
      <c r="I160" s="9">
        <v>6089</v>
      </c>
      <c r="J160" s="9">
        <v>5851</v>
      </c>
      <c r="K160" s="9">
        <v>9624</v>
      </c>
      <c r="L160" s="9">
        <v>4072</v>
      </c>
      <c r="M160" s="9">
        <v>3003</v>
      </c>
      <c r="N160" s="9">
        <v>4412</v>
      </c>
      <c r="O160" s="9">
        <v>5998</v>
      </c>
      <c r="P160" s="9">
        <v>3918</v>
      </c>
      <c r="Q160" s="9">
        <v>5430</v>
      </c>
      <c r="R160" s="9">
        <v>4480</v>
      </c>
      <c r="S160" s="9">
        <v>5525</v>
      </c>
      <c r="T160" s="9">
        <v>4766</v>
      </c>
      <c r="U160" s="9">
        <v>4468</v>
      </c>
      <c r="V160" s="9">
        <v>4129</v>
      </c>
      <c r="W160" s="9">
        <v>3761</v>
      </c>
      <c r="X160" s="9">
        <v>5090</v>
      </c>
      <c r="Y160" s="9">
        <v>4664</v>
      </c>
      <c r="Z160" s="9">
        <v>6289</v>
      </c>
      <c r="AA160" s="9">
        <v>4525</v>
      </c>
      <c r="AB160" s="9">
        <v>6309</v>
      </c>
      <c r="AC160" s="9">
        <v>4616</v>
      </c>
      <c r="AE160" s="10">
        <f t="shared" si="33"/>
        <v>9624</v>
      </c>
      <c r="AF160" s="10">
        <f t="shared" si="34"/>
        <v>3003</v>
      </c>
      <c r="AG160" s="10">
        <f t="shared" si="46"/>
        <v>2402.4</v>
      </c>
      <c r="AH160" s="10">
        <f t="shared" si="47"/>
        <v>2252.25</v>
      </c>
      <c r="AK160">
        <v>9</v>
      </c>
      <c r="AL160">
        <v>9</v>
      </c>
      <c r="AM160">
        <f t="shared" si="48"/>
        <v>0</v>
      </c>
      <c r="AO160">
        <v>2252.25</v>
      </c>
      <c r="AP160">
        <f t="shared" si="43"/>
        <v>4766</v>
      </c>
      <c r="AQ160">
        <f t="shared" si="44"/>
        <v>2513.75</v>
      </c>
      <c r="AR160" s="102">
        <f t="shared" si="45"/>
        <v>0.52743390684011748</v>
      </c>
      <c r="AS160">
        <f t="shared" si="35"/>
        <v>20270.25</v>
      </c>
      <c r="AT160" s="102">
        <f t="shared" si="36"/>
        <v>0.25</v>
      </c>
      <c r="AU160" s="102" cm="1">
        <f t="array" ref="AU160">_xlfn.IFS(AO160=0," ",AT160=20%,20%,AT160=25%,25%,AT160&lt;20%,"MV",AT160=21%,"MV",AT160=22%,"MV",AT160=23%,"MV",AT160=24%,MV)</f>
        <v>0.25</v>
      </c>
      <c r="AY160" s="121"/>
      <c r="AZ160">
        <v>9</v>
      </c>
      <c r="BA160">
        <v>9</v>
      </c>
      <c r="BB160">
        <f t="shared" si="37"/>
        <v>0</v>
      </c>
      <c r="BD160">
        <v>2252.25</v>
      </c>
      <c r="BE160">
        <f t="shared" si="38"/>
        <v>3761</v>
      </c>
      <c r="BF160">
        <f t="shared" si="39"/>
        <v>1508.75</v>
      </c>
      <c r="BG160" s="102">
        <f t="shared" si="40"/>
        <v>0.40115660728529645</v>
      </c>
      <c r="BH160">
        <f t="shared" si="41"/>
        <v>20270.25</v>
      </c>
      <c r="BI160" s="102">
        <f t="shared" si="42"/>
        <v>0.25</v>
      </c>
      <c r="BJ160" s="102" cm="1">
        <f t="array" ref="BJ160">_xlfn.IFS(BD160=0," ",BI160=20%,20%,BI160=25%,25%,BI160&lt;20%,"MV",BI160=21%,"MV",BI160=22%,"MV",BI160=23%,"MV",BI160=24%,MV)</f>
        <v>0.25</v>
      </c>
    </row>
    <row r="161" spans="1:62">
      <c r="A161" s="6">
        <v>132</v>
      </c>
      <c r="B161" s="14" t="s">
        <v>176</v>
      </c>
      <c r="C161" s="16" t="s">
        <v>45</v>
      </c>
      <c r="D161" s="9">
        <v>4597</v>
      </c>
      <c r="E161" s="9">
        <v>5677</v>
      </c>
      <c r="F161" s="9">
        <v>4844</v>
      </c>
      <c r="G161" s="9">
        <v>4773</v>
      </c>
      <c r="H161" s="9">
        <v>4543</v>
      </c>
      <c r="I161" s="9">
        <v>6780</v>
      </c>
      <c r="J161" s="9">
        <v>6498</v>
      </c>
      <c r="K161" s="9">
        <v>12839</v>
      </c>
      <c r="L161" s="9">
        <v>4299</v>
      </c>
      <c r="M161" s="9">
        <v>3487</v>
      </c>
      <c r="N161" s="9">
        <v>4864</v>
      </c>
      <c r="O161" s="9">
        <v>6680</v>
      </c>
      <c r="P161" s="9">
        <v>5724</v>
      </c>
      <c r="Q161" s="9">
        <v>5769</v>
      </c>
      <c r="R161" s="9">
        <v>4728</v>
      </c>
      <c r="S161" s="9">
        <v>6623</v>
      </c>
      <c r="T161" s="9">
        <v>5306</v>
      </c>
      <c r="U161" s="9">
        <v>4737</v>
      </c>
      <c r="V161" s="9">
        <v>4129</v>
      </c>
      <c r="W161" s="9">
        <v>4084</v>
      </c>
      <c r="X161" s="9">
        <v>5430</v>
      </c>
      <c r="Y161" s="9">
        <v>5188</v>
      </c>
      <c r="Z161" s="9">
        <v>7013</v>
      </c>
      <c r="AA161" s="9">
        <v>5317</v>
      </c>
      <c r="AB161" s="9">
        <v>7025</v>
      </c>
      <c r="AC161" s="9">
        <v>5133</v>
      </c>
      <c r="AE161" s="10">
        <f t="shared" si="33"/>
        <v>12839</v>
      </c>
      <c r="AF161" s="10">
        <f t="shared" si="34"/>
        <v>3487</v>
      </c>
      <c r="AG161" s="10">
        <f t="shared" si="46"/>
        <v>2789.6</v>
      </c>
      <c r="AH161" s="10">
        <f t="shared" si="47"/>
        <v>2615.25</v>
      </c>
      <c r="AK161">
        <v>0</v>
      </c>
      <c r="AL161">
        <v>0</v>
      </c>
      <c r="AM161">
        <f t="shared" si="48"/>
        <v>0</v>
      </c>
      <c r="AO161">
        <v>0</v>
      </c>
      <c r="AP161">
        <f t="shared" si="43"/>
        <v>0</v>
      </c>
      <c r="AQ161">
        <f t="shared" si="44"/>
        <v>0</v>
      </c>
      <c r="AR161" s="102" t="str">
        <f t="shared" si="45"/>
        <v xml:space="preserve"> </v>
      </c>
      <c r="AS161">
        <f t="shared" si="35"/>
        <v>0</v>
      </c>
      <c r="AT161" s="102" t="str">
        <f t="shared" si="36"/>
        <v xml:space="preserve"> </v>
      </c>
      <c r="AU161" s="102" t="str" cm="1">
        <f t="array" ref="AU161">_xlfn.IFS(AO161=0," ",AT161=20%,20%,AT161=25%,25%,AT161&lt;20%,"MV",AT161=21%,"MV",AT161=22%,"MV",AT161=23%,"MV",AT161=24%,MV)</f>
        <v xml:space="preserve"> </v>
      </c>
      <c r="AY161" s="121"/>
      <c r="AZ161">
        <v>0</v>
      </c>
      <c r="BA161">
        <v>0</v>
      </c>
      <c r="BB161">
        <f t="shared" si="37"/>
        <v>0</v>
      </c>
      <c r="BD161">
        <v>0</v>
      </c>
      <c r="BE161">
        <f t="shared" si="38"/>
        <v>0</v>
      </c>
      <c r="BF161">
        <f t="shared" si="39"/>
        <v>0</v>
      </c>
      <c r="BG161" s="102" t="str">
        <f t="shared" si="40"/>
        <v xml:space="preserve"> </v>
      </c>
      <c r="BH161">
        <f t="shared" si="41"/>
        <v>0</v>
      </c>
      <c r="BI161" s="102" t="str">
        <f t="shared" si="42"/>
        <v xml:space="preserve"> </v>
      </c>
      <c r="BJ161" s="102" t="str" cm="1">
        <f t="array" ref="BJ161">_xlfn.IFS(BD161=0," ",BI161=20%,20%,BI161=25%,25%,BI161&lt;20%,"MV",BI161=21%,"MV",BI161=22%,"MV",BI161=23%,"MV",BI161=24%,MV)</f>
        <v xml:space="preserve"> </v>
      </c>
    </row>
    <row r="162" spans="1:62">
      <c r="A162" s="6">
        <v>133</v>
      </c>
      <c r="B162" s="14" t="s">
        <v>177</v>
      </c>
      <c r="C162" s="16" t="s">
        <v>45</v>
      </c>
      <c r="D162" s="9">
        <v>5097</v>
      </c>
      <c r="E162" s="9">
        <v>5766</v>
      </c>
      <c r="F162" s="9">
        <v>5084</v>
      </c>
      <c r="G162" s="9">
        <v>4887</v>
      </c>
      <c r="H162" s="9">
        <v>5157</v>
      </c>
      <c r="I162" s="9">
        <v>6780</v>
      </c>
      <c r="J162" s="9">
        <v>6765</v>
      </c>
      <c r="K162" s="9">
        <v>13635</v>
      </c>
      <c r="L162" s="9">
        <v>4525</v>
      </c>
      <c r="M162" s="9">
        <v>3364</v>
      </c>
      <c r="N162" s="9">
        <v>4864</v>
      </c>
      <c r="O162" s="9">
        <v>6680</v>
      </c>
      <c r="P162" s="9">
        <v>4792</v>
      </c>
      <c r="Q162" s="9">
        <v>6108</v>
      </c>
      <c r="R162" s="9">
        <v>4977</v>
      </c>
      <c r="S162" s="9">
        <v>6623</v>
      </c>
      <c r="T162" s="9">
        <v>5306</v>
      </c>
      <c r="U162" s="9">
        <v>5062</v>
      </c>
      <c r="V162" s="9">
        <v>4937</v>
      </c>
      <c r="W162" s="9">
        <v>4056</v>
      </c>
      <c r="X162" s="9">
        <v>5430</v>
      </c>
      <c r="Y162" s="9">
        <v>5469</v>
      </c>
      <c r="Z162" s="9">
        <v>7013</v>
      </c>
      <c r="AA162" s="9">
        <v>5317</v>
      </c>
      <c r="AB162" s="9">
        <v>7025</v>
      </c>
      <c r="AC162" s="9">
        <v>5224</v>
      </c>
      <c r="AE162" s="10">
        <f t="shared" si="33"/>
        <v>13635</v>
      </c>
      <c r="AF162" s="10">
        <f t="shared" si="34"/>
        <v>3364</v>
      </c>
      <c r="AG162" s="10">
        <f t="shared" si="46"/>
        <v>2691.2</v>
      </c>
      <c r="AH162" s="10">
        <f t="shared" si="47"/>
        <v>2523</v>
      </c>
      <c r="AK162">
        <v>0</v>
      </c>
      <c r="AL162">
        <v>0</v>
      </c>
      <c r="AM162">
        <f t="shared" si="48"/>
        <v>0</v>
      </c>
      <c r="AO162">
        <v>0</v>
      </c>
      <c r="AP162">
        <f t="shared" si="43"/>
        <v>0</v>
      </c>
      <c r="AQ162">
        <f t="shared" si="44"/>
        <v>0</v>
      </c>
      <c r="AR162" s="102" t="str">
        <f t="shared" si="45"/>
        <v xml:space="preserve"> </v>
      </c>
      <c r="AS162">
        <f t="shared" si="35"/>
        <v>0</v>
      </c>
      <c r="AT162" s="102" t="str">
        <f t="shared" si="36"/>
        <v xml:space="preserve"> </v>
      </c>
      <c r="AU162" s="102" t="str" cm="1">
        <f t="array" ref="AU162">_xlfn.IFS(AO162=0," ",AT162=20%,20%,AT162=25%,25%,AT162&lt;20%,"MV",AT162=21%,"MV",AT162=22%,"MV",AT162=23%,"MV",AT162=24%,MV)</f>
        <v xml:space="preserve"> </v>
      </c>
      <c r="AY162" s="121"/>
      <c r="AZ162">
        <v>0</v>
      </c>
      <c r="BA162">
        <v>0</v>
      </c>
      <c r="BB162">
        <f t="shared" si="37"/>
        <v>0</v>
      </c>
      <c r="BD162">
        <v>0</v>
      </c>
      <c r="BE162">
        <f t="shared" si="38"/>
        <v>0</v>
      </c>
      <c r="BF162">
        <f t="shared" si="39"/>
        <v>0</v>
      </c>
      <c r="BG162" s="102" t="str">
        <f t="shared" si="40"/>
        <v xml:space="preserve"> </v>
      </c>
      <c r="BH162">
        <f t="shared" si="41"/>
        <v>0</v>
      </c>
      <c r="BI162" s="102" t="str">
        <f t="shared" si="42"/>
        <v xml:space="preserve"> </v>
      </c>
      <c r="BJ162" s="102" t="str" cm="1">
        <f t="array" ref="BJ162">_xlfn.IFS(BD162=0," ",BI162=20%,20%,BI162=25%,25%,BI162&lt;20%,"MV",BI162=21%,"MV",BI162=22%,"MV",BI162=23%,"MV",BI162=24%,MV)</f>
        <v xml:space="preserve"> </v>
      </c>
    </row>
    <row r="163" spans="1:62">
      <c r="A163" s="6">
        <v>134</v>
      </c>
      <c r="B163" s="14" t="s">
        <v>178</v>
      </c>
      <c r="C163" s="16" t="s">
        <v>45</v>
      </c>
      <c r="D163" s="9">
        <v>5985</v>
      </c>
      <c r="E163" s="9">
        <v>6604</v>
      </c>
      <c r="F163" s="9">
        <v>5336</v>
      </c>
      <c r="G163" s="9">
        <v>5710</v>
      </c>
      <c r="H163" s="9">
        <v>5914</v>
      </c>
      <c r="I163" s="9">
        <v>7416</v>
      </c>
      <c r="J163" s="9">
        <v>7353</v>
      </c>
      <c r="K163" s="9">
        <v>13695</v>
      </c>
      <c r="L163" s="9">
        <v>5090</v>
      </c>
      <c r="M163" s="9">
        <v>2822</v>
      </c>
      <c r="N163" s="9">
        <v>5769</v>
      </c>
      <c r="O163" s="9">
        <v>7305</v>
      </c>
      <c r="P163" s="9">
        <v>5526</v>
      </c>
      <c r="Q163" s="9">
        <v>7127</v>
      </c>
      <c r="R163" s="9">
        <v>5854</v>
      </c>
      <c r="S163" s="9">
        <v>8062</v>
      </c>
      <c r="T163" s="9">
        <v>5803</v>
      </c>
      <c r="U163" s="9">
        <v>5577</v>
      </c>
      <c r="V163" s="9">
        <v>5806</v>
      </c>
      <c r="W163" s="9">
        <v>4839</v>
      </c>
      <c r="X163" s="9">
        <v>5939</v>
      </c>
      <c r="Y163" s="9">
        <v>7082</v>
      </c>
      <c r="Z163" s="9">
        <v>7670</v>
      </c>
      <c r="AA163" s="9">
        <v>7127</v>
      </c>
      <c r="AB163" s="9">
        <v>7683</v>
      </c>
      <c r="AC163" s="9">
        <v>6013</v>
      </c>
      <c r="AE163" s="10">
        <f t="shared" si="33"/>
        <v>13695</v>
      </c>
      <c r="AF163" s="10">
        <f t="shared" si="34"/>
        <v>2822</v>
      </c>
      <c r="AG163" s="10">
        <f t="shared" si="46"/>
        <v>2257.6</v>
      </c>
      <c r="AH163" s="10">
        <f t="shared" si="47"/>
        <v>2116.5</v>
      </c>
      <c r="AK163">
        <v>0</v>
      </c>
      <c r="AL163">
        <v>0</v>
      </c>
      <c r="AM163">
        <f t="shared" si="48"/>
        <v>0</v>
      </c>
      <c r="AO163">
        <v>0</v>
      </c>
      <c r="AP163">
        <f t="shared" si="43"/>
        <v>0</v>
      </c>
      <c r="AQ163">
        <f t="shared" si="44"/>
        <v>0</v>
      </c>
      <c r="AR163" s="102" t="str">
        <f t="shared" si="45"/>
        <v xml:space="preserve"> </v>
      </c>
      <c r="AS163">
        <f t="shared" si="35"/>
        <v>0</v>
      </c>
      <c r="AT163" s="102" t="str">
        <f t="shared" si="36"/>
        <v xml:space="preserve"> </v>
      </c>
      <c r="AU163" s="102" t="str" cm="1">
        <f t="array" ref="AU163">_xlfn.IFS(AO163=0," ",AT163=20%,20%,AT163=25%,25%,AT163&lt;20%,"MV",AT163=21%,"MV",AT163=22%,"MV",AT163=23%,"MV",AT163=24%,MV)</f>
        <v xml:space="preserve"> </v>
      </c>
      <c r="AY163" s="121"/>
      <c r="AZ163">
        <v>0</v>
      </c>
      <c r="BA163">
        <v>0</v>
      </c>
      <c r="BB163">
        <f t="shared" si="37"/>
        <v>0</v>
      </c>
      <c r="BD163">
        <v>0</v>
      </c>
      <c r="BE163">
        <f t="shared" si="38"/>
        <v>0</v>
      </c>
      <c r="BF163">
        <f t="shared" si="39"/>
        <v>0</v>
      </c>
      <c r="BG163" s="102" t="str">
        <f t="shared" si="40"/>
        <v xml:space="preserve"> </v>
      </c>
      <c r="BH163">
        <f t="shared" si="41"/>
        <v>0</v>
      </c>
      <c r="BI163" s="102" t="str">
        <f t="shared" si="42"/>
        <v xml:space="preserve"> </v>
      </c>
      <c r="BJ163" s="102" t="str" cm="1">
        <f t="array" ref="BJ163">_xlfn.IFS(BD163=0," ",BI163=20%,20%,BI163=25%,25%,BI163&lt;20%,"MV",BI163=21%,"MV",BI163=22%,"MV",BI163=23%,"MV",BI163=24%,MV)</f>
        <v xml:space="preserve"> </v>
      </c>
    </row>
    <row r="164" spans="1:62">
      <c r="A164" s="6">
        <v>135</v>
      </c>
      <c r="B164" s="14" t="s">
        <v>179</v>
      </c>
      <c r="C164" s="16" t="s">
        <v>45</v>
      </c>
      <c r="D164" s="9">
        <v>28549</v>
      </c>
      <c r="E164" s="9">
        <v>28210</v>
      </c>
      <c r="F164" s="9">
        <v>34207</v>
      </c>
      <c r="G164" s="9">
        <v>28648</v>
      </c>
      <c r="H164" s="9">
        <v>28891</v>
      </c>
      <c r="I164" s="9">
        <v>44514</v>
      </c>
      <c r="J164" s="9">
        <v>46945</v>
      </c>
      <c r="K164" s="9">
        <v>105871</v>
      </c>
      <c r="L164" s="9">
        <v>36198</v>
      </c>
      <c r="M164" s="9">
        <v>19336</v>
      </c>
      <c r="N164" s="9">
        <v>38574</v>
      </c>
      <c r="O164" s="9">
        <v>43849</v>
      </c>
      <c r="P164" s="9">
        <v>27282</v>
      </c>
      <c r="Q164" s="9">
        <v>45474</v>
      </c>
      <c r="R164" s="9">
        <v>49773</v>
      </c>
      <c r="S164" s="9">
        <v>88844</v>
      </c>
      <c r="T164" s="9">
        <v>34836</v>
      </c>
      <c r="U164" s="9">
        <v>40629</v>
      </c>
      <c r="V164" s="9">
        <v>33653</v>
      </c>
      <c r="W164" s="9">
        <v>21304</v>
      </c>
      <c r="X164" s="9">
        <v>39026</v>
      </c>
      <c r="Y164" s="9">
        <v>27666</v>
      </c>
      <c r="Z164" s="9">
        <v>46040</v>
      </c>
      <c r="AA164" s="9">
        <v>44117</v>
      </c>
      <c r="AB164" s="9">
        <v>46114</v>
      </c>
      <c r="AC164" s="9">
        <v>27167</v>
      </c>
      <c r="AE164" s="10">
        <f t="shared" si="33"/>
        <v>105871</v>
      </c>
      <c r="AF164" s="10">
        <f t="shared" si="34"/>
        <v>19336</v>
      </c>
      <c r="AG164" s="10">
        <f t="shared" si="46"/>
        <v>15468.8</v>
      </c>
      <c r="AH164" s="10">
        <f t="shared" si="47"/>
        <v>14502</v>
      </c>
      <c r="AK164">
        <v>0</v>
      </c>
      <c r="AL164">
        <v>0</v>
      </c>
      <c r="AM164">
        <f t="shared" si="48"/>
        <v>0</v>
      </c>
      <c r="AO164">
        <v>0</v>
      </c>
      <c r="AP164">
        <f t="shared" si="43"/>
        <v>0</v>
      </c>
      <c r="AQ164">
        <f t="shared" si="44"/>
        <v>0</v>
      </c>
      <c r="AR164" s="102" t="str">
        <f t="shared" si="45"/>
        <v xml:space="preserve"> </v>
      </c>
      <c r="AS164">
        <f t="shared" si="35"/>
        <v>0</v>
      </c>
      <c r="AT164" s="102" t="str">
        <f t="shared" si="36"/>
        <v xml:space="preserve"> </v>
      </c>
      <c r="AU164" s="102" t="str" cm="1">
        <f t="array" ref="AU164">_xlfn.IFS(AO164=0," ",AT164=20%,20%,AT164=25%,25%,AT164&lt;20%,"MV",AT164=21%,"MV",AT164=22%,"MV",AT164=23%,"MV",AT164=24%,MV)</f>
        <v xml:space="preserve"> </v>
      </c>
      <c r="AY164" s="121"/>
      <c r="AZ164">
        <v>0</v>
      </c>
      <c r="BA164">
        <v>0</v>
      </c>
      <c r="BB164">
        <f t="shared" si="37"/>
        <v>0</v>
      </c>
      <c r="BD164">
        <v>0</v>
      </c>
      <c r="BE164">
        <f t="shared" si="38"/>
        <v>0</v>
      </c>
      <c r="BF164">
        <f t="shared" si="39"/>
        <v>0</v>
      </c>
      <c r="BG164" s="102" t="str">
        <f t="shared" si="40"/>
        <v xml:space="preserve"> </v>
      </c>
      <c r="BH164">
        <f t="shared" si="41"/>
        <v>0</v>
      </c>
      <c r="BI164" s="102" t="str">
        <f t="shared" si="42"/>
        <v xml:space="preserve"> </v>
      </c>
      <c r="BJ164" s="102" t="str" cm="1">
        <f t="array" ref="BJ164">_xlfn.IFS(BD164=0," ",BI164=20%,20%,BI164=25%,25%,BI164&lt;20%,"MV",BI164=21%,"MV",BI164=22%,"MV",BI164=23%,"MV",BI164=24%,MV)</f>
        <v xml:space="preserve"> </v>
      </c>
    </row>
    <row r="165" spans="1:62">
      <c r="A165" s="6">
        <v>136</v>
      </c>
      <c r="B165" s="14" t="s">
        <v>180</v>
      </c>
      <c r="C165" s="16" t="s">
        <v>45</v>
      </c>
      <c r="D165" s="9">
        <v>7896</v>
      </c>
      <c r="E165" s="9">
        <v>11029</v>
      </c>
      <c r="F165" s="9">
        <v>8848</v>
      </c>
      <c r="G165" s="9">
        <v>8353</v>
      </c>
      <c r="H165" s="9">
        <v>7802</v>
      </c>
      <c r="I165" s="9">
        <v>15678</v>
      </c>
      <c r="J165" s="9">
        <v>13945</v>
      </c>
      <c r="K165" s="9">
        <v>13011</v>
      </c>
      <c r="L165" s="9">
        <v>7013</v>
      </c>
      <c r="M165" s="9">
        <v>7269</v>
      </c>
      <c r="N165" s="9">
        <v>10520</v>
      </c>
      <c r="O165" s="9">
        <v>15444</v>
      </c>
      <c r="P165" s="9">
        <v>13758</v>
      </c>
      <c r="Q165" s="9">
        <v>12330</v>
      </c>
      <c r="R165" s="9">
        <v>10520</v>
      </c>
      <c r="S165" s="9">
        <v>14224</v>
      </c>
      <c r="T165" s="9">
        <v>12270</v>
      </c>
      <c r="U165" s="9">
        <v>9565</v>
      </c>
      <c r="V165" s="9">
        <v>7908</v>
      </c>
      <c r="W165" s="9">
        <v>10093</v>
      </c>
      <c r="X165" s="9">
        <v>12726</v>
      </c>
      <c r="Y165" s="9">
        <v>9066</v>
      </c>
      <c r="Z165" s="9">
        <v>16301</v>
      </c>
      <c r="AA165" s="9">
        <v>15271</v>
      </c>
      <c r="AB165" s="9">
        <v>16242</v>
      </c>
      <c r="AC165" s="9">
        <v>13879</v>
      </c>
      <c r="AE165" s="10">
        <f t="shared" si="33"/>
        <v>16301</v>
      </c>
      <c r="AF165" s="10">
        <f t="shared" si="34"/>
        <v>7013</v>
      </c>
      <c r="AG165" s="10">
        <f t="shared" si="46"/>
        <v>5610.4</v>
      </c>
      <c r="AH165" s="10">
        <f t="shared" si="47"/>
        <v>5259.75</v>
      </c>
      <c r="AK165">
        <v>0</v>
      </c>
      <c r="AL165">
        <v>0</v>
      </c>
      <c r="AM165">
        <f t="shared" si="48"/>
        <v>0</v>
      </c>
      <c r="AO165">
        <v>0</v>
      </c>
      <c r="AP165">
        <f t="shared" si="43"/>
        <v>0</v>
      </c>
      <c r="AQ165">
        <f t="shared" si="44"/>
        <v>0</v>
      </c>
      <c r="AR165" s="102" t="str">
        <f t="shared" si="45"/>
        <v xml:space="preserve"> </v>
      </c>
      <c r="AS165">
        <f t="shared" si="35"/>
        <v>0</v>
      </c>
      <c r="AT165" s="102" t="str">
        <f t="shared" si="36"/>
        <v xml:space="preserve"> </v>
      </c>
      <c r="AU165" s="102" t="str" cm="1">
        <f t="array" ref="AU165">_xlfn.IFS(AO165=0," ",AT165=20%,20%,AT165=25%,25%,AT165&lt;20%,"MV",AT165=21%,"MV",AT165=22%,"MV",AT165=23%,"MV",AT165=24%,MV)</f>
        <v xml:space="preserve"> </v>
      </c>
      <c r="AY165" s="121"/>
      <c r="AZ165">
        <v>0</v>
      </c>
      <c r="BA165">
        <v>0</v>
      </c>
      <c r="BB165">
        <f t="shared" si="37"/>
        <v>0</v>
      </c>
      <c r="BD165">
        <v>0</v>
      </c>
      <c r="BE165">
        <f t="shared" si="38"/>
        <v>0</v>
      </c>
      <c r="BF165">
        <f t="shared" si="39"/>
        <v>0</v>
      </c>
      <c r="BG165" s="102" t="str">
        <f t="shared" si="40"/>
        <v xml:space="preserve"> </v>
      </c>
      <c r="BH165">
        <f t="shared" si="41"/>
        <v>0</v>
      </c>
      <c r="BI165" s="102" t="str">
        <f t="shared" si="42"/>
        <v xml:space="preserve"> </v>
      </c>
      <c r="BJ165" s="102" t="str" cm="1">
        <f t="array" ref="BJ165">_xlfn.IFS(BD165=0," ",BI165=20%,20%,BI165=25%,25%,BI165&lt;20%,"MV",BI165=21%,"MV",BI165=22%,"MV",BI165=23%,"MV",BI165=24%,MV)</f>
        <v xml:space="preserve"> </v>
      </c>
    </row>
    <row r="166" spans="1:62">
      <c r="A166" s="6">
        <v>137</v>
      </c>
      <c r="B166" s="14" t="s">
        <v>181</v>
      </c>
      <c r="C166" s="16" t="s">
        <v>45</v>
      </c>
      <c r="D166" s="9">
        <v>22044</v>
      </c>
      <c r="E166" s="9">
        <v>26024</v>
      </c>
      <c r="F166" s="9">
        <v>23596</v>
      </c>
      <c r="G166" s="9">
        <v>20454</v>
      </c>
      <c r="H166" s="9">
        <v>22308</v>
      </c>
      <c r="I166" s="9">
        <v>32051</v>
      </c>
      <c r="J166" s="9">
        <v>30316</v>
      </c>
      <c r="K166" s="9">
        <v>51332</v>
      </c>
      <c r="L166" s="9">
        <v>19626</v>
      </c>
      <c r="M166" s="9">
        <v>17500</v>
      </c>
      <c r="N166" s="9">
        <v>23868</v>
      </c>
      <c r="O166" s="9">
        <v>31571</v>
      </c>
      <c r="P166" s="9">
        <v>24622</v>
      </c>
      <c r="Q166" s="9">
        <v>24434</v>
      </c>
      <c r="R166" s="9">
        <v>22571</v>
      </c>
      <c r="S166" s="9">
        <v>29076</v>
      </c>
      <c r="T166" s="9">
        <v>25082</v>
      </c>
      <c r="U166" s="9">
        <v>22296</v>
      </c>
      <c r="V166" s="9">
        <v>26923</v>
      </c>
      <c r="W166" s="9">
        <v>23804</v>
      </c>
      <c r="X166" s="9">
        <v>30542</v>
      </c>
      <c r="Y166" s="9">
        <v>25730</v>
      </c>
      <c r="Z166" s="9">
        <v>33189</v>
      </c>
      <c r="AA166" s="9">
        <v>35067</v>
      </c>
      <c r="AB166" s="9">
        <v>33202</v>
      </c>
      <c r="AC166" s="9">
        <v>29013</v>
      </c>
      <c r="AE166" s="10">
        <f t="shared" si="33"/>
        <v>51332</v>
      </c>
      <c r="AF166" s="10">
        <f t="shared" si="34"/>
        <v>17500</v>
      </c>
      <c r="AG166" s="10">
        <f t="shared" si="46"/>
        <v>14000</v>
      </c>
      <c r="AH166" s="10">
        <f t="shared" si="47"/>
        <v>13125</v>
      </c>
      <c r="AK166">
        <v>0</v>
      </c>
      <c r="AL166">
        <v>0</v>
      </c>
      <c r="AM166">
        <f t="shared" si="48"/>
        <v>0</v>
      </c>
      <c r="AO166">
        <v>0</v>
      </c>
      <c r="AP166">
        <f t="shared" si="43"/>
        <v>0</v>
      </c>
      <c r="AQ166">
        <f t="shared" si="44"/>
        <v>0</v>
      </c>
      <c r="AR166" s="102" t="str">
        <f t="shared" si="45"/>
        <v xml:space="preserve"> </v>
      </c>
      <c r="AS166">
        <f t="shared" si="35"/>
        <v>0</v>
      </c>
      <c r="AT166" s="102" t="str">
        <f t="shared" si="36"/>
        <v xml:space="preserve"> </v>
      </c>
      <c r="AU166" s="102" t="str" cm="1">
        <f t="array" ref="AU166">_xlfn.IFS(AO166=0," ",AT166=20%,20%,AT166=25%,25%,AT166&lt;20%,"MV",AT166=21%,"MV",AT166=22%,"MV",AT166=23%,"MV",AT166=24%,MV)</f>
        <v xml:space="preserve"> </v>
      </c>
      <c r="AY166" s="121"/>
      <c r="AZ166">
        <v>0</v>
      </c>
      <c r="BA166">
        <v>0</v>
      </c>
      <c r="BB166">
        <f t="shared" si="37"/>
        <v>0</v>
      </c>
      <c r="BD166">
        <v>0</v>
      </c>
      <c r="BE166">
        <f t="shared" si="38"/>
        <v>0</v>
      </c>
      <c r="BF166">
        <f t="shared" si="39"/>
        <v>0</v>
      </c>
      <c r="BG166" s="102" t="str">
        <f t="shared" si="40"/>
        <v xml:space="preserve"> </v>
      </c>
      <c r="BH166">
        <f t="shared" si="41"/>
        <v>0</v>
      </c>
      <c r="BI166" s="102" t="str">
        <f t="shared" si="42"/>
        <v xml:space="preserve"> </v>
      </c>
      <c r="BJ166" s="102" t="str" cm="1">
        <f t="array" ref="BJ166">_xlfn.IFS(BD166=0," ",BI166=20%,20%,BI166=25%,25%,BI166&lt;20%,"MV",BI166=21%,"MV",BI166=22%,"MV",BI166=23%,"MV",BI166=24%,MV)</f>
        <v xml:space="preserve"> </v>
      </c>
    </row>
    <row r="167" spans="1:62">
      <c r="A167" s="6">
        <v>138</v>
      </c>
      <c r="B167" s="14" t="s">
        <v>182</v>
      </c>
      <c r="C167" s="16" t="s">
        <v>45</v>
      </c>
      <c r="D167" s="9">
        <v>4525</v>
      </c>
      <c r="E167" s="9">
        <v>6321</v>
      </c>
      <c r="F167" s="9">
        <v>3618</v>
      </c>
      <c r="G167" s="9">
        <v>4261</v>
      </c>
      <c r="H167" s="9">
        <v>4472</v>
      </c>
      <c r="I167" s="9">
        <v>8012</v>
      </c>
      <c r="J167" s="9">
        <v>6789</v>
      </c>
      <c r="K167" s="9">
        <v>8046</v>
      </c>
      <c r="L167" s="9">
        <v>2489</v>
      </c>
      <c r="M167" s="9">
        <v>2828</v>
      </c>
      <c r="N167" s="9">
        <v>7353</v>
      </c>
      <c r="O167" s="9">
        <v>7894</v>
      </c>
      <c r="P167" s="9">
        <v>6698</v>
      </c>
      <c r="Q167" s="9">
        <v>6674</v>
      </c>
      <c r="R167" s="9">
        <v>3365</v>
      </c>
      <c r="S167" s="9">
        <v>8150</v>
      </c>
      <c r="T167" s="9">
        <v>6271</v>
      </c>
      <c r="U167" s="9">
        <v>4998</v>
      </c>
      <c r="V167" s="9">
        <v>4207</v>
      </c>
      <c r="W167" s="9">
        <v>3820</v>
      </c>
      <c r="X167" s="9">
        <v>6787</v>
      </c>
      <c r="Y167" s="9">
        <v>5596</v>
      </c>
      <c r="Z167" s="9">
        <v>8314</v>
      </c>
      <c r="AA167" s="9">
        <v>6335</v>
      </c>
      <c r="AB167" s="9">
        <v>8301</v>
      </c>
      <c r="AC167" s="9">
        <v>5750</v>
      </c>
      <c r="AE167" s="10">
        <f t="shared" si="33"/>
        <v>8314</v>
      </c>
      <c r="AF167" s="10">
        <f t="shared" si="34"/>
        <v>2489</v>
      </c>
      <c r="AG167" s="10">
        <f t="shared" si="46"/>
        <v>1991.2</v>
      </c>
      <c r="AH167" s="10">
        <f t="shared" si="47"/>
        <v>1866.75</v>
      </c>
      <c r="AK167">
        <v>3</v>
      </c>
      <c r="AL167">
        <v>3</v>
      </c>
      <c r="AM167">
        <f t="shared" si="48"/>
        <v>0</v>
      </c>
      <c r="AO167">
        <v>1991.2</v>
      </c>
      <c r="AP167">
        <f t="shared" si="43"/>
        <v>6271</v>
      </c>
      <c r="AQ167">
        <f t="shared" si="44"/>
        <v>4279.8</v>
      </c>
      <c r="AR167" s="102">
        <f t="shared" si="45"/>
        <v>0.68247488438845483</v>
      </c>
      <c r="AS167">
        <f t="shared" si="35"/>
        <v>5973.6</v>
      </c>
      <c r="AT167" s="102">
        <f t="shared" si="36"/>
        <v>0.2</v>
      </c>
      <c r="AU167" s="102" cm="1">
        <f t="array" ref="AU167">_xlfn.IFS(AO167=0," ",AT167=20%,20%,AT167=25%,25%,AT167&lt;20%,"MV",AT167=21%,"MV",AT167=22%,"MV",AT167=23%,"MV",AT167=24%,MV)</f>
        <v>0.2</v>
      </c>
      <c r="AY167" s="121"/>
      <c r="AZ167">
        <v>3</v>
      </c>
      <c r="BA167">
        <v>3</v>
      </c>
      <c r="BB167">
        <f t="shared" si="37"/>
        <v>0</v>
      </c>
      <c r="BD167">
        <v>1991.2</v>
      </c>
      <c r="BE167">
        <f t="shared" si="38"/>
        <v>3820</v>
      </c>
      <c r="BF167">
        <f t="shared" si="39"/>
        <v>1828.8</v>
      </c>
      <c r="BG167" s="102">
        <f t="shared" si="40"/>
        <v>0.47874345549738218</v>
      </c>
      <c r="BH167">
        <f t="shared" si="41"/>
        <v>5973.6</v>
      </c>
      <c r="BI167" s="102">
        <f t="shared" si="42"/>
        <v>0.2</v>
      </c>
      <c r="BJ167" s="102" cm="1">
        <f t="array" ref="BJ167">_xlfn.IFS(BD167=0," ",BI167=20%,20%,BI167=25%,25%,BI167&lt;20%,"MV",BI167=21%,"MV",BI167=22%,"MV",BI167=23%,"MV",BI167=24%,MV)</f>
        <v>0.2</v>
      </c>
    </row>
    <row r="168" spans="1:62">
      <c r="A168" s="6">
        <v>139</v>
      </c>
      <c r="B168" s="14" t="s">
        <v>183</v>
      </c>
      <c r="C168" s="16" t="s">
        <v>45</v>
      </c>
      <c r="D168" s="9">
        <v>16546</v>
      </c>
      <c r="E168" s="9">
        <v>19089</v>
      </c>
      <c r="F168" s="9">
        <v>16116</v>
      </c>
      <c r="G168" s="9">
        <v>15853</v>
      </c>
      <c r="H168" s="9">
        <v>16744</v>
      </c>
      <c r="I168" s="9">
        <v>18031</v>
      </c>
      <c r="J168" s="9">
        <v>19796</v>
      </c>
      <c r="K168" s="9">
        <v>17646</v>
      </c>
      <c r="L168" s="9">
        <v>14140</v>
      </c>
      <c r="M168" s="9">
        <v>7808</v>
      </c>
      <c r="N168" s="9">
        <v>15724</v>
      </c>
      <c r="O168" s="9">
        <v>17761</v>
      </c>
      <c r="P168" s="9">
        <v>18564</v>
      </c>
      <c r="Q168" s="9">
        <v>18212</v>
      </c>
      <c r="R168" s="9">
        <v>15554</v>
      </c>
      <c r="S168" s="9">
        <v>18428</v>
      </c>
      <c r="T168" s="9">
        <v>14111</v>
      </c>
      <c r="U168" s="9">
        <v>15014</v>
      </c>
      <c r="V168" s="9">
        <v>25240</v>
      </c>
      <c r="W168" s="9">
        <v>10208</v>
      </c>
      <c r="X168" s="9">
        <v>11878</v>
      </c>
      <c r="Y168" s="9">
        <v>23015</v>
      </c>
      <c r="Z168" s="9">
        <v>18665</v>
      </c>
      <c r="AA168" s="9">
        <v>18099</v>
      </c>
      <c r="AB168" s="9">
        <v>18680</v>
      </c>
      <c r="AC168" s="9">
        <v>13008</v>
      </c>
      <c r="AE168" s="10">
        <f t="shared" si="33"/>
        <v>25240</v>
      </c>
      <c r="AF168" s="10">
        <f t="shared" si="34"/>
        <v>7808</v>
      </c>
      <c r="AG168" s="10">
        <f t="shared" si="46"/>
        <v>6246.4</v>
      </c>
      <c r="AH168" s="10">
        <f t="shared" si="47"/>
        <v>5856</v>
      </c>
      <c r="AK168">
        <v>0</v>
      </c>
      <c r="AL168">
        <v>0</v>
      </c>
      <c r="AM168">
        <f t="shared" si="48"/>
        <v>0</v>
      </c>
      <c r="AO168">
        <v>0</v>
      </c>
      <c r="AP168">
        <f t="shared" si="43"/>
        <v>0</v>
      </c>
      <c r="AQ168">
        <f t="shared" si="44"/>
        <v>0</v>
      </c>
      <c r="AR168" s="102" t="str">
        <f t="shared" si="45"/>
        <v xml:space="preserve"> </v>
      </c>
      <c r="AS168">
        <f t="shared" si="35"/>
        <v>0</v>
      </c>
      <c r="AT168" s="102" t="str">
        <f t="shared" si="36"/>
        <v xml:space="preserve"> </v>
      </c>
      <c r="AU168" s="102" t="str" cm="1">
        <f t="array" ref="AU168">_xlfn.IFS(AO168=0," ",AT168=20%,20%,AT168=25%,25%,AT168&lt;20%,"MV",AT168=21%,"MV",AT168=22%,"MV",AT168=23%,"MV",AT168=24%,MV)</f>
        <v xml:space="preserve"> </v>
      </c>
      <c r="AY168" s="121"/>
      <c r="AZ168">
        <v>0</v>
      </c>
      <c r="BA168">
        <v>0</v>
      </c>
      <c r="BB168">
        <f t="shared" si="37"/>
        <v>0</v>
      </c>
      <c r="BD168">
        <v>0</v>
      </c>
      <c r="BE168">
        <f t="shared" si="38"/>
        <v>0</v>
      </c>
      <c r="BF168">
        <f t="shared" si="39"/>
        <v>0</v>
      </c>
      <c r="BG168" s="102" t="str">
        <f t="shared" si="40"/>
        <v xml:space="preserve"> </v>
      </c>
      <c r="BH168">
        <f t="shared" si="41"/>
        <v>0</v>
      </c>
      <c r="BI168" s="102" t="str">
        <f t="shared" si="42"/>
        <v xml:space="preserve"> </v>
      </c>
      <c r="BJ168" s="102" t="str" cm="1">
        <f t="array" ref="BJ168">_xlfn.IFS(BD168=0," ",BI168=20%,20%,BI168=25%,25%,BI168&lt;20%,"MV",BI168=21%,"MV",BI168=22%,"MV",BI168=23%,"MV",BI168=24%,MV)</f>
        <v xml:space="preserve"> </v>
      </c>
    </row>
    <row r="169" spans="1:62">
      <c r="A169" s="6">
        <v>140</v>
      </c>
      <c r="B169" s="14" t="s">
        <v>184</v>
      </c>
      <c r="C169" s="16" t="s">
        <v>45</v>
      </c>
      <c r="D169" s="9">
        <v>34985</v>
      </c>
      <c r="E169" s="9">
        <v>33936</v>
      </c>
      <c r="F169" s="9">
        <v>16116</v>
      </c>
      <c r="G169" s="9">
        <v>32290</v>
      </c>
      <c r="H169" s="9">
        <v>34571</v>
      </c>
      <c r="I169" s="9">
        <v>24928</v>
      </c>
      <c r="J169" s="9">
        <v>41063</v>
      </c>
      <c r="K169" s="9">
        <v>551236</v>
      </c>
      <c r="L169" s="9">
        <v>14140</v>
      </c>
      <c r="M169" s="9">
        <v>11886</v>
      </c>
      <c r="N169" s="9">
        <v>48755</v>
      </c>
      <c r="O169" s="9">
        <v>24555</v>
      </c>
      <c r="P169" s="9">
        <v>105301</v>
      </c>
      <c r="Q169" s="9">
        <v>36425</v>
      </c>
      <c r="R169" s="9">
        <v>15554</v>
      </c>
      <c r="S169" s="9">
        <v>64614</v>
      </c>
      <c r="T169" s="9">
        <v>19508</v>
      </c>
      <c r="U169" s="9">
        <v>26209</v>
      </c>
      <c r="V169" s="9">
        <v>42067</v>
      </c>
      <c r="W169" s="9">
        <v>16646</v>
      </c>
      <c r="X169" s="9">
        <v>11878</v>
      </c>
      <c r="Y169" s="9">
        <v>43135</v>
      </c>
      <c r="Z169" s="9">
        <v>25791</v>
      </c>
      <c r="AA169" s="9">
        <v>84840</v>
      </c>
      <c r="AB169" s="9">
        <v>25825</v>
      </c>
      <c r="AC169" s="9">
        <v>36694</v>
      </c>
      <c r="AE169" s="10">
        <f t="shared" si="33"/>
        <v>551236</v>
      </c>
      <c r="AF169" s="10">
        <f t="shared" si="34"/>
        <v>11878</v>
      </c>
      <c r="AG169" s="10">
        <f t="shared" si="46"/>
        <v>9502.4</v>
      </c>
      <c r="AH169" s="10">
        <f t="shared" si="47"/>
        <v>8908.5</v>
      </c>
      <c r="AK169">
        <v>0</v>
      </c>
      <c r="AL169">
        <v>0</v>
      </c>
      <c r="AM169">
        <f t="shared" si="48"/>
        <v>0</v>
      </c>
      <c r="AO169">
        <v>0</v>
      </c>
      <c r="AP169">
        <f t="shared" si="43"/>
        <v>0</v>
      </c>
      <c r="AQ169">
        <f t="shared" si="44"/>
        <v>0</v>
      </c>
      <c r="AR169" s="102" t="str">
        <f t="shared" si="45"/>
        <v xml:space="preserve"> </v>
      </c>
      <c r="AS169">
        <f t="shared" si="35"/>
        <v>0</v>
      </c>
      <c r="AT169" s="102" t="str">
        <f t="shared" si="36"/>
        <v xml:space="preserve"> </v>
      </c>
      <c r="AU169" s="102" t="str" cm="1">
        <f t="array" ref="AU169">_xlfn.IFS(AO169=0," ",AT169=20%,20%,AT169=25%,25%,AT169&lt;20%,"MV",AT169=21%,"MV",AT169=22%,"MV",AT169=23%,"MV",AT169=24%,MV)</f>
        <v xml:space="preserve"> </v>
      </c>
      <c r="AY169" s="121"/>
      <c r="AZ169">
        <v>0</v>
      </c>
      <c r="BA169">
        <v>0</v>
      </c>
      <c r="BB169">
        <f t="shared" si="37"/>
        <v>0</v>
      </c>
      <c r="BD169">
        <v>0</v>
      </c>
      <c r="BE169">
        <f t="shared" si="38"/>
        <v>0</v>
      </c>
      <c r="BF169">
        <f t="shared" si="39"/>
        <v>0</v>
      </c>
      <c r="BG169" s="102" t="str">
        <f t="shared" si="40"/>
        <v xml:space="preserve"> </v>
      </c>
      <c r="BH169">
        <f t="shared" si="41"/>
        <v>0</v>
      </c>
      <c r="BI169" s="102" t="str">
        <f t="shared" si="42"/>
        <v xml:space="preserve"> </v>
      </c>
      <c r="BJ169" s="102" t="str" cm="1">
        <f t="array" ref="BJ169">_xlfn.IFS(BD169=0," ",BI169=20%,20%,BI169=25%,25%,BI169&lt;20%,"MV",BI169=21%,"MV",BI169=22%,"MV",BI169=23%,"MV",BI169=24%,MV)</f>
        <v xml:space="preserve"> </v>
      </c>
    </row>
    <row r="170" spans="1:62">
      <c r="A170" s="6">
        <v>141</v>
      </c>
      <c r="B170" s="14" t="s">
        <v>185</v>
      </c>
      <c r="C170" s="16" t="s">
        <v>45</v>
      </c>
      <c r="D170" s="9">
        <v>1699</v>
      </c>
      <c r="E170" s="9">
        <v>2329</v>
      </c>
      <c r="F170" s="9">
        <v>1566</v>
      </c>
      <c r="G170" s="9">
        <v>1947</v>
      </c>
      <c r="H170" s="9">
        <v>1720</v>
      </c>
      <c r="I170" s="9">
        <v>2725</v>
      </c>
      <c r="J170" s="9">
        <v>2475</v>
      </c>
      <c r="K170" s="9">
        <v>4129</v>
      </c>
      <c r="L170" s="9">
        <v>1980</v>
      </c>
      <c r="M170" s="9">
        <v>1570</v>
      </c>
      <c r="N170" s="9">
        <v>2376</v>
      </c>
      <c r="O170" s="9">
        <v>2684</v>
      </c>
      <c r="P170" s="9">
        <v>2385</v>
      </c>
      <c r="Q170" s="9">
        <v>2262</v>
      </c>
      <c r="R170" s="9">
        <v>1980</v>
      </c>
      <c r="S170" s="9">
        <v>3198</v>
      </c>
      <c r="T170" s="9">
        <v>2132</v>
      </c>
      <c r="U170" s="9">
        <v>2083</v>
      </c>
      <c r="V170" s="9">
        <v>1683</v>
      </c>
      <c r="W170" s="9">
        <v>1619</v>
      </c>
      <c r="X170" s="9">
        <v>2036</v>
      </c>
      <c r="Y170" s="9">
        <v>2032</v>
      </c>
      <c r="Z170" s="9">
        <v>2828</v>
      </c>
      <c r="AA170" s="9">
        <v>2602</v>
      </c>
      <c r="AB170" s="9">
        <v>2822</v>
      </c>
      <c r="AC170" s="9">
        <v>1999</v>
      </c>
      <c r="AE170" s="10">
        <f t="shared" si="33"/>
        <v>4129</v>
      </c>
      <c r="AF170" s="10">
        <f t="shared" si="34"/>
        <v>1566</v>
      </c>
      <c r="AG170" s="10">
        <f t="shared" si="46"/>
        <v>1252.8</v>
      </c>
      <c r="AH170" s="10">
        <f t="shared" si="47"/>
        <v>1174.5</v>
      </c>
      <c r="AK170">
        <v>0</v>
      </c>
      <c r="AL170">
        <v>0</v>
      </c>
      <c r="AM170">
        <f t="shared" si="48"/>
        <v>0</v>
      </c>
      <c r="AO170">
        <v>0</v>
      </c>
      <c r="AP170">
        <f t="shared" si="43"/>
        <v>0</v>
      </c>
      <c r="AQ170">
        <f t="shared" si="44"/>
        <v>0</v>
      </c>
      <c r="AR170" s="102" t="str">
        <f t="shared" si="45"/>
        <v xml:space="preserve"> </v>
      </c>
      <c r="AS170">
        <f t="shared" si="35"/>
        <v>0</v>
      </c>
      <c r="AT170" s="102" t="str">
        <f t="shared" si="36"/>
        <v xml:space="preserve"> </v>
      </c>
      <c r="AU170" s="102" t="str" cm="1">
        <f t="array" ref="AU170">_xlfn.IFS(AO170=0," ",AT170=20%,20%,AT170=25%,25%,AT170&lt;20%,"MV",AT170=21%,"MV",AT170=22%,"MV",AT170=23%,"MV",AT170=24%,MV)</f>
        <v xml:space="preserve"> </v>
      </c>
      <c r="AY170" s="121"/>
      <c r="AZ170">
        <v>0</v>
      </c>
      <c r="BA170">
        <v>0</v>
      </c>
      <c r="BB170">
        <f t="shared" si="37"/>
        <v>0</v>
      </c>
      <c r="BD170">
        <v>0</v>
      </c>
      <c r="BE170">
        <f t="shared" si="38"/>
        <v>0</v>
      </c>
      <c r="BF170">
        <f t="shared" si="39"/>
        <v>0</v>
      </c>
      <c r="BG170" s="102" t="str">
        <f t="shared" si="40"/>
        <v xml:space="preserve"> </v>
      </c>
      <c r="BH170">
        <f t="shared" si="41"/>
        <v>0</v>
      </c>
      <c r="BI170" s="102" t="str">
        <f t="shared" si="42"/>
        <v xml:space="preserve"> </v>
      </c>
      <c r="BJ170" s="102" t="str" cm="1">
        <f t="array" ref="BJ170">_xlfn.IFS(BD170=0," ",BI170=20%,20%,BI170=25%,25%,BI170&lt;20%,"MV",BI170=21%,"MV",BI170=22%,"MV",BI170=23%,"MV",BI170=24%,MV)</f>
        <v xml:space="preserve"> </v>
      </c>
    </row>
    <row r="171" spans="1:62">
      <c r="A171" s="6">
        <v>142</v>
      </c>
      <c r="B171" s="14" t="s">
        <v>186</v>
      </c>
      <c r="C171" s="16" t="s">
        <v>45</v>
      </c>
      <c r="D171" s="9">
        <v>13330</v>
      </c>
      <c r="E171" s="9">
        <v>12543</v>
      </c>
      <c r="F171" s="9">
        <v>10308</v>
      </c>
      <c r="G171" s="9">
        <v>12188</v>
      </c>
      <c r="H171" s="9">
        <v>13173</v>
      </c>
      <c r="I171" s="9">
        <v>17450</v>
      </c>
      <c r="J171" s="9">
        <v>13599</v>
      </c>
      <c r="K171" s="9">
        <v>25678</v>
      </c>
      <c r="L171" s="9">
        <v>7963</v>
      </c>
      <c r="M171" s="9">
        <v>9938</v>
      </c>
      <c r="N171" s="9">
        <v>12443</v>
      </c>
      <c r="O171" s="9">
        <v>17189</v>
      </c>
      <c r="P171" s="9">
        <v>11164</v>
      </c>
      <c r="Q171" s="9">
        <v>14140</v>
      </c>
      <c r="R171" s="9">
        <v>10750</v>
      </c>
      <c r="S171" s="9">
        <v>15830</v>
      </c>
      <c r="T171" s="9">
        <v>13655</v>
      </c>
      <c r="U171" s="9">
        <v>11174</v>
      </c>
      <c r="V171" s="9">
        <v>12391</v>
      </c>
      <c r="W171" s="9">
        <v>10460</v>
      </c>
      <c r="X171" s="9">
        <v>11029</v>
      </c>
      <c r="Y171" s="9">
        <v>14439</v>
      </c>
      <c r="Z171" s="9">
        <v>18020</v>
      </c>
      <c r="AA171" s="9">
        <v>21493</v>
      </c>
      <c r="AB171" s="9">
        <v>18077</v>
      </c>
      <c r="AC171" s="9">
        <v>13074</v>
      </c>
      <c r="AE171" s="10">
        <f t="shared" si="33"/>
        <v>25678</v>
      </c>
      <c r="AF171" s="10">
        <f t="shared" si="34"/>
        <v>7963</v>
      </c>
      <c r="AG171" s="10">
        <f t="shared" si="46"/>
        <v>6370.4</v>
      </c>
      <c r="AH171" s="10">
        <f t="shared" si="47"/>
        <v>5972.25</v>
      </c>
      <c r="AK171">
        <v>0</v>
      </c>
      <c r="AL171">
        <v>0</v>
      </c>
      <c r="AM171">
        <f t="shared" si="48"/>
        <v>0</v>
      </c>
      <c r="AO171">
        <v>0</v>
      </c>
      <c r="AP171">
        <f t="shared" si="43"/>
        <v>0</v>
      </c>
      <c r="AQ171">
        <f t="shared" si="44"/>
        <v>0</v>
      </c>
      <c r="AR171" s="102" t="str">
        <f t="shared" si="45"/>
        <v xml:space="preserve"> </v>
      </c>
      <c r="AS171">
        <f t="shared" si="35"/>
        <v>0</v>
      </c>
      <c r="AT171" s="102" t="str">
        <f t="shared" si="36"/>
        <v xml:space="preserve"> </v>
      </c>
      <c r="AU171" s="102" t="str" cm="1">
        <f t="array" ref="AU171">_xlfn.IFS(AO171=0," ",AT171=20%,20%,AT171=25%,25%,AT171&lt;20%,"MV",AT171=21%,"MV",AT171=22%,"MV",AT171=23%,"MV",AT171=24%,MV)</f>
        <v xml:space="preserve"> </v>
      </c>
      <c r="AY171" s="121"/>
      <c r="AZ171">
        <v>0</v>
      </c>
      <c r="BA171">
        <v>0</v>
      </c>
      <c r="BB171">
        <f t="shared" si="37"/>
        <v>0</v>
      </c>
      <c r="BD171">
        <v>0</v>
      </c>
      <c r="BE171">
        <f t="shared" si="38"/>
        <v>0</v>
      </c>
      <c r="BF171">
        <f t="shared" si="39"/>
        <v>0</v>
      </c>
      <c r="BG171" s="102" t="str">
        <f t="shared" si="40"/>
        <v xml:space="preserve"> </v>
      </c>
      <c r="BH171">
        <f t="shared" si="41"/>
        <v>0</v>
      </c>
      <c r="BI171" s="102" t="str">
        <f t="shared" si="42"/>
        <v xml:space="preserve"> </v>
      </c>
      <c r="BJ171" s="102" t="str" cm="1">
        <f t="array" ref="BJ171">_xlfn.IFS(BD171=0," ",BI171=20%,20%,BI171=25%,25%,BI171&lt;20%,"MV",BI171=21%,"MV",BI171=22%,"MV",BI171=23%,"MV",BI171=24%,MV)</f>
        <v xml:space="preserve"> </v>
      </c>
    </row>
    <row r="172" spans="1:62">
      <c r="A172" s="6">
        <v>143</v>
      </c>
      <c r="B172" s="14" t="s">
        <v>187</v>
      </c>
      <c r="C172" s="16" t="s">
        <v>45</v>
      </c>
      <c r="D172" s="9">
        <v>13917</v>
      </c>
      <c r="E172" s="9">
        <v>12772</v>
      </c>
      <c r="F172" s="9">
        <v>10308</v>
      </c>
      <c r="G172" s="9">
        <v>11449</v>
      </c>
      <c r="H172" s="9">
        <v>14083</v>
      </c>
      <c r="I172" s="9">
        <v>17272</v>
      </c>
      <c r="J172" s="9">
        <v>15147</v>
      </c>
      <c r="K172" s="9">
        <v>27591</v>
      </c>
      <c r="L172" s="9">
        <v>8993</v>
      </c>
      <c r="M172" s="9">
        <v>8513</v>
      </c>
      <c r="N172" s="9">
        <v>12783</v>
      </c>
      <c r="O172" s="9">
        <v>17013</v>
      </c>
      <c r="P172" s="9">
        <v>11761</v>
      </c>
      <c r="Q172" s="9">
        <v>14819</v>
      </c>
      <c r="R172" s="9">
        <v>12141</v>
      </c>
      <c r="S172" s="9">
        <v>15669</v>
      </c>
      <c r="T172" s="9">
        <v>13517</v>
      </c>
      <c r="U172" s="9">
        <v>11628</v>
      </c>
      <c r="V172" s="9">
        <v>13091</v>
      </c>
      <c r="W172" s="9">
        <v>10552</v>
      </c>
      <c r="X172" s="9">
        <v>11878</v>
      </c>
      <c r="Y172" s="9">
        <v>15256</v>
      </c>
      <c r="Z172" s="9">
        <v>17918</v>
      </c>
      <c r="AA172" s="9">
        <v>25226</v>
      </c>
      <c r="AB172" s="9">
        <v>17893</v>
      </c>
      <c r="AC172" s="9">
        <v>13134</v>
      </c>
      <c r="AE172" s="10">
        <f t="shared" si="33"/>
        <v>27591</v>
      </c>
      <c r="AF172" s="10">
        <f t="shared" si="34"/>
        <v>8513</v>
      </c>
      <c r="AG172" s="10">
        <f t="shared" si="46"/>
        <v>6810.4</v>
      </c>
      <c r="AH172" s="10">
        <f t="shared" si="47"/>
        <v>6384.75</v>
      </c>
      <c r="AK172">
        <v>60</v>
      </c>
      <c r="AL172">
        <v>60</v>
      </c>
      <c r="AM172">
        <f t="shared" si="48"/>
        <v>0</v>
      </c>
      <c r="AO172">
        <v>6384.75</v>
      </c>
      <c r="AP172">
        <f t="shared" si="43"/>
        <v>13517</v>
      </c>
      <c r="AQ172">
        <f t="shared" si="44"/>
        <v>7132.25</v>
      </c>
      <c r="AR172" s="102">
        <f t="shared" si="45"/>
        <v>0.52765036620551897</v>
      </c>
      <c r="AS172">
        <f t="shared" si="35"/>
        <v>383085</v>
      </c>
      <c r="AT172" s="102">
        <f t="shared" si="36"/>
        <v>0.25</v>
      </c>
      <c r="AU172" s="102" cm="1">
        <f t="array" ref="AU172">_xlfn.IFS(AO172=0," ",AT172=20%,20%,AT172=25%,25%,AT172&lt;20%,"MV",AT172=21%,"MV",AT172=22%,"MV",AT172=23%,"MV",AT172=24%,MV)</f>
        <v>0.25</v>
      </c>
      <c r="AY172" s="121"/>
      <c r="AZ172">
        <v>60</v>
      </c>
      <c r="BA172">
        <v>60</v>
      </c>
      <c r="BB172">
        <f t="shared" si="37"/>
        <v>0</v>
      </c>
      <c r="BD172">
        <v>6384.75</v>
      </c>
      <c r="BE172">
        <f t="shared" si="38"/>
        <v>10552</v>
      </c>
      <c r="BF172">
        <f t="shared" si="39"/>
        <v>4167.25</v>
      </c>
      <c r="BG172" s="102">
        <f t="shared" si="40"/>
        <v>0.39492513267626989</v>
      </c>
      <c r="BH172">
        <f t="shared" si="41"/>
        <v>383085</v>
      </c>
      <c r="BI172" s="102">
        <f t="shared" si="42"/>
        <v>0.25</v>
      </c>
      <c r="BJ172" s="102" cm="1">
        <f t="array" ref="BJ172">_xlfn.IFS(BD172=0," ",BI172=20%,20%,BI172=25%,25%,BI172&lt;20%,"MV",BI172=21%,"MV",BI172=22%,"MV",BI172=23%,"MV",BI172=24%,MV)</f>
        <v>0.25</v>
      </c>
    </row>
    <row r="173" spans="1:62">
      <c r="A173" s="6">
        <v>144</v>
      </c>
      <c r="B173" s="14" t="s">
        <v>188</v>
      </c>
      <c r="C173" s="16" t="s">
        <v>45</v>
      </c>
      <c r="D173" s="9">
        <v>15743</v>
      </c>
      <c r="E173" s="9">
        <v>10925</v>
      </c>
      <c r="F173" s="9">
        <v>15051</v>
      </c>
      <c r="G173" s="9">
        <v>11347</v>
      </c>
      <c r="H173" s="9">
        <v>15557</v>
      </c>
      <c r="I173" s="9">
        <v>15891</v>
      </c>
      <c r="J173" s="9">
        <v>14366</v>
      </c>
      <c r="K173" s="9">
        <v>31403</v>
      </c>
      <c r="L173" s="9">
        <v>13178</v>
      </c>
      <c r="M173" s="9">
        <v>10067</v>
      </c>
      <c r="N173" s="9">
        <v>13688</v>
      </c>
      <c r="O173" s="9">
        <v>15655</v>
      </c>
      <c r="P173" s="9">
        <v>12605</v>
      </c>
      <c r="Q173" s="9">
        <v>20022</v>
      </c>
      <c r="R173" s="9">
        <v>11199</v>
      </c>
      <c r="S173" s="9">
        <v>12115</v>
      </c>
      <c r="T173" s="9">
        <v>12437</v>
      </c>
      <c r="U173" s="9">
        <v>10085</v>
      </c>
      <c r="V173" s="9">
        <v>14634</v>
      </c>
      <c r="W173" s="9">
        <v>9042</v>
      </c>
      <c r="X173" s="9">
        <v>12726</v>
      </c>
      <c r="Y173" s="9">
        <v>15507</v>
      </c>
      <c r="Z173" s="9">
        <v>16425</v>
      </c>
      <c r="AA173" s="9">
        <v>23755</v>
      </c>
      <c r="AB173" s="9">
        <v>16462</v>
      </c>
      <c r="AC173" s="9">
        <v>14337</v>
      </c>
      <c r="AE173" s="10">
        <f t="shared" si="33"/>
        <v>31403</v>
      </c>
      <c r="AF173" s="10">
        <f t="shared" si="34"/>
        <v>9042</v>
      </c>
      <c r="AG173" s="10">
        <f t="shared" si="46"/>
        <v>7233.6</v>
      </c>
      <c r="AH173" s="10">
        <f t="shared" si="47"/>
        <v>6781.5</v>
      </c>
      <c r="AK173">
        <v>0</v>
      </c>
      <c r="AL173">
        <v>0</v>
      </c>
      <c r="AM173">
        <f t="shared" si="48"/>
        <v>0</v>
      </c>
      <c r="AO173">
        <v>0</v>
      </c>
      <c r="AP173">
        <f t="shared" si="43"/>
        <v>0</v>
      </c>
      <c r="AQ173">
        <f t="shared" si="44"/>
        <v>0</v>
      </c>
      <c r="AR173" s="102" t="str">
        <f t="shared" si="45"/>
        <v xml:space="preserve"> </v>
      </c>
      <c r="AS173">
        <f t="shared" si="35"/>
        <v>0</v>
      </c>
      <c r="AT173" s="102" t="str">
        <f t="shared" si="36"/>
        <v xml:space="preserve"> </v>
      </c>
      <c r="AU173" s="102" t="str" cm="1">
        <f t="array" ref="AU173">_xlfn.IFS(AO173=0," ",AT173=20%,20%,AT173=25%,25%,AT173&lt;20%,"MV",AT173=21%,"MV",AT173=22%,"MV",AT173=23%,"MV",AT173=24%,MV)</f>
        <v xml:space="preserve"> </v>
      </c>
      <c r="AY173" s="121"/>
      <c r="AZ173">
        <v>0</v>
      </c>
      <c r="BA173">
        <v>0</v>
      </c>
      <c r="BB173">
        <f t="shared" si="37"/>
        <v>0</v>
      </c>
      <c r="BD173">
        <v>0</v>
      </c>
      <c r="BE173">
        <f t="shared" si="38"/>
        <v>0</v>
      </c>
      <c r="BF173">
        <f t="shared" si="39"/>
        <v>0</v>
      </c>
      <c r="BG173" s="102" t="str">
        <f t="shared" si="40"/>
        <v xml:space="preserve"> </v>
      </c>
      <c r="BH173">
        <f t="shared" si="41"/>
        <v>0</v>
      </c>
      <c r="BI173" s="102" t="str">
        <f t="shared" si="42"/>
        <v xml:space="preserve"> </v>
      </c>
      <c r="BJ173" s="102" t="str" cm="1">
        <f t="array" ref="BJ173">_xlfn.IFS(BD173=0," ",BI173=20%,20%,BI173=25%,25%,BI173&lt;20%,"MV",BI173=21%,"MV",BI173=22%,"MV",BI173=23%,"MV",BI173=24%,MV)</f>
        <v xml:space="preserve"> </v>
      </c>
    </row>
    <row r="174" spans="1:62">
      <c r="A174" s="6">
        <v>145</v>
      </c>
      <c r="B174" s="14" t="s">
        <v>189</v>
      </c>
      <c r="C174" s="16" t="s">
        <v>45</v>
      </c>
      <c r="D174" s="9">
        <v>17516</v>
      </c>
      <c r="E174" s="9">
        <v>13881</v>
      </c>
      <c r="F174" s="9">
        <v>15051</v>
      </c>
      <c r="G174" s="9">
        <v>12414</v>
      </c>
      <c r="H174" s="9">
        <v>17725</v>
      </c>
      <c r="I174" s="9">
        <v>20693</v>
      </c>
      <c r="J174" s="9">
        <v>17420</v>
      </c>
      <c r="K174" s="9">
        <v>37949</v>
      </c>
      <c r="L174" s="9">
        <v>13178</v>
      </c>
      <c r="M174" s="9">
        <v>10292</v>
      </c>
      <c r="N174" s="9">
        <v>14479</v>
      </c>
      <c r="O174" s="9">
        <v>20384</v>
      </c>
      <c r="P174" s="9">
        <v>12948</v>
      </c>
      <c r="Q174" s="9">
        <v>21832</v>
      </c>
      <c r="R174" s="9">
        <v>11708</v>
      </c>
      <c r="S174" s="9">
        <v>18773</v>
      </c>
      <c r="T174" s="9">
        <v>16194</v>
      </c>
      <c r="U174" s="9">
        <v>13440</v>
      </c>
      <c r="V174" s="9">
        <v>16477</v>
      </c>
      <c r="W174" s="9">
        <v>11134</v>
      </c>
      <c r="X174" s="9">
        <v>13235</v>
      </c>
      <c r="Y174" s="9">
        <v>16504</v>
      </c>
      <c r="Z174" s="9">
        <v>21368</v>
      </c>
      <c r="AA174" s="9">
        <v>27828</v>
      </c>
      <c r="AB174" s="9">
        <v>21439</v>
      </c>
      <c r="AC174" s="9">
        <v>14974</v>
      </c>
      <c r="AE174" s="10">
        <f t="shared" si="33"/>
        <v>37949</v>
      </c>
      <c r="AF174" s="10">
        <f t="shared" si="34"/>
        <v>10292</v>
      </c>
      <c r="AG174" s="10">
        <f t="shared" si="46"/>
        <v>8233.6</v>
      </c>
      <c r="AH174" s="10">
        <f t="shared" si="47"/>
        <v>7719</v>
      </c>
      <c r="AK174">
        <v>0</v>
      </c>
      <c r="AL174">
        <v>0</v>
      </c>
      <c r="AM174">
        <f t="shared" si="48"/>
        <v>0</v>
      </c>
      <c r="AO174">
        <v>0</v>
      </c>
      <c r="AP174">
        <f t="shared" si="43"/>
        <v>0</v>
      </c>
      <c r="AQ174">
        <f t="shared" si="44"/>
        <v>0</v>
      </c>
      <c r="AR174" s="102" t="str">
        <f t="shared" si="45"/>
        <v xml:space="preserve"> </v>
      </c>
      <c r="AS174">
        <f t="shared" si="35"/>
        <v>0</v>
      </c>
      <c r="AT174" s="102" t="str">
        <f t="shared" si="36"/>
        <v xml:space="preserve"> </v>
      </c>
      <c r="AU174" s="102" t="str" cm="1">
        <f t="array" ref="AU174">_xlfn.IFS(AO174=0," ",AT174=20%,20%,AT174=25%,25%,AT174&lt;20%,"MV",AT174=21%,"MV",AT174=22%,"MV",AT174=23%,"MV",AT174=24%,MV)</f>
        <v xml:space="preserve"> </v>
      </c>
      <c r="AY174" s="121"/>
      <c r="AZ174">
        <v>0</v>
      </c>
      <c r="BA174">
        <v>0</v>
      </c>
      <c r="BB174">
        <f t="shared" si="37"/>
        <v>0</v>
      </c>
      <c r="BD174">
        <v>0</v>
      </c>
      <c r="BE174">
        <f t="shared" si="38"/>
        <v>0</v>
      </c>
      <c r="BF174">
        <f t="shared" si="39"/>
        <v>0</v>
      </c>
      <c r="BG174" s="102" t="str">
        <f t="shared" si="40"/>
        <v xml:space="preserve"> </v>
      </c>
      <c r="BH174">
        <f t="shared" si="41"/>
        <v>0</v>
      </c>
      <c r="BI174" s="102" t="str">
        <f t="shared" si="42"/>
        <v xml:space="preserve"> </v>
      </c>
      <c r="BJ174" s="102" t="str" cm="1">
        <f t="array" ref="BJ174">_xlfn.IFS(BD174=0," ",BI174=20%,20%,BI174=25%,25%,BI174&lt;20%,"MV",BI174=21%,"MV",BI174=22%,"MV",BI174=23%,"MV",BI174=24%,MV)</f>
        <v xml:space="preserve"> </v>
      </c>
    </row>
    <row r="175" spans="1:62">
      <c r="A175" s="6">
        <v>146</v>
      </c>
      <c r="B175" s="14" t="s">
        <v>190</v>
      </c>
      <c r="C175" s="16" t="s">
        <v>45</v>
      </c>
      <c r="D175" s="9">
        <v>16997</v>
      </c>
      <c r="E175" s="9">
        <v>21182</v>
      </c>
      <c r="F175" s="9">
        <v>18959</v>
      </c>
      <c r="G175" s="9">
        <v>21756</v>
      </c>
      <c r="H175" s="9">
        <v>16796</v>
      </c>
      <c r="I175" s="9">
        <v>26486</v>
      </c>
      <c r="J175" s="9">
        <v>23325</v>
      </c>
      <c r="K175" s="9">
        <v>43141</v>
      </c>
      <c r="L175" s="9">
        <v>17506</v>
      </c>
      <c r="M175" s="9">
        <v>16467</v>
      </c>
      <c r="N175" s="9">
        <v>21493</v>
      </c>
      <c r="O175" s="9">
        <v>26090</v>
      </c>
      <c r="P175" s="9">
        <v>22655</v>
      </c>
      <c r="Q175" s="9">
        <v>24095</v>
      </c>
      <c r="R175" s="9">
        <v>19258</v>
      </c>
      <c r="S175" s="9">
        <v>23261</v>
      </c>
      <c r="T175" s="9">
        <v>20727</v>
      </c>
      <c r="U175" s="9">
        <v>19775</v>
      </c>
      <c r="V175" s="9">
        <v>16968</v>
      </c>
      <c r="W175" s="9">
        <v>18462</v>
      </c>
      <c r="X175" s="9">
        <v>21210</v>
      </c>
      <c r="Y175" s="9">
        <v>20379</v>
      </c>
      <c r="Z175" s="9">
        <v>27443</v>
      </c>
      <c r="AA175" s="9">
        <v>32805</v>
      </c>
      <c r="AB175" s="9">
        <v>27438</v>
      </c>
      <c r="AC175" s="9">
        <v>24003</v>
      </c>
      <c r="AE175" s="10">
        <f t="shared" si="33"/>
        <v>43141</v>
      </c>
      <c r="AF175" s="10">
        <f t="shared" si="34"/>
        <v>16467</v>
      </c>
      <c r="AG175" s="10">
        <f t="shared" si="46"/>
        <v>13173.6</v>
      </c>
      <c r="AH175" s="10">
        <f t="shared" si="47"/>
        <v>12350.25</v>
      </c>
      <c r="AK175">
        <v>0</v>
      </c>
      <c r="AL175">
        <v>0</v>
      </c>
      <c r="AM175">
        <f t="shared" si="48"/>
        <v>0</v>
      </c>
      <c r="AO175">
        <v>0</v>
      </c>
      <c r="AP175">
        <f t="shared" si="43"/>
        <v>0</v>
      </c>
      <c r="AQ175">
        <f t="shared" si="44"/>
        <v>0</v>
      </c>
      <c r="AR175" s="102" t="str">
        <f t="shared" si="45"/>
        <v xml:space="preserve"> </v>
      </c>
      <c r="AS175">
        <f t="shared" si="35"/>
        <v>0</v>
      </c>
      <c r="AT175" s="102" t="str">
        <f t="shared" si="36"/>
        <v xml:space="preserve"> </v>
      </c>
      <c r="AU175" s="102" t="str" cm="1">
        <f t="array" ref="AU175">_xlfn.IFS(AO175=0," ",AT175=20%,20%,AT175=25%,25%,AT175&lt;20%,"MV",AT175=21%,"MV",AT175=22%,"MV",AT175=23%,"MV",AT175=24%,MV)</f>
        <v xml:space="preserve"> </v>
      </c>
      <c r="AY175" s="121"/>
      <c r="AZ175">
        <v>0</v>
      </c>
      <c r="BA175">
        <v>0</v>
      </c>
      <c r="BB175">
        <f t="shared" si="37"/>
        <v>0</v>
      </c>
      <c r="BD175">
        <v>0</v>
      </c>
      <c r="BE175">
        <f t="shared" si="38"/>
        <v>0</v>
      </c>
      <c r="BF175">
        <f t="shared" si="39"/>
        <v>0</v>
      </c>
      <c r="BG175" s="102" t="str">
        <f t="shared" si="40"/>
        <v xml:space="preserve"> </v>
      </c>
      <c r="BH175">
        <f t="shared" si="41"/>
        <v>0</v>
      </c>
      <c r="BI175" s="102" t="str">
        <f t="shared" si="42"/>
        <v xml:space="preserve"> </v>
      </c>
      <c r="BJ175" s="102" t="str" cm="1">
        <f t="array" ref="BJ175">_xlfn.IFS(BD175=0," ",BI175=20%,20%,BI175=25%,25%,BI175&lt;20%,"MV",BI175=21%,"MV",BI175=22%,"MV",BI175=23%,"MV",BI175=24%,MV)</f>
        <v xml:space="preserve"> </v>
      </c>
    </row>
    <row r="176" spans="1:62">
      <c r="A176" s="6">
        <v>147</v>
      </c>
      <c r="B176" s="14" t="s">
        <v>191</v>
      </c>
      <c r="C176" s="16" t="s">
        <v>45</v>
      </c>
      <c r="D176" s="9">
        <v>18480</v>
      </c>
      <c r="E176" s="9">
        <v>18979</v>
      </c>
      <c r="F176" s="9">
        <v>16237</v>
      </c>
      <c r="G176" s="9">
        <v>19287</v>
      </c>
      <c r="H176" s="9">
        <v>18701</v>
      </c>
      <c r="I176" s="9">
        <v>26062</v>
      </c>
      <c r="J176" s="9">
        <v>20780</v>
      </c>
      <c r="K176" s="9">
        <v>34488</v>
      </c>
      <c r="L176" s="9">
        <v>14366</v>
      </c>
      <c r="M176" s="9">
        <v>15338</v>
      </c>
      <c r="N176" s="9">
        <v>20362</v>
      </c>
      <c r="O176" s="9">
        <v>25674</v>
      </c>
      <c r="P176" s="9">
        <v>20984</v>
      </c>
      <c r="Q176" s="9">
        <v>24321</v>
      </c>
      <c r="R176" s="9">
        <v>15803</v>
      </c>
      <c r="S176" s="9">
        <v>20822</v>
      </c>
      <c r="T176" s="9">
        <v>20396</v>
      </c>
      <c r="U176" s="9">
        <v>16988</v>
      </c>
      <c r="V176" s="9">
        <v>15025</v>
      </c>
      <c r="W176" s="9">
        <v>17351</v>
      </c>
      <c r="X176" s="9">
        <v>20871</v>
      </c>
      <c r="Y176" s="9">
        <v>23015</v>
      </c>
      <c r="Z176" s="9">
        <v>27002</v>
      </c>
      <c r="AA176" s="9">
        <v>30090</v>
      </c>
      <c r="AB176" s="9">
        <v>26999</v>
      </c>
      <c r="AC176" s="9">
        <v>22480</v>
      </c>
      <c r="AE176" s="10">
        <f t="shared" si="33"/>
        <v>34488</v>
      </c>
      <c r="AF176" s="10">
        <f t="shared" si="34"/>
        <v>14366</v>
      </c>
      <c r="AG176" s="10">
        <f t="shared" si="46"/>
        <v>11492.8</v>
      </c>
      <c r="AH176" s="10">
        <f t="shared" si="47"/>
        <v>10774.5</v>
      </c>
      <c r="AK176">
        <v>0</v>
      </c>
      <c r="AL176">
        <v>0</v>
      </c>
      <c r="AM176">
        <f t="shared" si="48"/>
        <v>0</v>
      </c>
      <c r="AO176">
        <v>0</v>
      </c>
      <c r="AP176">
        <f t="shared" si="43"/>
        <v>0</v>
      </c>
      <c r="AQ176">
        <f t="shared" si="44"/>
        <v>0</v>
      </c>
      <c r="AR176" s="102" t="str">
        <f t="shared" si="45"/>
        <v xml:space="preserve"> </v>
      </c>
      <c r="AS176">
        <f t="shared" si="35"/>
        <v>0</v>
      </c>
      <c r="AT176" s="102" t="str">
        <f t="shared" si="36"/>
        <v xml:space="preserve"> </v>
      </c>
      <c r="AU176" s="102" t="str" cm="1">
        <f t="array" ref="AU176">_xlfn.IFS(AO176=0," ",AT176=20%,20%,AT176=25%,25%,AT176&lt;20%,"MV",AT176=21%,"MV",AT176=22%,"MV",AT176=23%,"MV",AT176=24%,MV)</f>
        <v xml:space="preserve"> </v>
      </c>
      <c r="AY176" s="121"/>
      <c r="AZ176">
        <v>0</v>
      </c>
      <c r="BA176">
        <v>0</v>
      </c>
      <c r="BB176">
        <f t="shared" si="37"/>
        <v>0</v>
      </c>
      <c r="BD176">
        <v>0</v>
      </c>
      <c r="BE176">
        <f t="shared" si="38"/>
        <v>0</v>
      </c>
      <c r="BF176">
        <f t="shared" si="39"/>
        <v>0</v>
      </c>
      <c r="BG176" s="102" t="str">
        <f t="shared" si="40"/>
        <v xml:space="preserve"> </v>
      </c>
      <c r="BH176">
        <f t="shared" si="41"/>
        <v>0</v>
      </c>
      <c r="BI176" s="102" t="str">
        <f t="shared" si="42"/>
        <v xml:space="preserve"> </v>
      </c>
      <c r="BJ176" s="102" t="str" cm="1">
        <f t="array" ref="BJ176">_xlfn.IFS(BD176=0," ",BI176=20%,20%,BI176=25%,25%,BI176&lt;20%,"MV",BI176=21%,"MV",BI176=22%,"MV",BI176=23%,"MV",BI176=24%,MV)</f>
        <v xml:space="preserve"> </v>
      </c>
    </row>
    <row r="177" spans="1:62">
      <c r="A177" s="6">
        <v>148</v>
      </c>
      <c r="B177" s="14" t="s">
        <v>192</v>
      </c>
      <c r="C177" s="16" t="s">
        <v>45</v>
      </c>
      <c r="D177" s="9">
        <v>24648</v>
      </c>
      <c r="E177" s="9">
        <v>28803</v>
      </c>
      <c r="F177" s="9">
        <v>24036</v>
      </c>
      <c r="G177" s="9">
        <v>47075</v>
      </c>
      <c r="H177" s="9">
        <v>24357</v>
      </c>
      <c r="I177" s="9">
        <v>39999</v>
      </c>
      <c r="J177" s="9">
        <v>35067</v>
      </c>
      <c r="K177" s="9">
        <v>59575</v>
      </c>
      <c r="L177" s="9">
        <v>24886</v>
      </c>
      <c r="M177" s="9">
        <v>23273</v>
      </c>
      <c r="N177" s="9">
        <v>31447</v>
      </c>
      <c r="O177" s="9">
        <v>39401</v>
      </c>
      <c r="P177" s="9">
        <v>53619</v>
      </c>
      <c r="Q177" s="9">
        <v>30203</v>
      </c>
      <c r="R177" s="9">
        <v>27375</v>
      </c>
      <c r="S177" s="9">
        <v>36287</v>
      </c>
      <c r="T177" s="9">
        <v>31302</v>
      </c>
      <c r="U177" s="9">
        <v>28639</v>
      </c>
      <c r="V177" s="9">
        <v>37471</v>
      </c>
      <c r="W177" s="9">
        <v>25058</v>
      </c>
      <c r="X177" s="9">
        <v>24773</v>
      </c>
      <c r="Y177" s="9">
        <v>34142</v>
      </c>
      <c r="Z177" s="9">
        <v>41560</v>
      </c>
      <c r="AA177" s="9">
        <v>39592</v>
      </c>
      <c r="AB177" s="9">
        <v>41438</v>
      </c>
      <c r="AC177" s="9">
        <v>36188</v>
      </c>
      <c r="AE177" s="10">
        <f t="shared" si="33"/>
        <v>59575</v>
      </c>
      <c r="AF177" s="10">
        <f t="shared" si="34"/>
        <v>23273</v>
      </c>
      <c r="AG177" s="10">
        <f t="shared" si="46"/>
        <v>18618.400000000001</v>
      </c>
      <c r="AH177" s="10">
        <f t="shared" si="47"/>
        <v>17454.75</v>
      </c>
      <c r="AK177">
        <v>70</v>
      </c>
      <c r="AL177">
        <v>70</v>
      </c>
      <c r="AM177">
        <f t="shared" si="48"/>
        <v>0</v>
      </c>
      <c r="AO177">
        <v>17454.75</v>
      </c>
      <c r="AP177">
        <f t="shared" si="43"/>
        <v>31302</v>
      </c>
      <c r="AQ177">
        <f t="shared" si="44"/>
        <v>13847.25</v>
      </c>
      <c r="AR177" s="102">
        <f t="shared" si="45"/>
        <v>0.44237588652482268</v>
      </c>
      <c r="AS177">
        <f t="shared" si="35"/>
        <v>1221832.5</v>
      </c>
      <c r="AT177" s="102">
        <f t="shared" si="36"/>
        <v>0.25</v>
      </c>
      <c r="AU177" s="102" cm="1">
        <f t="array" ref="AU177">_xlfn.IFS(AO177=0," ",AT177=20%,20%,AT177=25%,25%,AT177&lt;20%,"MV",AT177=21%,"MV",AT177=22%,"MV",AT177=23%,"MV",AT177=24%,MV)</f>
        <v>0.25</v>
      </c>
      <c r="AY177" s="121"/>
      <c r="AZ177">
        <v>70</v>
      </c>
      <c r="BA177">
        <v>70</v>
      </c>
      <c r="BB177">
        <f t="shared" si="37"/>
        <v>0</v>
      </c>
      <c r="BD177">
        <v>17454.75</v>
      </c>
      <c r="BE177">
        <f t="shared" si="38"/>
        <v>25058</v>
      </c>
      <c r="BF177">
        <f t="shared" si="39"/>
        <v>7603.25</v>
      </c>
      <c r="BG177" s="102">
        <f t="shared" si="40"/>
        <v>0.30342605156037994</v>
      </c>
      <c r="BH177">
        <f t="shared" si="41"/>
        <v>1221832.5</v>
      </c>
      <c r="BI177" s="102">
        <f t="shared" si="42"/>
        <v>0.25</v>
      </c>
      <c r="BJ177" s="102" cm="1">
        <f t="array" ref="BJ177">_xlfn.IFS(BD177=0," ",BI177=20%,20%,BI177=25%,25%,BI177&lt;20%,"MV",BI177=21%,"MV",BI177=22%,"MV",BI177=23%,"MV",BI177=24%,MV)</f>
        <v>0.25</v>
      </c>
    </row>
    <row r="178" spans="1:62">
      <c r="A178" s="6">
        <v>149</v>
      </c>
      <c r="B178" s="14" t="s">
        <v>193</v>
      </c>
      <c r="C178" s="16" t="s">
        <v>45</v>
      </c>
      <c r="D178" s="9">
        <v>33808</v>
      </c>
      <c r="E178" s="9">
        <v>28929</v>
      </c>
      <c r="F178" s="9">
        <v>24036</v>
      </c>
      <c r="G178" s="9">
        <v>26739</v>
      </c>
      <c r="H178" s="9">
        <v>34212</v>
      </c>
      <c r="I178" s="9">
        <v>34034</v>
      </c>
      <c r="J178" s="9">
        <v>29637</v>
      </c>
      <c r="K178" s="9">
        <v>48445</v>
      </c>
      <c r="L178" s="9">
        <v>20073</v>
      </c>
      <c r="M178" s="9">
        <v>21233</v>
      </c>
      <c r="N178" s="9">
        <v>30316</v>
      </c>
      <c r="O178" s="9">
        <v>33525</v>
      </c>
      <c r="P178" s="9">
        <v>32745</v>
      </c>
      <c r="Q178" s="9">
        <v>33144</v>
      </c>
      <c r="R178" s="9">
        <v>25091</v>
      </c>
      <c r="S178" s="9">
        <v>30876</v>
      </c>
      <c r="T178" s="9">
        <v>26635</v>
      </c>
      <c r="U178" s="9">
        <v>25187</v>
      </c>
      <c r="V178" s="9">
        <v>37116</v>
      </c>
      <c r="W178" s="9">
        <v>24643</v>
      </c>
      <c r="X178" s="9">
        <v>24179</v>
      </c>
      <c r="Y178" s="9">
        <v>38670</v>
      </c>
      <c r="Z178" s="9">
        <v>35305</v>
      </c>
      <c r="AA178" s="9">
        <v>37330</v>
      </c>
      <c r="AB178" s="9">
        <v>35258</v>
      </c>
      <c r="AC178" s="9">
        <v>34598</v>
      </c>
      <c r="AE178" s="10">
        <f t="shared" si="33"/>
        <v>48445</v>
      </c>
      <c r="AF178" s="10">
        <f t="shared" si="34"/>
        <v>20073</v>
      </c>
      <c r="AG178" s="10">
        <f t="shared" si="46"/>
        <v>16058.4</v>
      </c>
      <c r="AH178" s="10">
        <f t="shared" si="47"/>
        <v>15054.75</v>
      </c>
      <c r="AK178">
        <v>0</v>
      </c>
      <c r="AL178">
        <v>0</v>
      </c>
      <c r="AM178">
        <f t="shared" si="48"/>
        <v>0</v>
      </c>
      <c r="AO178">
        <v>0</v>
      </c>
      <c r="AP178">
        <f t="shared" si="43"/>
        <v>0</v>
      </c>
      <c r="AQ178">
        <f t="shared" si="44"/>
        <v>0</v>
      </c>
      <c r="AR178" s="102" t="str">
        <f t="shared" si="45"/>
        <v xml:space="preserve"> </v>
      </c>
      <c r="AS178">
        <f t="shared" si="35"/>
        <v>0</v>
      </c>
      <c r="AT178" s="102" t="str">
        <f t="shared" si="36"/>
        <v xml:space="preserve"> </v>
      </c>
      <c r="AU178" s="102" t="str" cm="1">
        <f t="array" ref="AU178">_xlfn.IFS(AO178=0," ",AT178=20%,20%,AT178=25%,25%,AT178&lt;20%,"MV",AT178=21%,"MV",AT178=22%,"MV",AT178=23%,"MV",AT178=24%,MV)</f>
        <v xml:space="preserve"> </v>
      </c>
      <c r="AY178" s="121"/>
      <c r="AZ178">
        <v>0</v>
      </c>
      <c r="BA178">
        <v>0</v>
      </c>
      <c r="BB178">
        <f t="shared" si="37"/>
        <v>0</v>
      </c>
      <c r="BD178">
        <v>0</v>
      </c>
      <c r="BE178">
        <f t="shared" si="38"/>
        <v>0</v>
      </c>
      <c r="BF178">
        <f t="shared" si="39"/>
        <v>0</v>
      </c>
      <c r="BG178" s="102" t="str">
        <f t="shared" si="40"/>
        <v xml:space="preserve"> </v>
      </c>
      <c r="BH178">
        <f t="shared" si="41"/>
        <v>0</v>
      </c>
      <c r="BI178" s="102" t="str">
        <f t="shared" si="42"/>
        <v xml:space="preserve"> </v>
      </c>
      <c r="BJ178" s="102" t="str" cm="1">
        <f t="array" ref="BJ178">_xlfn.IFS(BD178=0," ",BI178=20%,20%,BI178=25%,25%,BI178&lt;20%,"MV",BI178=21%,"MV",BI178=22%,"MV",BI178=23%,"MV",BI178=24%,MV)</f>
        <v xml:space="preserve"> </v>
      </c>
    </row>
    <row r="179" spans="1:62">
      <c r="A179" s="6">
        <v>150</v>
      </c>
      <c r="B179" s="14" t="s">
        <v>194</v>
      </c>
      <c r="C179" s="16" t="s">
        <v>45</v>
      </c>
      <c r="D179" s="9">
        <v>5781</v>
      </c>
      <c r="E179" s="9">
        <v>8201</v>
      </c>
      <c r="F179" s="9">
        <v>6066</v>
      </c>
      <c r="G179" s="9">
        <v>6337</v>
      </c>
      <c r="H179" s="9">
        <v>5713</v>
      </c>
      <c r="I179" s="9">
        <v>8903</v>
      </c>
      <c r="J179" s="9">
        <v>7918</v>
      </c>
      <c r="K179" s="9">
        <v>12668</v>
      </c>
      <c r="L179" s="9">
        <v>5317</v>
      </c>
      <c r="M179" s="9">
        <v>4690</v>
      </c>
      <c r="N179" s="9">
        <v>7353</v>
      </c>
      <c r="O179" s="9">
        <v>8769</v>
      </c>
      <c r="P179" s="9">
        <v>61569</v>
      </c>
      <c r="Q179" s="9">
        <v>7692</v>
      </c>
      <c r="R179" s="9">
        <v>6380</v>
      </c>
      <c r="S179" s="9">
        <v>8632</v>
      </c>
      <c r="T179" s="9">
        <v>6967</v>
      </c>
      <c r="U179" s="9">
        <v>7025</v>
      </c>
      <c r="V179" s="9">
        <v>6348</v>
      </c>
      <c r="W179" s="9">
        <v>5633</v>
      </c>
      <c r="X179" s="9">
        <v>6787</v>
      </c>
      <c r="Y179" s="9">
        <v>7140</v>
      </c>
      <c r="Z179" s="9">
        <v>9219</v>
      </c>
      <c r="AA179" s="9">
        <v>10973</v>
      </c>
      <c r="AB179" s="9">
        <v>9223</v>
      </c>
      <c r="AC179" s="9">
        <v>42241</v>
      </c>
      <c r="AE179" s="10">
        <f t="shared" si="33"/>
        <v>61569</v>
      </c>
      <c r="AF179" s="10">
        <f t="shared" si="34"/>
        <v>4690</v>
      </c>
      <c r="AG179" s="10">
        <f t="shared" si="46"/>
        <v>3752</v>
      </c>
      <c r="AH179" s="10">
        <f t="shared" si="47"/>
        <v>3517.5</v>
      </c>
      <c r="AK179">
        <v>0</v>
      </c>
      <c r="AL179">
        <v>0</v>
      </c>
      <c r="AM179">
        <f t="shared" si="48"/>
        <v>0</v>
      </c>
      <c r="AO179">
        <v>0</v>
      </c>
      <c r="AP179">
        <f t="shared" si="43"/>
        <v>0</v>
      </c>
      <c r="AQ179">
        <f t="shared" si="44"/>
        <v>0</v>
      </c>
      <c r="AR179" s="102" t="str">
        <f t="shared" si="45"/>
        <v xml:space="preserve"> </v>
      </c>
      <c r="AS179">
        <f t="shared" si="35"/>
        <v>0</v>
      </c>
      <c r="AT179" s="102" t="str">
        <f t="shared" si="36"/>
        <v xml:space="preserve"> </v>
      </c>
      <c r="AU179" s="102" t="str" cm="1">
        <f t="array" ref="AU179">_xlfn.IFS(AO179=0," ",AT179=20%,20%,AT179=25%,25%,AT179&lt;20%,"MV",AT179=21%,"MV",AT179=22%,"MV",AT179=23%,"MV",AT179=24%,MV)</f>
        <v xml:space="preserve"> </v>
      </c>
      <c r="AY179" s="121"/>
      <c r="AZ179">
        <v>0</v>
      </c>
      <c r="BA179">
        <v>0</v>
      </c>
      <c r="BB179">
        <f t="shared" si="37"/>
        <v>0</v>
      </c>
      <c r="BD179">
        <v>0</v>
      </c>
      <c r="BE179">
        <f t="shared" si="38"/>
        <v>0</v>
      </c>
      <c r="BF179">
        <f t="shared" si="39"/>
        <v>0</v>
      </c>
      <c r="BG179" s="102" t="str">
        <f t="shared" si="40"/>
        <v xml:space="preserve"> </v>
      </c>
      <c r="BH179">
        <f t="shared" si="41"/>
        <v>0</v>
      </c>
      <c r="BI179" s="102" t="str">
        <f t="shared" si="42"/>
        <v xml:space="preserve"> </v>
      </c>
      <c r="BJ179" s="102" t="str" cm="1">
        <f t="array" ref="BJ179">_xlfn.IFS(BD179=0," ",BI179=20%,20%,BI179=25%,25%,BI179&lt;20%,"MV",BI179=21%,"MV",BI179=22%,"MV",BI179=23%,"MV",BI179=24%,MV)</f>
        <v xml:space="preserve"> </v>
      </c>
    </row>
    <row r="180" spans="1:62">
      <c r="A180" s="6">
        <v>151</v>
      </c>
      <c r="B180" s="14" t="s">
        <v>195</v>
      </c>
      <c r="C180" s="16" t="s">
        <v>45</v>
      </c>
      <c r="D180" s="9">
        <v>6576</v>
      </c>
      <c r="E180" s="9">
        <v>7667</v>
      </c>
      <c r="F180" s="9">
        <v>7328</v>
      </c>
      <c r="G180" s="9">
        <v>8847</v>
      </c>
      <c r="H180" s="9">
        <v>6654</v>
      </c>
      <c r="I180" s="9">
        <v>9793</v>
      </c>
      <c r="J180" s="9">
        <v>8145</v>
      </c>
      <c r="K180" s="9">
        <v>15201</v>
      </c>
      <c r="L180" s="9">
        <v>7579</v>
      </c>
      <c r="M180" s="9">
        <v>5310</v>
      </c>
      <c r="N180" s="9">
        <v>7918</v>
      </c>
      <c r="O180" s="9">
        <v>9647</v>
      </c>
      <c r="P180" s="9">
        <v>6705</v>
      </c>
      <c r="Q180" s="9">
        <v>8597</v>
      </c>
      <c r="R180" s="9">
        <v>8337</v>
      </c>
      <c r="S180" s="9">
        <v>9081</v>
      </c>
      <c r="T180" s="9">
        <v>7664</v>
      </c>
      <c r="U180" s="9">
        <v>6611</v>
      </c>
      <c r="V180" s="9">
        <v>9622</v>
      </c>
      <c r="W180" s="9">
        <v>5903</v>
      </c>
      <c r="X180" s="9">
        <v>7127</v>
      </c>
      <c r="Y180" s="9">
        <v>7944</v>
      </c>
      <c r="Z180" s="9">
        <v>10147</v>
      </c>
      <c r="AA180" s="9">
        <v>33484</v>
      </c>
      <c r="AB180" s="9">
        <v>10145</v>
      </c>
      <c r="AC180" s="9">
        <v>7389</v>
      </c>
      <c r="AE180" s="10">
        <f t="shared" si="33"/>
        <v>33484</v>
      </c>
      <c r="AF180" s="10">
        <f t="shared" si="34"/>
        <v>5310</v>
      </c>
      <c r="AG180" s="10">
        <f t="shared" si="46"/>
        <v>4248</v>
      </c>
      <c r="AH180" s="10">
        <f t="shared" si="47"/>
        <v>3982.5</v>
      </c>
      <c r="AK180">
        <v>0</v>
      </c>
      <c r="AL180">
        <v>0</v>
      </c>
      <c r="AM180">
        <f t="shared" si="48"/>
        <v>0</v>
      </c>
      <c r="AO180">
        <v>0</v>
      </c>
      <c r="AP180">
        <f t="shared" si="43"/>
        <v>0</v>
      </c>
      <c r="AQ180">
        <f t="shared" si="44"/>
        <v>0</v>
      </c>
      <c r="AR180" s="102" t="str">
        <f t="shared" si="45"/>
        <v xml:space="preserve"> </v>
      </c>
      <c r="AS180">
        <f t="shared" si="35"/>
        <v>0</v>
      </c>
      <c r="AT180" s="102" t="str">
        <f t="shared" si="36"/>
        <v xml:space="preserve"> </v>
      </c>
      <c r="AU180" s="102" t="str" cm="1">
        <f t="array" ref="AU180">_xlfn.IFS(AO180=0," ",AT180=20%,20%,AT180=25%,25%,AT180&lt;20%,"MV",AT180=21%,"MV",AT180=22%,"MV",AT180=23%,"MV",AT180=24%,MV)</f>
        <v xml:space="preserve"> </v>
      </c>
      <c r="AY180" s="121"/>
      <c r="AZ180">
        <v>0</v>
      </c>
      <c r="BA180">
        <v>0</v>
      </c>
      <c r="BB180">
        <f t="shared" si="37"/>
        <v>0</v>
      </c>
      <c r="BD180">
        <v>0</v>
      </c>
      <c r="BE180">
        <f t="shared" si="38"/>
        <v>0</v>
      </c>
      <c r="BF180">
        <f t="shared" si="39"/>
        <v>0</v>
      </c>
      <c r="BG180" s="102" t="str">
        <f t="shared" si="40"/>
        <v xml:space="preserve"> </v>
      </c>
      <c r="BH180">
        <f t="shared" si="41"/>
        <v>0</v>
      </c>
      <c r="BI180" s="102" t="str">
        <f t="shared" si="42"/>
        <v xml:space="preserve"> </v>
      </c>
      <c r="BJ180" s="102" t="str" cm="1">
        <f t="array" ref="BJ180">_xlfn.IFS(BD180=0," ",BI180=20%,20%,BI180=25%,25%,BI180&lt;20%,"MV",BI180=21%,"MV",BI180=22%,"MV",BI180=23%,"MV",BI180=24%,MV)</f>
        <v xml:space="preserve"> </v>
      </c>
    </row>
    <row r="181" spans="1:62">
      <c r="A181" s="6">
        <v>152</v>
      </c>
      <c r="B181" s="14" t="s">
        <v>196</v>
      </c>
      <c r="C181" s="16" t="s">
        <v>45</v>
      </c>
      <c r="D181" s="9">
        <v>29729</v>
      </c>
      <c r="E181" s="9">
        <v>27927</v>
      </c>
      <c r="F181" s="9">
        <v>21437</v>
      </c>
      <c r="G181" s="9">
        <v>39216</v>
      </c>
      <c r="H181" s="9">
        <v>29378</v>
      </c>
      <c r="I181" s="9">
        <v>35434</v>
      </c>
      <c r="J181" s="9">
        <v>37330</v>
      </c>
      <c r="K181" s="9">
        <v>43141</v>
      </c>
      <c r="L181" s="9">
        <v>1753</v>
      </c>
      <c r="M181" s="9">
        <v>12697</v>
      </c>
      <c r="N181" s="9">
        <v>29185</v>
      </c>
      <c r="O181" s="9">
        <v>34903</v>
      </c>
      <c r="P181" s="9">
        <v>7912</v>
      </c>
      <c r="Q181" s="9">
        <v>34275</v>
      </c>
      <c r="R181" s="9">
        <v>18727</v>
      </c>
      <c r="S181" s="9">
        <v>45230</v>
      </c>
      <c r="T181" s="9">
        <v>27729</v>
      </c>
      <c r="U181" s="9">
        <v>25576</v>
      </c>
      <c r="V181" s="9">
        <v>22859</v>
      </c>
      <c r="W181" s="9">
        <v>6245</v>
      </c>
      <c r="X181" s="9">
        <v>32239</v>
      </c>
      <c r="Y181" s="9">
        <v>28891</v>
      </c>
      <c r="Z181" s="9">
        <v>36821</v>
      </c>
      <c r="AA181" s="9">
        <v>30203</v>
      </c>
      <c r="AB181" s="9">
        <v>36707</v>
      </c>
      <c r="AC181" s="9">
        <v>8370</v>
      </c>
      <c r="AE181" s="10">
        <f t="shared" si="33"/>
        <v>45230</v>
      </c>
      <c r="AF181" s="10">
        <f t="shared" si="34"/>
        <v>1753</v>
      </c>
      <c r="AG181" s="10">
        <f t="shared" si="46"/>
        <v>1402.4</v>
      </c>
      <c r="AH181" s="10">
        <f t="shared" si="47"/>
        <v>1314.75</v>
      </c>
      <c r="AK181">
        <v>0</v>
      </c>
      <c r="AL181">
        <v>0</v>
      </c>
      <c r="AM181">
        <f t="shared" si="48"/>
        <v>0</v>
      </c>
      <c r="AO181">
        <v>0</v>
      </c>
      <c r="AP181">
        <f t="shared" si="43"/>
        <v>0</v>
      </c>
      <c r="AQ181">
        <f t="shared" si="44"/>
        <v>0</v>
      </c>
      <c r="AR181" s="102" t="str">
        <f t="shared" si="45"/>
        <v xml:space="preserve"> </v>
      </c>
      <c r="AS181">
        <f t="shared" si="35"/>
        <v>0</v>
      </c>
      <c r="AT181" s="102" t="str">
        <f t="shared" si="36"/>
        <v xml:space="preserve"> </v>
      </c>
      <c r="AU181" s="102" t="str" cm="1">
        <f t="array" ref="AU181">_xlfn.IFS(AO181=0," ",AT181=20%,20%,AT181=25%,25%,AT181&lt;20%,"MV",AT181=21%,"MV",AT181=22%,"MV",AT181=23%,"MV",AT181=24%,MV)</f>
        <v xml:space="preserve"> </v>
      </c>
      <c r="AY181" s="121"/>
      <c r="AZ181">
        <v>0</v>
      </c>
      <c r="BA181">
        <v>0</v>
      </c>
      <c r="BB181">
        <f t="shared" si="37"/>
        <v>0</v>
      </c>
      <c r="BD181">
        <v>0</v>
      </c>
      <c r="BE181">
        <f t="shared" si="38"/>
        <v>0</v>
      </c>
      <c r="BF181">
        <f t="shared" si="39"/>
        <v>0</v>
      </c>
      <c r="BG181" s="102" t="str">
        <f t="shared" si="40"/>
        <v xml:space="preserve"> </v>
      </c>
      <c r="BH181">
        <f t="shared" si="41"/>
        <v>0</v>
      </c>
      <c r="BI181" s="102" t="str">
        <f t="shared" si="42"/>
        <v xml:space="preserve"> </v>
      </c>
      <c r="BJ181" s="102" t="str" cm="1">
        <f t="array" ref="BJ181">_xlfn.IFS(BD181=0," ",BI181=20%,20%,BI181=25%,25%,BI181&lt;20%,"MV",BI181=21%,"MV",BI181=22%,"MV",BI181=23%,"MV",BI181=24%,MV)</f>
        <v xml:space="preserve"> </v>
      </c>
    </row>
    <row r="182" spans="1:62">
      <c r="A182" s="6">
        <v>153</v>
      </c>
      <c r="B182" s="14" t="s">
        <v>197</v>
      </c>
      <c r="C182" s="16" t="s">
        <v>45</v>
      </c>
      <c r="D182" s="9">
        <v>34340</v>
      </c>
      <c r="E182" s="9">
        <v>26159</v>
      </c>
      <c r="F182" s="9">
        <v>21437</v>
      </c>
      <c r="G182" s="9">
        <v>33624</v>
      </c>
      <c r="H182" s="9">
        <v>34750</v>
      </c>
      <c r="I182" s="9">
        <v>40954</v>
      </c>
      <c r="J182" s="9">
        <v>38687</v>
      </c>
      <c r="K182" s="9">
        <v>34488</v>
      </c>
      <c r="L182" s="9">
        <v>19626</v>
      </c>
      <c r="M182" s="9">
        <v>12697</v>
      </c>
      <c r="N182" s="9">
        <v>27488</v>
      </c>
      <c r="O182" s="9">
        <v>40342</v>
      </c>
      <c r="P182" s="9">
        <v>36681</v>
      </c>
      <c r="Q182" s="9">
        <v>35067</v>
      </c>
      <c r="R182" s="9">
        <v>22532</v>
      </c>
      <c r="S182" s="9">
        <v>37153</v>
      </c>
      <c r="T182" s="9">
        <v>32049</v>
      </c>
      <c r="U182" s="9">
        <v>25375</v>
      </c>
      <c r="V182" s="9">
        <v>24038</v>
      </c>
      <c r="W182" s="9">
        <v>25173</v>
      </c>
      <c r="X182" s="9">
        <v>32239</v>
      </c>
      <c r="Y182" s="9">
        <v>30833</v>
      </c>
      <c r="Z182" s="9">
        <v>42352</v>
      </c>
      <c r="AA182" s="9">
        <v>4412</v>
      </c>
      <c r="AB182" s="9">
        <v>42427</v>
      </c>
      <c r="AC182" s="9">
        <v>8484</v>
      </c>
      <c r="AE182" s="10">
        <f t="shared" si="33"/>
        <v>42427</v>
      </c>
      <c r="AF182" s="10">
        <f t="shared" si="34"/>
        <v>4412</v>
      </c>
      <c r="AG182" s="10">
        <f t="shared" si="46"/>
        <v>3529.6</v>
      </c>
      <c r="AH182" s="10">
        <f t="shared" si="47"/>
        <v>3309</v>
      </c>
      <c r="AK182">
        <v>0</v>
      </c>
      <c r="AL182">
        <v>0</v>
      </c>
      <c r="AM182">
        <f t="shared" si="48"/>
        <v>0</v>
      </c>
      <c r="AO182">
        <v>0</v>
      </c>
      <c r="AP182">
        <f t="shared" si="43"/>
        <v>0</v>
      </c>
      <c r="AQ182">
        <f t="shared" si="44"/>
        <v>0</v>
      </c>
      <c r="AR182" s="102" t="str">
        <f t="shared" si="45"/>
        <v xml:space="preserve"> </v>
      </c>
      <c r="AS182">
        <f t="shared" si="35"/>
        <v>0</v>
      </c>
      <c r="AT182" s="102" t="str">
        <f t="shared" si="36"/>
        <v xml:space="preserve"> </v>
      </c>
      <c r="AU182" s="102" t="str" cm="1">
        <f t="array" ref="AU182">_xlfn.IFS(AO182=0," ",AT182=20%,20%,AT182=25%,25%,AT182&lt;20%,"MV",AT182=21%,"MV",AT182=22%,"MV",AT182=23%,"MV",AT182=24%,MV)</f>
        <v xml:space="preserve"> </v>
      </c>
      <c r="AY182" s="121"/>
      <c r="AZ182">
        <v>0</v>
      </c>
      <c r="BA182">
        <v>0</v>
      </c>
      <c r="BB182">
        <f t="shared" si="37"/>
        <v>0</v>
      </c>
      <c r="BD182">
        <v>0</v>
      </c>
      <c r="BE182">
        <f t="shared" si="38"/>
        <v>0</v>
      </c>
      <c r="BF182">
        <f t="shared" si="39"/>
        <v>0</v>
      </c>
      <c r="BG182" s="102" t="str">
        <f t="shared" si="40"/>
        <v xml:space="preserve"> </v>
      </c>
      <c r="BH182">
        <f t="shared" si="41"/>
        <v>0</v>
      </c>
      <c r="BI182" s="102" t="str">
        <f t="shared" si="42"/>
        <v xml:space="preserve"> </v>
      </c>
      <c r="BJ182" s="102" t="str" cm="1">
        <f t="array" ref="BJ182">_xlfn.IFS(BD182=0," ",BI182=20%,20%,BI182=25%,25%,BI182&lt;20%,"MV",BI182=21%,"MV",BI182=22%,"MV",BI182=23%,"MV",BI182=24%,MV)</f>
        <v xml:space="preserve"> </v>
      </c>
    </row>
    <row r="183" spans="1:62">
      <c r="A183" s="6">
        <v>154</v>
      </c>
      <c r="B183" s="14" t="s">
        <v>198</v>
      </c>
      <c r="C183" s="16" t="s">
        <v>45</v>
      </c>
      <c r="D183" s="9">
        <v>5094</v>
      </c>
      <c r="E183" s="9">
        <v>4931</v>
      </c>
      <c r="F183" s="9">
        <v>5701</v>
      </c>
      <c r="G183" s="9">
        <v>5795</v>
      </c>
      <c r="H183" s="9">
        <v>5034</v>
      </c>
      <c r="I183" s="9">
        <v>7122</v>
      </c>
      <c r="J183" s="9">
        <v>6706</v>
      </c>
      <c r="K183" s="9">
        <v>23967</v>
      </c>
      <c r="L183" s="9">
        <v>3959</v>
      </c>
      <c r="M183" s="9">
        <v>2543</v>
      </c>
      <c r="N183" s="9">
        <v>5543</v>
      </c>
      <c r="O183" s="9">
        <v>7016</v>
      </c>
      <c r="P183" s="9">
        <v>6610</v>
      </c>
      <c r="Q183" s="9">
        <v>7579</v>
      </c>
      <c r="R183" s="9">
        <v>4666</v>
      </c>
      <c r="S183" s="9">
        <v>6461</v>
      </c>
      <c r="T183" s="9">
        <v>5574</v>
      </c>
      <c r="U183" s="9">
        <v>5385</v>
      </c>
      <c r="V183" s="9">
        <v>5049</v>
      </c>
      <c r="W183" s="9">
        <v>4896</v>
      </c>
      <c r="X183" s="9">
        <v>6787</v>
      </c>
      <c r="Y183" s="9">
        <v>4897</v>
      </c>
      <c r="Z183" s="9">
        <v>7353</v>
      </c>
      <c r="AA183" s="9">
        <v>8710</v>
      </c>
      <c r="AB183" s="9">
        <v>7379</v>
      </c>
      <c r="AC183" s="9">
        <v>7237</v>
      </c>
      <c r="AE183" s="10">
        <f t="shared" si="33"/>
        <v>23967</v>
      </c>
      <c r="AF183" s="10">
        <f t="shared" si="34"/>
        <v>2543</v>
      </c>
      <c r="AG183" s="10">
        <f t="shared" si="46"/>
        <v>2034.4</v>
      </c>
      <c r="AH183" s="10">
        <f t="shared" si="47"/>
        <v>1907.25</v>
      </c>
      <c r="AK183">
        <v>0</v>
      </c>
      <c r="AL183">
        <v>0</v>
      </c>
      <c r="AM183">
        <f t="shared" si="48"/>
        <v>0</v>
      </c>
      <c r="AO183">
        <v>0</v>
      </c>
      <c r="AP183">
        <f t="shared" si="43"/>
        <v>0</v>
      </c>
      <c r="AQ183">
        <f t="shared" si="44"/>
        <v>0</v>
      </c>
      <c r="AR183" s="102" t="str">
        <f t="shared" si="45"/>
        <v xml:space="preserve"> </v>
      </c>
      <c r="AS183">
        <f t="shared" si="35"/>
        <v>0</v>
      </c>
      <c r="AT183" s="102" t="str">
        <f t="shared" si="36"/>
        <v xml:space="preserve"> </v>
      </c>
      <c r="AU183" s="102" t="str" cm="1">
        <f t="array" ref="AU183">_xlfn.IFS(AO183=0," ",AT183=20%,20%,AT183=25%,25%,AT183&lt;20%,"MV",AT183=21%,"MV",AT183=22%,"MV",AT183=23%,"MV",AT183=24%,MV)</f>
        <v xml:space="preserve"> </v>
      </c>
      <c r="AY183" s="121"/>
      <c r="AZ183">
        <v>0</v>
      </c>
      <c r="BA183">
        <v>0</v>
      </c>
      <c r="BB183">
        <f t="shared" si="37"/>
        <v>0</v>
      </c>
      <c r="BD183">
        <v>0</v>
      </c>
      <c r="BE183">
        <f t="shared" si="38"/>
        <v>0</v>
      </c>
      <c r="BF183">
        <f t="shared" si="39"/>
        <v>0</v>
      </c>
      <c r="BG183" s="102" t="str">
        <f t="shared" si="40"/>
        <v xml:space="preserve"> </v>
      </c>
      <c r="BH183">
        <f t="shared" si="41"/>
        <v>0</v>
      </c>
      <c r="BI183" s="102" t="str">
        <f t="shared" si="42"/>
        <v xml:space="preserve"> </v>
      </c>
      <c r="BJ183" s="102" t="str" cm="1">
        <f t="array" ref="BJ183">_xlfn.IFS(BD183=0," ",BI183=20%,20%,BI183=25%,25%,BI183&lt;20%,"MV",BI183=21%,"MV",BI183=22%,"MV",BI183=23%,"MV",BI183=24%,MV)</f>
        <v xml:space="preserve"> </v>
      </c>
    </row>
    <row r="184" spans="1:62">
      <c r="A184" s="6">
        <v>155</v>
      </c>
      <c r="B184" s="14" t="s">
        <v>199</v>
      </c>
      <c r="C184" s="16" t="s">
        <v>45</v>
      </c>
      <c r="D184" s="9">
        <v>7334</v>
      </c>
      <c r="E184" s="9">
        <v>8085</v>
      </c>
      <c r="F184" s="9">
        <v>8240</v>
      </c>
      <c r="G184" s="9">
        <v>7846</v>
      </c>
      <c r="H184" s="9">
        <v>7422</v>
      </c>
      <c r="I184" s="9">
        <v>9623</v>
      </c>
      <c r="J184" s="9">
        <v>10124</v>
      </c>
      <c r="K184" s="9">
        <v>12512</v>
      </c>
      <c r="L184" s="9">
        <v>7183</v>
      </c>
      <c r="M184" s="9">
        <v>5795</v>
      </c>
      <c r="N184" s="9">
        <v>5656</v>
      </c>
      <c r="O184" s="9">
        <v>9481</v>
      </c>
      <c r="P184" s="9">
        <v>6072</v>
      </c>
      <c r="Q184" s="9">
        <v>9389</v>
      </c>
      <c r="R184" s="9">
        <v>7901</v>
      </c>
      <c r="S184" s="9">
        <v>9228</v>
      </c>
      <c r="T184" s="9">
        <v>7532</v>
      </c>
      <c r="U184" s="9">
        <v>7483</v>
      </c>
      <c r="V184" s="9">
        <v>7068</v>
      </c>
      <c r="W184" s="9">
        <v>4283</v>
      </c>
      <c r="X184" s="9">
        <v>9171</v>
      </c>
      <c r="Y184" s="9">
        <v>7963</v>
      </c>
      <c r="Z184" s="9">
        <v>9988</v>
      </c>
      <c r="AA184" s="9">
        <v>10407</v>
      </c>
      <c r="AB184" s="9">
        <v>9969</v>
      </c>
      <c r="AC184" s="9">
        <v>4749</v>
      </c>
      <c r="AE184" s="10">
        <f t="shared" si="33"/>
        <v>12512</v>
      </c>
      <c r="AF184" s="10">
        <f t="shared" si="34"/>
        <v>4283</v>
      </c>
      <c r="AG184" s="10">
        <f t="shared" si="46"/>
        <v>3426.4</v>
      </c>
      <c r="AH184" s="10">
        <f t="shared" si="47"/>
        <v>3212.25</v>
      </c>
      <c r="AK184">
        <v>0</v>
      </c>
      <c r="AL184">
        <v>0</v>
      </c>
      <c r="AM184">
        <f t="shared" si="48"/>
        <v>0</v>
      </c>
      <c r="AO184">
        <v>0</v>
      </c>
      <c r="AP184">
        <f t="shared" si="43"/>
        <v>0</v>
      </c>
      <c r="AQ184">
        <f t="shared" si="44"/>
        <v>0</v>
      </c>
      <c r="AR184" s="102" t="str">
        <f t="shared" si="45"/>
        <v xml:space="preserve"> </v>
      </c>
      <c r="AS184">
        <f t="shared" si="35"/>
        <v>0</v>
      </c>
      <c r="AT184" s="102" t="str">
        <f t="shared" si="36"/>
        <v xml:space="preserve"> </v>
      </c>
      <c r="AU184" s="102" t="str" cm="1">
        <f t="array" ref="AU184">_xlfn.IFS(AO184=0," ",AT184=20%,20%,AT184=25%,25%,AT184&lt;20%,"MV",AT184=21%,"MV",AT184=22%,"MV",AT184=23%,"MV",AT184=24%,MV)</f>
        <v xml:space="preserve"> </v>
      </c>
      <c r="AY184" s="121"/>
      <c r="AZ184">
        <v>0</v>
      </c>
      <c r="BA184">
        <v>0</v>
      </c>
      <c r="BB184">
        <f t="shared" si="37"/>
        <v>0</v>
      </c>
      <c r="BD184">
        <v>0</v>
      </c>
      <c r="BE184">
        <f t="shared" si="38"/>
        <v>0</v>
      </c>
      <c r="BF184">
        <f t="shared" si="39"/>
        <v>0</v>
      </c>
      <c r="BG184" s="102" t="str">
        <f t="shared" si="40"/>
        <v xml:space="preserve"> </v>
      </c>
      <c r="BH184">
        <f t="shared" si="41"/>
        <v>0</v>
      </c>
      <c r="BI184" s="102" t="str">
        <f t="shared" si="42"/>
        <v xml:space="preserve"> </v>
      </c>
      <c r="BJ184" s="102" t="str" cm="1">
        <f t="array" ref="BJ184">_xlfn.IFS(BD184=0," ",BI184=20%,20%,BI184=25%,25%,BI184&lt;20%,"MV",BI184=21%,"MV",BI184=22%,"MV",BI184=23%,"MV",BI184=24%,MV)</f>
        <v xml:space="preserve"> </v>
      </c>
    </row>
    <row r="185" spans="1:62">
      <c r="A185" s="6">
        <v>156</v>
      </c>
      <c r="B185" s="14" t="s">
        <v>200</v>
      </c>
      <c r="C185" s="16" t="s">
        <v>45</v>
      </c>
      <c r="D185" s="9">
        <v>8508</v>
      </c>
      <c r="E185" s="9">
        <v>9021</v>
      </c>
      <c r="F185" s="9">
        <v>11342</v>
      </c>
      <c r="G185" s="9">
        <v>10931</v>
      </c>
      <c r="H185" s="9">
        <v>8407</v>
      </c>
      <c r="I185" s="9">
        <v>12286</v>
      </c>
      <c r="J185" s="9">
        <v>12556</v>
      </c>
      <c r="K185" s="9">
        <v>14135</v>
      </c>
      <c r="L185" s="9">
        <v>9219</v>
      </c>
      <c r="M185" s="9">
        <v>7703</v>
      </c>
      <c r="N185" s="9">
        <v>6900</v>
      </c>
      <c r="O185" s="9">
        <v>12102</v>
      </c>
      <c r="P185" s="9">
        <v>8932</v>
      </c>
      <c r="Q185" s="9">
        <v>11538</v>
      </c>
      <c r="R185" s="9">
        <v>10141</v>
      </c>
      <c r="S185" s="9">
        <v>12350</v>
      </c>
      <c r="T185" s="9">
        <v>9615</v>
      </c>
      <c r="U185" s="9">
        <v>9288</v>
      </c>
      <c r="V185" s="9">
        <v>8711</v>
      </c>
      <c r="W185" s="9">
        <v>4888</v>
      </c>
      <c r="X185" s="9">
        <v>11708</v>
      </c>
      <c r="Y185" s="9">
        <v>10108</v>
      </c>
      <c r="Z185" s="9">
        <v>12681</v>
      </c>
      <c r="AA185" s="9">
        <v>10690</v>
      </c>
      <c r="AB185" s="9">
        <v>12728</v>
      </c>
      <c r="AC185" s="9">
        <v>5813</v>
      </c>
      <c r="AE185" s="10">
        <f t="shared" si="33"/>
        <v>14135</v>
      </c>
      <c r="AF185" s="10">
        <f t="shared" si="34"/>
        <v>4888</v>
      </c>
      <c r="AG185" s="10">
        <f t="shared" si="46"/>
        <v>3910.4</v>
      </c>
      <c r="AH185" s="10">
        <f t="shared" si="47"/>
        <v>3666</v>
      </c>
      <c r="AK185">
        <v>20</v>
      </c>
      <c r="AL185">
        <v>20</v>
      </c>
      <c r="AM185">
        <f t="shared" si="48"/>
        <v>0</v>
      </c>
      <c r="AO185">
        <v>3666</v>
      </c>
      <c r="AP185">
        <f t="shared" si="43"/>
        <v>9615</v>
      </c>
      <c r="AQ185">
        <f t="shared" si="44"/>
        <v>5949</v>
      </c>
      <c r="AR185" s="102">
        <f t="shared" si="45"/>
        <v>0.6187207488299532</v>
      </c>
      <c r="AS185">
        <f t="shared" si="35"/>
        <v>73320</v>
      </c>
      <c r="AT185" s="102">
        <f t="shared" si="36"/>
        <v>0.25</v>
      </c>
      <c r="AU185" s="102" cm="1">
        <f t="array" ref="AU185">_xlfn.IFS(AO185=0," ",AT185=20%,20%,AT185=25%,25%,AT185&lt;20%,"MV",AT185=21%,"MV",AT185=22%,"MV",AT185=23%,"MV",AT185=24%,MV)</f>
        <v>0.25</v>
      </c>
      <c r="AY185" s="121"/>
      <c r="AZ185">
        <v>20</v>
      </c>
      <c r="BA185">
        <v>20</v>
      </c>
      <c r="BB185">
        <f t="shared" si="37"/>
        <v>0</v>
      </c>
      <c r="BD185">
        <v>3666</v>
      </c>
      <c r="BE185">
        <f t="shared" si="38"/>
        <v>4888</v>
      </c>
      <c r="BF185">
        <f t="shared" si="39"/>
        <v>1222</v>
      </c>
      <c r="BG185" s="102">
        <f t="shared" si="40"/>
        <v>0.25</v>
      </c>
      <c r="BH185">
        <f t="shared" si="41"/>
        <v>73320</v>
      </c>
      <c r="BI185" s="102">
        <f t="shared" si="42"/>
        <v>0.25</v>
      </c>
      <c r="BJ185" s="102" cm="1">
        <f t="array" ref="BJ185">_xlfn.IFS(BD185=0," ",BI185=20%,20%,BI185=25%,25%,BI185&lt;20%,"MV",BI185=21%,"MV",BI185=22%,"MV",BI185=23%,"MV",BI185=24%,MV)</f>
        <v>0.25</v>
      </c>
    </row>
    <row r="186" spans="1:62">
      <c r="A186" s="6">
        <v>157</v>
      </c>
      <c r="B186" s="14" t="s">
        <v>201</v>
      </c>
      <c r="C186" s="16" t="s">
        <v>45</v>
      </c>
      <c r="D186" s="9">
        <v>10160</v>
      </c>
      <c r="E186" s="9">
        <v>9580</v>
      </c>
      <c r="F186" s="9">
        <v>12315</v>
      </c>
      <c r="G186" s="9">
        <v>11694</v>
      </c>
      <c r="H186" s="9">
        <v>10282</v>
      </c>
      <c r="I186" s="9">
        <v>13589</v>
      </c>
      <c r="J186" s="9">
        <v>14491</v>
      </c>
      <c r="K186" s="9">
        <v>13484</v>
      </c>
      <c r="L186" s="9">
        <v>10350</v>
      </c>
      <c r="M186" s="9">
        <v>8028</v>
      </c>
      <c r="N186" s="9">
        <v>8258</v>
      </c>
      <c r="O186" s="9">
        <v>13385</v>
      </c>
      <c r="P186" s="9">
        <v>11470</v>
      </c>
      <c r="Q186" s="9">
        <v>13914</v>
      </c>
      <c r="R186" s="9">
        <v>11386</v>
      </c>
      <c r="S186" s="9">
        <v>13030</v>
      </c>
      <c r="T186" s="9">
        <v>10635</v>
      </c>
      <c r="U186" s="9">
        <v>10565</v>
      </c>
      <c r="V186" s="9">
        <v>9254</v>
      </c>
      <c r="W186" s="9">
        <v>7404</v>
      </c>
      <c r="X186" s="9">
        <v>12950</v>
      </c>
      <c r="Y186" s="9">
        <v>11009</v>
      </c>
      <c r="Z186" s="9">
        <v>14061</v>
      </c>
      <c r="AA186" s="9">
        <v>13914</v>
      </c>
      <c r="AB186" s="9">
        <v>14078</v>
      </c>
      <c r="AC186" s="9">
        <v>7289</v>
      </c>
      <c r="AE186" s="10">
        <f t="shared" si="33"/>
        <v>14491</v>
      </c>
      <c r="AF186" s="10">
        <f t="shared" si="34"/>
        <v>7289</v>
      </c>
      <c r="AG186" s="10">
        <f t="shared" si="46"/>
        <v>5831.2</v>
      </c>
      <c r="AH186" s="10">
        <f t="shared" si="47"/>
        <v>5466.75</v>
      </c>
      <c r="AK186">
        <v>20</v>
      </c>
      <c r="AL186">
        <v>20</v>
      </c>
      <c r="AM186">
        <f t="shared" si="48"/>
        <v>0</v>
      </c>
      <c r="AO186">
        <v>5466.75</v>
      </c>
      <c r="AP186">
        <f t="shared" si="43"/>
        <v>10635</v>
      </c>
      <c r="AQ186">
        <f t="shared" si="44"/>
        <v>5168.25</v>
      </c>
      <c r="AR186" s="102">
        <f t="shared" si="45"/>
        <v>0.48596614950634698</v>
      </c>
      <c r="AS186">
        <f t="shared" si="35"/>
        <v>109335</v>
      </c>
      <c r="AT186" s="102">
        <f t="shared" si="36"/>
        <v>0.25</v>
      </c>
      <c r="AU186" s="102" cm="1">
        <f t="array" ref="AU186">_xlfn.IFS(AO186=0," ",AT186=20%,20%,AT186=25%,25%,AT186&lt;20%,"MV",AT186=21%,"MV",AT186=22%,"MV",AT186=23%,"MV",AT186=24%,MV)</f>
        <v>0.25</v>
      </c>
      <c r="AY186" s="121"/>
      <c r="AZ186">
        <v>20</v>
      </c>
      <c r="BA186">
        <v>20</v>
      </c>
      <c r="BB186">
        <f t="shared" si="37"/>
        <v>0</v>
      </c>
      <c r="BD186">
        <v>5466.75</v>
      </c>
      <c r="BE186">
        <f t="shared" si="38"/>
        <v>7404</v>
      </c>
      <c r="BF186">
        <f t="shared" si="39"/>
        <v>1937.25</v>
      </c>
      <c r="BG186" s="102">
        <f t="shared" si="40"/>
        <v>0.26164910858995138</v>
      </c>
      <c r="BH186">
        <f t="shared" si="41"/>
        <v>109335</v>
      </c>
      <c r="BI186" s="102">
        <f t="shared" si="42"/>
        <v>0.25</v>
      </c>
      <c r="BJ186" s="102" cm="1">
        <f t="array" ref="BJ186">_xlfn.IFS(BD186=0," ",BI186=20%,20%,BI186=25%,25%,BI186&lt;20%,"MV",BI186=21%,"MV",BI186=22%,"MV",BI186=23%,"MV",BI186=24%,MV)</f>
        <v>0.25</v>
      </c>
    </row>
    <row r="187" spans="1:62">
      <c r="A187" s="6">
        <v>158</v>
      </c>
      <c r="B187" s="14" t="s">
        <v>202</v>
      </c>
      <c r="C187" s="16" t="s">
        <v>45</v>
      </c>
      <c r="D187" s="9">
        <v>10789</v>
      </c>
      <c r="E187" s="9">
        <v>13238</v>
      </c>
      <c r="F187" s="9">
        <v>12315</v>
      </c>
      <c r="G187" s="9">
        <v>11694</v>
      </c>
      <c r="H187" s="9">
        <v>10662</v>
      </c>
      <c r="I187" s="9">
        <v>15135</v>
      </c>
      <c r="J187" s="9">
        <v>16287</v>
      </c>
      <c r="K187" s="9">
        <v>15407</v>
      </c>
      <c r="L187" s="9">
        <v>19004</v>
      </c>
      <c r="M187" s="9">
        <v>8766</v>
      </c>
      <c r="N187" s="9">
        <v>9955</v>
      </c>
      <c r="O187" s="9">
        <v>14909</v>
      </c>
      <c r="P187" s="9">
        <v>12692</v>
      </c>
      <c r="Q187" s="9">
        <v>14592</v>
      </c>
      <c r="R187" s="9">
        <v>20905</v>
      </c>
      <c r="S187" s="9">
        <v>16235</v>
      </c>
      <c r="T187" s="9">
        <v>11844</v>
      </c>
      <c r="U187" s="9">
        <v>11106</v>
      </c>
      <c r="V187" s="9">
        <v>12620</v>
      </c>
      <c r="W187" s="9">
        <v>7448</v>
      </c>
      <c r="X187" s="9">
        <v>14423</v>
      </c>
      <c r="Y187" s="9">
        <v>13461</v>
      </c>
      <c r="Z187" s="9">
        <v>15622</v>
      </c>
      <c r="AA187" s="9">
        <v>14027</v>
      </c>
      <c r="AB187" s="9">
        <v>15680</v>
      </c>
      <c r="AC187" s="9">
        <v>9138</v>
      </c>
      <c r="AE187" s="10">
        <f t="shared" si="33"/>
        <v>20905</v>
      </c>
      <c r="AF187" s="10">
        <f t="shared" si="34"/>
        <v>7448</v>
      </c>
      <c r="AG187" s="10">
        <f t="shared" si="46"/>
        <v>5958.4</v>
      </c>
      <c r="AH187" s="10">
        <f t="shared" si="47"/>
        <v>5586</v>
      </c>
      <c r="AK187">
        <v>0</v>
      </c>
      <c r="AL187">
        <v>0</v>
      </c>
      <c r="AM187">
        <f t="shared" si="48"/>
        <v>0</v>
      </c>
      <c r="AO187">
        <v>0</v>
      </c>
      <c r="AP187">
        <f t="shared" si="43"/>
        <v>0</v>
      </c>
      <c r="AQ187">
        <f t="shared" si="44"/>
        <v>0</v>
      </c>
      <c r="AR187" s="102" t="str">
        <f t="shared" si="45"/>
        <v xml:space="preserve"> </v>
      </c>
      <c r="AS187">
        <f t="shared" si="35"/>
        <v>0</v>
      </c>
      <c r="AT187" s="102" t="str">
        <f t="shared" si="36"/>
        <v xml:space="preserve"> </v>
      </c>
      <c r="AU187" s="102" t="str" cm="1">
        <f t="array" ref="AU187">_xlfn.IFS(AO187=0," ",AT187=20%,20%,AT187=25%,25%,AT187&lt;20%,"MV",AT187=21%,"MV",AT187=22%,"MV",AT187=23%,"MV",AT187=24%,MV)</f>
        <v xml:space="preserve"> </v>
      </c>
      <c r="AY187" s="121"/>
      <c r="AZ187">
        <v>0</v>
      </c>
      <c r="BA187">
        <v>0</v>
      </c>
      <c r="BB187">
        <f t="shared" si="37"/>
        <v>0</v>
      </c>
      <c r="BD187">
        <v>0</v>
      </c>
      <c r="BE187">
        <f t="shared" si="38"/>
        <v>0</v>
      </c>
      <c r="BF187">
        <f t="shared" si="39"/>
        <v>0</v>
      </c>
      <c r="BG187" s="102" t="str">
        <f t="shared" si="40"/>
        <v xml:space="preserve"> </v>
      </c>
      <c r="BH187">
        <f t="shared" si="41"/>
        <v>0</v>
      </c>
      <c r="BI187" s="102" t="str">
        <f t="shared" si="42"/>
        <v xml:space="preserve"> </v>
      </c>
      <c r="BJ187" s="102" t="str" cm="1">
        <f t="array" ref="BJ187">_xlfn.IFS(BD187=0," ",BI187=20%,20%,BI187=25%,25%,BI187&lt;20%,"MV",BI187=21%,"MV",BI187=22%,"MV",BI187=23%,"MV",BI187=24%,MV)</f>
        <v xml:space="preserve"> </v>
      </c>
    </row>
    <row r="188" spans="1:62">
      <c r="A188" s="6">
        <v>159</v>
      </c>
      <c r="B188" s="14" t="s">
        <v>203</v>
      </c>
      <c r="C188" s="16" t="s">
        <v>45</v>
      </c>
      <c r="D188" s="9">
        <v>4830</v>
      </c>
      <c r="E188" s="9">
        <v>6413</v>
      </c>
      <c r="F188" s="9">
        <v>5686</v>
      </c>
      <c r="G188" s="9">
        <v>4233</v>
      </c>
      <c r="H188" s="9">
        <v>4887</v>
      </c>
      <c r="I188" s="9">
        <v>7300</v>
      </c>
      <c r="J188" s="9">
        <v>8018</v>
      </c>
      <c r="K188" s="9">
        <v>14139</v>
      </c>
      <c r="L188" s="9">
        <v>6285</v>
      </c>
      <c r="M188" s="9">
        <v>4185</v>
      </c>
      <c r="N188" s="9">
        <v>7353</v>
      </c>
      <c r="O188" s="9">
        <v>7192</v>
      </c>
      <c r="P188" s="9">
        <v>2130</v>
      </c>
      <c r="Q188" s="9">
        <v>8597</v>
      </c>
      <c r="R188" s="9">
        <v>6914</v>
      </c>
      <c r="S188" s="9">
        <v>8884</v>
      </c>
      <c r="T188" s="9">
        <v>5713</v>
      </c>
      <c r="U188" s="9">
        <v>6417</v>
      </c>
      <c r="V188" s="9">
        <v>4898</v>
      </c>
      <c r="W188" s="9">
        <v>2248</v>
      </c>
      <c r="X188" s="9">
        <v>9332</v>
      </c>
      <c r="Y188" s="9">
        <v>6147</v>
      </c>
      <c r="Z188" s="9">
        <v>7568</v>
      </c>
      <c r="AA188" s="9">
        <v>5656</v>
      </c>
      <c r="AB188" s="9">
        <v>12073</v>
      </c>
      <c r="AC188" s="9">
        <v>2417</v>
      </c>
      <c r="AE188" s="10">
        <f t="shared" si="33"/>
        <v>14139</v>
      </c>
      <c r="AF188" s="10">
        <f t="shared" si="34"/>
        <v>2130</v>
      </c>
      <c r="AG188" s="10">
        <f t="shared" si="46"/>
        <v>1704</v>
      </c>
      <c r="AH188" s="10">
        <f t="shared" si="47"/>
        <v>1597.5</v>
      </c>
      <c r="AK188">
        <v>5</v>
      </c>
      <c r="AL188">
        <v>5</v>
      </c>
      <c r="AM188">
        <f t="shared" si="48"/>
        <v>0</v>
      </c>
      <c r="AO188">
        <v>1704</v>
      </c>
      <c r="AP188">
        <f t="shared" si="43"/>
        <v>5713</v>
      </c>
      <c r="AQ188">
        <f t="shared" si="44"/>
        <v>4009</v>
      </c>
      <c r="AR188" s="102">
        <f t="shared" si="45"/>
        <v>0.70173288990022753</v>
      </c>
      <c r="AS188">
        <f t="shared" si="35"/>
        <v>8520</v>
      </c>
      <c r="AT188" s="102">
        <f t="shared" si="36"/>
        <v>0.2</v>
      </c>
      <c r="AU188" s="102" cm="1">
        <f t="array" ref="AU188">_xlfn.IFS(AO188=0," ",AT188=20%,20%,AT188=25%,25%,AT188&lt;20%,"MV",AT188=21%,"MV",AT188=22%,"MV",AT188=23%,"MV",AT188=24%,MV)</f>
        <v>0.2</v>
      </c>
      <c r="AY188" s="121"/>
      <c r="AZ188">
        <v>5</v>
      </c>
      <c r="BA188">
        <v>5</v>
      </c>
      <c r="BB188">
        <f t="shared" si="37"/>
        <v>0</v>
      </c>
      <c r="BD188">
        <v>1704</v>
      </c>
      <c r="BE188">
        <f t="shared" si="38"/>
        <v>2248</v>
      </c>
      <c r="BF188">
        <f t="shared" si="39"/>
        <v>544</v>
      </c>
      <c r="BG188" s="102">
        <f t="shared" si="40"/>
        <v>0.24199288256227758</v>
      </c>
      <c r="BH188">
        <f t="shared" si="41"/>
        <v>8520</v>
      </c>
      <c r="BI188" s="102">
        <f t="shared" si="42"/>
        <v>0.2</v>
      </c>
      <c r="BJ188" s="102" cm="1">
        <f t="array" ref="BJ188">_xlfn.IFS(BD188=0," ",BI188=20%,20%,BI188=25%,25%,BI188&lt;20%,"MV",BI188=21%,"MV",BI188=22%,"MV",BI188=23%,"MV",BI188=24%,MV)</f>
        <v>0.2</v>
      </c>
    </row>
    <row r="189" spans="1:62">
      <c r="A189" s="6">
        <v>160</v>
      </c>
      <c r="B189" s="14" t="s">
        <v>204</v>
      </c>
      <c r="C189" s="16" t="s">
        <v>45</v>
      </c>
      <c r="D189" s="9">
        <v>2916</v>
      </c>
      <c r="E189" s="9">
        <v>3111</v>
      </c>
      <c r="F189" s="9">
        <v>2235</v>
      </c>
      <c r="G189" s="9">
        <v>3721</v>
      </c>
      <c r="H189" s="9">
        <v>2882</v>
      </c>
      <c r="I189" s="9">
        <v>4119</v>
      </c>
      <c r="J189" s="9">
        <v>3283</v>
      </c>
      <c r="K189" s="9">
        <v>3766</v>
      </c>
      <c r="L189" s="9">
        <v>1894</v>
      </c>
      <c r="M189" s="9">
        <v>1748</v>
      </c>
      <c r="N189" s="9">
        <v>2262</v>
      </c>
      <c r="O189" s="9">
        <v>4056</v>
      </c>
      <c r="P189" s="9">
        <v>2757</v>
      </c>
      <c r="Q189" s="9">
        <v>3733</v>
      </c>
      <c r="R189" s="9">
        <v>2083</v>
      </c>
      <c r="S189" s="9">
        <v>3735</v>
      </c>
      <c r="T189" s="9">
        <v>3223</v>
      </c>
      <c r="U189" s="9">
        <v>2854</v>
      </c>
      <c r="V189" s="9">
        <v>3702</v>
      </c>
      <c r="W189" s="9">
        <v>1963</v>
      </c>
      <c r="X189" s="9">
        <v>3733</v>
      </c>
      <c r="Y189" s="9">
        <v>3072</v>
      </c>
      <c r="Z189" s="9">
        <v>4253</v>
      </c>
      <c r="AA189" s="9">
        <v>2771</v>
      </c>
      <c r="AB189" s="9">
        <v>4266</v>
      </c>
      <c r="AC189" s="9">
        <v>2764</v>
      </c>
      <c r="AE189" s="10">
        <f t="shared" si="33"/>
        <v>4266</v>
      </c>
      <c r="AF189" s="10">
        <f t="shared" si="34"/>
        <v>1748</v>
      </c>
      <c r="AG189" s="10">
        <f t="shared" si="46"/>
        <v>1398.4</v>
      </c>
      <c r="AH189" s="10">
        <f t="shared" si="47"/>
        <v>1311</v>
      </c>
      <c r="AK189">
        <v>0</v>
      </c>
      <c r="AL189">
        <v>0</v>
      </c>
      <c r="AM189">
        <f t="shared" si="48"/>
        <v>0</v>
      </c>
      <c r="AO189">
        <v>0</v>
      </c>
      <c r="AP189">
        <f t="shared" si="43"/>
        <v>0</v>
      </c>
      <c r="AQ189">
        <f t="shared" si="44"/>
        <v>0</v>
      </c>
      <c r="AR189" s="102" t="str">
        <f t="shared" si="45"/>
        <v xml:space="preserve"> </v>
      </c>
      <c r="AS189">
        <f t="shared" si="35"/>
        <v>0</v>
      </c>
      <c r="AT189" s="102" t="str">
        <f t="shared" si="36"/>
        <v xml:space="preserve"> </v>
      </c>
      <c r="AU189" s="102" t="str" cm="1">
        <f t="array" ref="AU189">_xlfn.IFS(AO189=0," ",AT189=20%,20%,AT189=25%,25%,AT189&lt;20%,"MV",AT189=21%,"MV",AT189=22%,"MV",AT189=23%,"MV",AT189=24%,MV)</f>
        <v xml:space="preserve"> </v>
      </c>
      <c r="AY189" s="121"/>
      <c r="AZ189">
        <v>0</v>
      </c>
      <c r="BA189">
        <v>0</v>
      </c>
      <c r="BB189">
        <f t="shared" si="37"/>
        <v>0</v>
      </c>
      <c r="BD189">
        <v>0</v>
      </c>
      <c r="BE189">
        <f t="shared" si="38"/>
        <v>0</v>
      </c>
      <c r="BF189">
        <f t="shared" si="39"/>
        <v>0</v>
      </c>
      <c r="BG189" s="102" t="str">
        <f t="shared" si="40"/>
        <v xml:space="preserve"> </v>
      </c>
      <c r="BH189">
        <f t="shared" si="41"/>
        <v>0</v>
      </c>
      <c r="BI189" s="102" t="str">
        <f t="shared" si="42"/>
        <v xml:space="preserve"> </v>
      </c>
      <c r="BJ189" s="102" t="str" cm="1">
        <f t="array" ref="BJ189">_xlfn.IFS(BD189=0," ",BI189=20%,20%,BI189=25%,25%,BI189&lt;20%,"MV",BI189=21%,"MV",BI189=22%,"MV",BI189=23%,"MV",BI189=24%,MV)</f>
        <v xml:space="preserve"> </v>
      </c>
    </row>
    <row r="190" spans="1:62">
      <c r="A190" s="6">
        <v>161</v>
      </c>
      <c r="B190" s="14" t="s">
        <v>205</v>
      </c>
      <c r="C190" s="16" t="s">
        <v>45</v>
      </c>
      <c r="D190" s="9">
        <v>2862</v>
      </c>
      <c r="E190" s="9">
        <v>4360</v>
      </c>
      <c r="F190" s="9">
        <v>3345</v>
      </c>
      <c r="G190" s="9">
        <v>2472</v>
      </c>
      <c r="H190" s="9">
        <v>2896</v>
      </c>
      <c r="I190" s="9">
        <v>4237</v>
      </c>
      <c r="J190" s="9">
        <v>3995</v>
      </c>
      <c r="K190" s="9">
        <v>12833</v>
      </c>
      <c r="L190" s="9">
        <v>2262</v>
      </c>
      <c r="M190" s="9">
        <v>3394</v>
      </c>
      <c r="N190" s="9">
        <v>3394</v>
      </c>
      <c r="O190" s="9">
        <v>4174</v>
      </c>
      <c r="P190" s="9">
        <v>2605</v>
      </c>
      <c r="Q190" s="9">
        <v>3733</v>
      </c>
      <c r="R190" s="9">
        <v>2738</v>
      </c>
      <c r="S190" s="9">
        <v>5654</v>
      </c>
      <c r="T190" s="9">
        <v>3317</v>
      </c>
      <c r="U190" s="9">
        <v>2683</v>
      </c>
      <c r="V190" s="9">
        <v>2861</v>
      </c>
      <c r="W190" s="9">
        <v>2405</v>
      </c>
      <c r="X190" s="9">
        <v>3394</v>
      </c>
      <c r="Y190" s="9">
        <v>3225</v>
      </c>
      <c r="Z190" s="9">
        <v>4378</v>
      </c>
      <c r="AA190" s="9">
        <v>12443</v>
      </c>
      <c r="AB190" s="9">
        <v>4390</v>
      </c>
      <c r="AC190" s="9">
        <v>3054</v>
      </c>
      <c r="AE190" s="10">
        <f t="shared" si="33"/>
        <v>12833</v>
      </c>
      <c r="AF190" s="10">
        <f t="shared" si="34"/>
        <v>2262</v>
      </c>
      <c r="AG190" s="10">
        <f t="shared" si="46"/>
        <v>1809.6</v>
      </c>
      <c r="AH190" s="10">
        <f t="shared" si="47"/>
        <v>1696.5</v>
      </c>
      <c r="AK190">
        <v>0</v>
      </c>
      <c r="AL190">
        <v>0</v>
      </c>
      <c r="AM190">
        <f t="shared" si="48"/>
        <v>0</v>
      </c>
      <c r="AO190">
        <v>0</v>
      </c>
      <c r="AP190">
        <f t="shared" si="43"/>
        <v>0</v>
      </c>
      <c r="AQ190">
        <f t="shared" si="44"/>
        <v>0</v>
      </c>
      <c r="AR190" s="102" t="str">
        <f t="shared" si="45"/>
        <v xml:space="preserve"> </v>
      </c>
      <c r="AS190">
        <f t="shared" si="35"/>
        <v>0</v>
      </c>
      <c r="AT190" s="102" t="str">
        <f t="shared" si="36"/>
        <v xml:space="preserve"> </v>
      </c>
      <c r="AU190" s="102" t="str" cm="1">
        <f t="array" ref="AU190">_xlfn.IFS(AO190=0," ",AT190=20%,20%,AT190=25%,25%,AT190&lt;20%,"MV",AT190=21%,"MV",AT190=22%,"MV",AT190=23%,"MV",AT190=24%,MV)</f>
        <v xml:space="preserve"> </v>
      </c>
      <c r="AY190" s="121"/>
      <c r="AZ190">
        <v>0</v>
      </c>
      <c r="BA190">
        <v>0</v>
      </c>
      <c r="BB190">
        <f t="shared" si="37"/>
        <v>0</v>
      </c>
      <c r="BD190">
        <v>0</v>
      </c>
      <c r="BE190">
        <f t="shared" si="38"/>
        <v>0</v>
      </c>
      <c r="BF190">
        <f t="shared" si="39"/>
        <v>0</v>
      </c>
      <c r="BG190" s="102" t="str">
        <f t="shared" si="40"/>
        <v xml:space="preserve"> </v>
      </c>
      <c r="BH190">
        <f t="shared" si="41"/>
        <v>0</v>
      </c>
      <c r="BI190" s="102" t="str">
        <f t="shared" si="42"/>
        <v xml:space="preserve"> </v>
      </c>
      <c r="BJ190" s="102" t="str" cm="1">
        <f t="array" ref="BJ190">_xlfn.IFS(BD190=0," ",BI190=20%,20%,BI190=25%,25%,BI190&lt;20%,"MV",BI190=21%,"MV",BI190=22%,"MV",BI190=23%,"MV",BI190=24%,MV)</f>
        <v xml:space="preserve"> </v>
      </c>
    </row>
    <row r="191" spans="1:62">
      <c r="A191" s="6">
        <v>162</v>
      </c>
      <c r="B191" s="14" t="s">
        <v>206</v>
      </c>
      <c r="C191" s="16" t="s">
        <v>45</v>
      </c>
      <c r="D191" s="9">
        <v>3077</v>
      </c>
      <c r="E191" s="9">
        <v>5119</v>
      </c>
      <c r="F191" s="9">
        <v>4074</v>
      </c>
      <c r="G191" s="9">
        <v>2983</v>
      </c>
      <c r="H191" s="9">
        <v>3041</v>
      </c>
      <c r="I191" s="9">
        <v>4485</v>
      </c>
      <c r="J191" s="9">
        <v>4688</v>
      </c>
      <c r="K191" s="9">
        <v>13695</v>
      </c>
      <c r="L191" s="9">
        <v>2262</v>
      </c>
      <c r="M191" s="9">
        <v>3959</v>
      </c>
      <c r="N191" s="9">
        <v>3620</v>
      </c>
      <c r="O191" s="9">
        <v>4420</v>
      </c>
      <c r="P191" s="9">
        <v>3380</v>
      </c>
      <c r="Q191" s="9">
        <v>4864</v>
      </c>
      <c r="R191" s="9">
        <v>3335</v>
      </c>
      <c r="S191" s="9">
        <v>6461</v>
      </c>
      <c r="T191" s="9">
        <v>3510</v>
      </c>
      <c r="U191" s="9">
        <v>3228</v>
      </c>
      <c r="V191" s="9">
        <v>3365</v>
      </c>
      <c r="W191" s="9">
        <v>2540</v>
      </c>
      <c r="X191" s="9">
        <v>4072</v>
      </c>
      <c r="Y191" s="9">
        <v>3805</v>
      </c>
      <c r="Z191" s="9">
        <v>4661</v>
      </c>
      <c r="AA191" s="9">
        <v>16402</v>
      </c>
      <c r="AB191" s="9">
        <v>4648</v>
      </c>
      <c r="AC191" s="9">
        <v>3554</v>
      </c>
      <c r="AE191" s="10">
        <f t="shared" si="33"/>
        <v>16402</v>
      </c>
      <c r="AF191" s="10">
        <f t="shared" si="34"/>
        <v>2262</v>
      </c>
      <c r="AG191" s="10">
        <f t="shared" si="46"/>
        <v>1809.6</v>
      </c>
      <c r="AH191" s="10">
        <f t="shared" si="47"/>
        <v>1696.5</v>
      </c>
      <c r="AK191">
        <v>3</v>
      </c>
      <c r="AL191">
        <v>3</v>
      </c>
      <c r="AM191">
        <f t="shared" si="48"/>
        <v>0</v>
      </c>
      <c r="AO191">
        <v>1809.6</v>
      </c>
      <c r="AP191">
        <f t="shared" si="43"/>
        <v>3510</v>
      </c>
      <c r="AQ191">
        <f t="shared" si="44"/>
        <v>1700.4</v>
      </c>
      <c r="AR191" s="102">
        <f t="shared" si="45"/>
        <v>0.48444444444444446</v>
      </c>
      <c r="AS191">
        <f t="shared" si="35"/>
        <v>5428.7999999999993</v>
      </c>
      <c r="AT191" s="102">
        <f t="shared" si="36"/>
        <v>0.2</v>
      </c>
      <c r="AU191" s="102" cm="1">
        <f t="array" ref="AU191">_xlfn.IFS(AO191=0," ",AT191=20%,20%,AT191=25%,25%,AT191&lt;20%,"MV",AT191=21%,"MV",AT191=22%,"MV",AT191=23%,"MV",AT191=24%,MV)</f>
        <v>0.2</v>
      </c>
      <c r="AY191" s="121"/>
      <c r="AZ191">
        <v>3</v>
      </c>
      <c r="BA191">
        <v>3</v>
      </c>
      <c r="BB191">
        <f t="shared" si="37"/>
        <v>0</v>
      </c>
      <c r="BD191">
        <v>1809.6</v>
      </c>
      <c r="BE191">
        <f t="shared" si="38"/>
        <v>2540</v>
      </c>
      <c r="BF191">
        <f t="shared" si="39"/>
        <v>730.40000000000009</v>
      </c>
      <c r="BG191" s="102">
        <f t="shared" si="40"/>
        <v>0.28755905511811025</v>
      </c>
      <c r="BH191">
        <f t="shared" si="41"/>
        <v>5428.7999999999993</v>
      </c>
      <c r="BI191" s="102">
        <f t="shared" si="42"/>
        <v>0.2</v>
      </c>
      <c r="BJ191" s="102" cm="1">
        <f t="array" ref="BJ191">_xlfn.IFS(BD191=0," ",BI191=20%,20%,BI191=25%,25%,BI191&lt;20%,"MV",BI191=21%,"MV",BI191=22%,"MV",BI191=23%,"MV",BI191=24%,MV)</f>
        <v>0.2</v>
      </c>
    </row>
    <row r="192" spans="1:62">
      <c r="A192" s="6">
        <v>163</v>
      </c>
      <c r="B192" s="14" t="s">
        <v>207</v>
      </c>
      <c r="C192" s="16" t="s">
        <v>45</v>
      </c>
      <c r="D192" s="9">
        <v>4293</v>
      </c>
      <c r="E192" s="9">
        <v>7301</v>
      </c>
      <c r="F192" s="9">
        <v>6796</v>
      </c>
      <c r="G192" s="9">
        <v>5079</v>
      </c>
      <c r="H192" s="9">
        <v>4344</v>
      </c>
      <c r="I192" s="9">
        <v>5722</v>
      </c>
      <c r="J192" s="9">
        <v>6717</v>
      </c>
      <c r="K192" s="9">
        <v>16042</v>
      </c>
      <c r="L192" s="9">
        <v>2262</v>
      </c>
      <c r="M192" s="9">
        <v>4525</v>
      </c>
      <c r="N192" s="9">
        <v>4977</v>
      </c>
      <c r="O192" s="9">
        <v>5636</v>
      </c>
      <c r="P192" s="9">
        <v>5470</v>
      </c>
      <c r="Q192" s="9">
        <v>5882</v>
      </c>
      <c r="R192" s="9">
        <v>5562</v>
      </c>
      <c r="S192" s="9">
        <v>8723</v>
      </c>
      <c r="T192" s="9">
        <v>4477</v>
      </c>
      <c r="U192" s="9">
        <v>3416</v>
      </c>
      <c r="V192" s="9">
        <v>5015</v>
      </c>
      <c r="W192" s="9">
        <v>4309</v>
      </c>
      <c r="X192" s="9">
        <v>4581</v>
      </c>
      <c r="Y192" s="9">
        <v>5729</v>
      </c>
      <c r="Z192" s="9">
        <v>5939</v>
      </c>
      <c r="AA192" s="9">
        <v>20588</v>
      </c>
      <c r="AB192" s="9">
        <v>5927</v>
      </c>
      <c r="AC192" s="9">
        <v>6530</v>
      </c>
      <c r="AE192" s="10">
        <f t="shared" si="33"/>
        <v>20588</v>
      </c>
      <c r="AF192" s="10">
        <f t="shared" si="34"/>
        <v>2262</v>
      </c>
      <c r="AG192" s="10">
        <f t="shared" si="46"/>
        <v>1809.6</v>
      </c>
      <c r="AH192" s="10">
        <f t="shared" si="47"/>
        <v>1696.5</v>
      </c>
      <c r="AK192">
        <v>6</v>
      </c>
      <c r="AL192">
        <v>6</v>
      </c>
      <c r="AM192">
        <f t="shared" si="48"/>
        <v>0</v>
      </c>
      <c r="AO192">
        <v>1809.6</v>
      </c>
      <c r="AP192">
        <f t="shared" si="43"/>
        <v>4477</v>
      </c>
      <c r="AQ192">
        <f t="shared" si="44"/>
        <v>2667.4</v>
      </c>
      <c r="AR192" s="102">
        <f t="shared" si="45"/>
        <v>0.59580075943712307</v>
      </c>
      <c r="AS192">
        <f t="shared" si="35"/>
        <v>10857.599999999999</v>
      </c>
      <c r="AT192" s="102">
        <f t="shared" si="36"/>
        <v>0.2</v>
      </c>
      <c r="AU192" s="102" cm="1">
        <f t="array" ref="AU192">_xlfn.IFS(AO192=0," ",AT192=20%,20%,AT192=25%,25%,AT192&lt;20%,"MV",AT192=21%,"MV",AT192=22%,"MV",AT192=23%,"MV",AT192=24%,MV)</f>
        <v>0.2</v>
      </c>
      <c r="AY192" s="121"/>
      <c r="AZ192">
        <v>6</v>
      </c>
      <c r="BA192">
        <v>6</v>
      </c>
      <c r="BB192">
        <f t="shared" si="37"/>
        <v>0</v>
      </c>
      <c r="BD192">
        <v>1809.6</v>
      </c>
      <c r="BE192">
        <f t="shared" si="38"/>
        <v>4309</v>
      </c>
      <c r="BF192">
        <f t="shared" si="39"/>
        <v>2499.4</v>
      </c>
      <c r="BG192" s="102">
        <f t="shared" si="40"/>
        <v>0.58004177303318638</v>
      </c>
      <c r="BH192">
        <f t="shared" si="41"/>
        <v>10857.599999999999</v>
      </c>
      <c r="BI192" s="102">
        <f t="shared" si="42"/>
        <v>0.2</v>
      </c>
      <c r="BJ192" s="102" cm="1">
        <f t="array" ref="BJ192">_xlfn.IFS(BD192=0," ",BI192=20%,20%,BI192=25%,25%,BI192&lt;20%,"MV",BI192=21%,"MV",BI192=22%,"MV",BI192=23%,"MV",BI192=24%,MV)</f>
        <v>0.2</v>
      </c>
    </row>
    <row r="193" spans="1:62">
      <c r="A193" s="6">
        <v>164</v>
      </c>
      <c r="B193" s="14" t="s">
        <v>208</v>
      </c>
      <c r="C193" s="16" t="s">
        <v>45</v>
      </c>
      <c r="D193" s="9">
        <v>8975</v>
      </c>
      <c r="E193" s="9">
        <v>6222</v>
      </c>
      <c r="F193" s="9">
        <v>6899</v>
      </c>
      <c r="G193" s="9">
        <v>9205</v>
      </c>
      <c r="H193" s="9">
        <v>8869</v>
      </c>
      <c r="I193" s="9">
        <v>14245</v>
      </c>
      <c r="J193" s="9">
        <v>11312</v>
      </c>
      <c r="K193" s="9">
        <v>12993</v>
      </c>
      <c r="L193" s="9">
        <v>4299</v>
      </c>
      <c r="M193" s="9">
        <v>3620</v>
      </c>
      <c r="N193" s="9">
        <v>8032</v>
      </c>
      <c r="O193" s="9">
        <v>14031</v>
      </c>
      <c r="P193" s="9">
        <v>10041</v>
      </c>
      <c r="Q193" s="9">
        <v>12669</v>
      </c>
      <c r="R193" s="9">
        <v>4728</v>
      </c>
      <c r="S193" s="9">
        <v>12923</v>
      </c>
      <c r="T193" s="9">
        <v>11148</v>
      </c>
      <c r="U193" s="9">
        <v>10363</v>
      </c>
      <c r="V193" s="9">
        <v>5049</v>
      </c>
      <c r="W193" s="9">
        <v>1404</v>
      </c>
      <c r="X193" s="9">
        <v>13574</v>
      </c>
      <c r="Y193" s="9">
        <v>7203</v>
      </c>
      <c r="Z193" s="9">
        <v>14762</v>
      </c>
      <c r="AA193" s="9">
        <v>11312</v>
      </c>
      <c r="AB193" s="9">
        <v>14757</v>
      </c>
      <c r="AC193" s="9">
        <v>11764</v>
      </c>
      <c r="AE193" s="10">
        <f t="shared" si="33"/>
        <v>14762</v>
      </c>
      <c r="AF193" s="10">
        <f t="shared" si="34"/>
        <v>1404</v>
      </c>
      <c r="AG193" s="10">
        <f t="shared" si="46"/>
        <v>1123.2</v>
      </c>
      <c r="AH193" s="10">
        <f t="shared" si="47"/>
        <v>1053</v>
      </c>
      <c r="AK193">
        <v>0</v>
      </c>
      <c r="AL193">
        <v>0</v>
      </c>
      <c r="AM193">
        <f t="shared" si="48"/>
        <v>0</v>
      </c>
      <c r="AO193">
        <v>0</v>
      </c>
      <c r="AP193">
        <f t="shared" si="43"/>
        <v>0</v>
      </c>
      <c r="AQ193">
        <f t="shared" si="44"/>
        <v>0</v>
      </c>
      <c r="AR193" s="102" t="str">
        <f t="shared" si="45"/>
        <v xml:space="preserve"> </v>
      </c>
      <c r="AS193">
        <f t="shared" si="35"/>
        <v>0</v>
      </c>
      <c r="AT193" s="102" t="str">
        <f t="shared" si="36"/>
        <v xml:space="preserve"> </v>
      </c>
      <c r="AU193" s="102" t="str" cm="1">
        <f t="array" ref="AU193">_xlfn.IFS(AO193=0," ",AT193=20%,20%,AT193=25%,25%,AT193&lt;20%,"MV",AT193=21%,"MV",AT193=22%,"MV",AT193=23%,"MV",AT193=24%,MV)</f>
        <v xml:space="preserve"> </v>
      </c>
      <c r="AY193" s="121"/>
      <c r="AZ193">
        <v>0</v>
      </c>
      <c r="BA193">
        <v>0</v>
      </c>
      <c r="BB193">
        <f t="shared" si="37"/>
        <v>0</v>
      </c>
      <c r="BD193">
        <v>0</v>
      </c>
      <c r="BE193">
        <f t="shared" si="38"/>
        <v>0</v>
      </c>
      <c r="BF193">
        <f t="shared" si="39"/>
        <v>0</v>
      </c>
      <c r="BG193" s="102" t="str">
        <f t="shared" si="40"/>
        <v xml:space="preserve"> </v>
      </c>
      <c r="BH193">
        <f t="shared" si="41"/>
        <v>0</v>
      </c>
      <c r="BI193" s="102" t="str">
        <f t="shared" si="42"/>
        <v xml:space="preserve"> </v>
      </c>
      <c r="BJ193" s="102" t="str" cm="1">
        <f t="array" ref="BJ193">_xlfn.IFS(BD193=0," ",BI193=20%,20%,BI193=25%,25%,BI193&lt;20%,"MV",BI193=21%,"MV",BI193=22%,"MV",BI193=23%,"MV",BI193=24%,MV)</f>
        <v xml:space="preserve"> </v>
      </c>
    </row>
    <row r="194" spans="1:62">
      <c r="A194" s="6">
        <v>165</v>
      </c>
      <c r="B194" s="14" t="s">
        <v>209</v>
      </c>
      <c r="C194" s="16" t="s">
        <v>45</v>
      </c>
      <c r="D194" s="9">
        <v>18038</v>
      </c>
      <c r="E194" s="9">
        <v>14846</v>
      </c>
      <c r="F194" s="9">
        <v>15705</v>
      </c>
      <c r="G194" s="9">
        <v>17512</v>
      </c>
      <c r="H194" s="9">
        <v>18254</v>
      </c>
      <c r="I194" s="9">
        <v>21364</v>
      </c>
      <c r="J194" s="9">
        <v>20588</v>
      </c>
      <c r="K194" s="9">
        <v>17646</v>
      </c>
      <c r="L194" s="9">
        <v>14479</v>
      </c>
      <c r="M194" s="9">
        <v>9625</v>
      </c>
      <c r="N194" s="9">
        <v>15837</v>
      </c>
      <c r="O194" s="9">
        <v>21044</v>
      </c>
      <c r="P194" s="9">
        <v>16764</v>
      </c>
      <c r="Q194" s="9">
        <v>17986</v>
      </c>
      <c r="R194" s="9">
        <v>15927</v>
      </c>
      <c r="S194" s="9">
        <v>19382</v>
      </c>
      <c r="T194" s="9">
        <v>16719</v>
      </c>
      <c r="U194" s="9">
        <v>13729</v>
      </c>
      <c r="V194" s="9">
        <v>14140</v>
      </c>
      <c r="W194" s="9">
        <v>13930</v>
      </c>
      <c r="X194" s="9">
        <v>14592</v>
      </c>
      <c r="Y194" s="9">
        <v>20029</v>
      </c>
      <c r="Z194" s="9">
        <v>22126</v>
      </c>
      <c r="AA194" s="9">
        <v>21719</v>
      </c>
      <c r="AB194" s="9">
        <v>22131</v>
      </c>
      <c r="AC194" s="9">
        <v>15835</v>
      </c>
      <c r="AE194" s="10">
        <f t="shared" si="33"/>
        <v>22131</v>
      </c>
      <c r="AF194" s="10">
        <f t="shared" si="34"/>
        <v>9625</v>
      </c>
      <c r="AG194" s="10">
        <f t="shared" si="46"/>
        <v>7700</v>
      </c>
      <c r="AH194" s="10">
        <f t="shared" si="47"/>
        <v>7218.75</v>
      </c>
      <c r="AK194">
        <v>0</v>
      </c>
      <c r="AL194">
        <v>0</v>
      </c>
      <c r="AM194">
        <f t="shared" si="48"/>
        <v>0</v>
      </c>
      <c r="AO194">
        <v>0</v>
      </c>
      <c r="AP194">
        <f t="shared" si="43"/>
        <v>0</v>
      </c>
      <c r="AQ194">
        <f t="shared" si="44"/>
        <v>0</v>
      </c>
      <c r="AR194" s="102" t="str">
        <f t="shared" si="45"/>
        <v xml:space="preserve"> </v>
      </c>
      <c r="AS194">
        <f t="shared" si="35"/>
        <v>0</v>
      </c>
      <c r="AT194" s="102" t="str">
        <f t="shared" si="36"/>
        <v xml:space="preserve"> </v>
      </c>
      <c r="AU194" s="102" t="str" cm="1">
        <f t="array" ref="AU194">_xlfn.IFS(AO194=0," ",AT194=20%,20%,AT194=25%,25%,AT194&lt;20%,"MV",AT194=21%,"MV",AT194=22%,"MV",AT194=23%,"MV",AT194=24%,MV)</f>
        <v xml:space="preserve"> </v>
      </c>
      <c r="AY194" s="121"/>
      <c r="AZ194">
        <v>0</v>
      </c>
      <c r="BA194">
        <v>0</v>
      </c>
      <c r="BB194">
        <f t="shared" si="37"/>
        <v>0</v>
      </c>
      <c r="BD194">
        <v>0</v>
      </c>
      <c r="BE194">
        <f t="shared" si="38"/>
        <v>0</v>
      </c>
      <c r="BF194">
        <f t="shared" si="39"/>
        <v>0</v>
      </c>
      <c r="BG194" s="102" t="str">
        <f t="shared" si="40"/>
        <v xml:space="preserve"> </v>
      </c>
      <c r="BH194">
        <f t="shared" si="41"/>
        <v>0</v>
      </c>
      <c r="BI194" s="102" t="str">
        <f t="shared" si="42"/>
        <v xml:space="preserve"> </v>
      </c>
      <c r="BJ194" s="102" t="str" cm="1">
        <f t="array" ref="BJ194">_xlfn.IFS(BD194=0," ",BI194=20%,20%,BI194=25%,25%,BI194&lt;20%,"MV",BI194=21%,"MV",BI194=22%,"MV",BI194=23%,"MV",BI194=24%,MV)</f>
        <v xml:space="preserve"> </v>
      </c>
    </row>
    <row r="195" spans="1:62">
      <c r="A195" s="6">
        <v>166</v>
      </c>
      <c r="B195" s="14" t="s">
        <v>210</v>
      </c>
      <c r="C195" s="16" t="s">
        <v>45</v>
      </c>
      <c r="D195" s="9">
        <v>53240</v>
      </c>
      <c r="E195" s="9">
        <v>38451</v>
      </c>
      <c r="F195" s="9">
        <v>41003</v>
      </c>
      <c r="G195" s="9">
        <v>51393</v>
      </c>
      <c r="H195" s="9">
        <v>52611</v>
      </c>
      <c r="I195" s="9">
        <v>46616</v>
      </c>
      <c r="J195" s="9">
        <v>56673</v>
      </c>
      <c r="K195" s="9">
        <v>54610</v>
      </c>
      <c r="L195" s="9">
        <v>14479</v>
      </c>
      <c r="M195" s="9">
        <v>33660</v>
      </c>
      <c r="N195" s="9">
        <v>39592</v>
      </c>
      <c r="O195" s="9">
        <v>45919</v>
      </c>
      <c r="P195" s="9">
        <v>61647</v>
      </c>
      <c r="Q195" s="9">
        <v>47850</v>
      </c>
      <c r="R195" s="9">
        <v>33559</v>
      </c>
      <c r="S195" s="9">
        <v>40538</v>
      </c>
      <c r="T195" s="9">
        <v>36480</v>
      </c>
      <c r="U195" s="9">
        <v>33781</v>
      </c>
      <c r="V195" s="9">
        <v>42420</v>
      </c>
      <c r="W195" s="9">
        <v>30856</v>
      </c>
      <c r="X195" s="9">
        <v>37330</v>
      </c>
      <c r="Y195" s="9">
        <v>42526</v>
      </c>
      <c r="Z195" s="9">
        <v>48461</v>
      </c>
      <c r="AA195" s="9">
        <v>59840</v>
      </c>
      <c r="AB195" s="9">
        <v>48292</v>
      </c>
      <c r="AC195" s="9">
        <v>45591</v>
      </c>
      <c r="AE195" s="10">
        <f t="shared" si="33"/>
        <v>61647</v>
      </c>
      <c r="AF195" s="10">
        <f t="shared" si="34"/>
        <v>14479</v>
      </c>
      <c r="AG195" s="10">
        <f t="shared" si="46"/>
        <v>11583.2</v>
      </c>
      <c r="AH195" s="10">
        <f t="shared" si="47"/>
        <v>10859.25</v>
      </c>
      <c r="AK195">
        <v>0</v>
      </c>
      <c r="AL195">
        <v>0</v>
      </c>
      <c r="AM195">
        <f t="shared" si="48"/>
        <v>0</v>
      </c>
      <c r="AO195">
        <v>0</v>
      </c>
      <c r="AP195">
        <f t="shared" si="43"/>
        <v>0</v>
      </c>
      <c r="AQ195">
        <f t="shared" si="44"/>
        <v>0</v>
      </c>
      <c r="AR195" s="102" t="str">
        <f t="shared" si="45"/>
        <v xml:space="preserve"> </v>
      </c>
      <c r="AS195">
        <f t="shared" si="35"/>
        <v>0</v>
      </c>
      <c r="AT195" s="102" t="str">
        <f t="shared" si="36"/>
        <v xml:space="preserve"> </v>
      </c>
      <c r="AU195" s="102" t="str" cm="1">
        <f t="array" ref="AU195">_xlfn.IFS(AO195=0," ",AT195=20%,20%,AT195=25%,25%,AT195&lt;20%,"MV",AT195=21%,"MV",AT195=22%,"MV",AT195=23%,"MV",AT195=24%,MV)</f>
        <v xml:space="preserve"> </v>
      </c>
      <c r="AY195" s="121"/>
      <c r="AZ195">
        <v>0</v>
      </c>
      <c r="BA195">
        <v>0</v>
      </c>
      <c r="BB195">
        <f t="shared" si="37"/>
        <v>0</v>
      </c>
      <c r="BD195">
        <v>0</v>
      </c>
      <c r="BE195">
        <f t="shared" si="38"/>
        <v>0</v>
      </c>
      <c r="BF195">
        <f t="shared" si="39"/>
        <v>0</v>
      </c>
      <c r="BG195" s="102" t="str">
        <f t="shared" si="40"/>
        <v xml:space="preserve"> </v>
      </c>
      <c r="BH195">
        <f t="shared" si="41"/>
        <v>0</v>
      </c>
      <c r="BI195" s="102" t="str">
        <f t="shared" si="42"/>
        <v xml:space="preserve"> </v>
      </c>
      <c r="BJ195" s="102" t="str" cm="1">
        <f t="array" ref="BJ195">_xlfn.IFS(BD195=0," ",BI195=20%,20%,BI195=25%,25%,BI195&lt;20%,"MV",BI195=21%,"MV",BI195=22%,"MV",BI195=23%,"MV",BI195=24%,MV)</f>
        <v xml:space="preserve"> </v>
      </c>
    </row>
    <row r="196" spans="1:62">
      <c r="A196" s="6">
        <v>167</v>
      </c>
      <c r="B196" s="14" t="s">
        <v>211</v>
      </c>
      <c r="C196" s="16" t="s">
        <v>45</v>
      </c>
      <c r="D196" s="9">
        <v>5009</v>
      </c>
      <c r="E196" s="9">
        <v>5939</v>
      </c>
      <c r="F196" s="9">
        <v>22869</v>
      </c>
      <c r="G196" s="9">
        <v>5371</v>
      </c>
      <c r="H196" s="9">
        <v>5068</v>
      </c>
      <c r="I196" s="9">
        <v>12288</v>
      </c>
      <c r="J196" s="9">
        <v>13009</v>
      </c>
      <c r="K196" s="9">
        <v>17646</v>
      </c>
      <c r="L196" s="9">
        <v>10068</v>
      </c>
      <c r="M196" s="9">
        <v>10847</v>
      </c>
      <c r="N196" s="9">
        <v>7013</v>
      </c>
      <c r="O196" s="9">
        <v>12105</v>
      </c>
      <c r="P196" s="9">
        <v>35420</v>
      </c>
      <c r="Q196" s="9">
        <v>9728</v>
      </c>
      <c r="R196" s="9">
        <v>11074</v>
      </c>
      <c r="S196" s="9">
        <v>10662</v>
      </c>
      <c r="T196" s="9">
        <v>9617</v>
      </c>
      <c r="U196" s="9">
        <v>5732</v>
      </c>
      <c r="V196" s="9">
        <v>3870</v>
      </c>
      <c r="W196" s="9">
        <v>5654</v>
      </c>
      <c r="X196" s="9">
        <v>11199</v>
      </c>
      <c r="Y196" s="9">
        <v>10776</v>
      </c>
      <c r="Z196" s="9">
        <v>12715</v>
      </c>
      <c r="AA196" s="9">
        <v>7127</v>
      </c>
      <c r="AB196" s="9">
        <v>12731</v>
      </c>
      <c r="AC196" s="9">
        <v>17534</v>
      </c>
      <c r="AE196" s="10">
        <f t="shared" si="33"/>
        <v>35420</v>
      </c>
      <c r="AF196" s="10">
        <f t="shared" si="34"/>
        <v>3870</v>
      </c>
      <c r="AG196" s="10">
        <f t="shared" si="46"/>
        <v>3096</v>
      </c>
      <c r="AH196" s="10">
        <f t="shared" si="47"/>
        <v>2902.5</v>
      </c>
      <c r="AK196">
        <v>0</v>
      </c>
      <c r="AL196">
        <v>0</v>
      </c>
      <c r="AM196">
        <f t="shared" si="48"/>
        <v>0</v>
      </c>
      <c r="AO196">
        <v>0</v>
      </c>
      <c r="AP196">
        <f t="shared" si="43"/>
        <v>0</v>
      </c>
      <c r="AQ196">
        <f t="shared" si="44"/>
        <v>0</v>
      </c>
      <c r="AR196" s="102" t="str">
        <f t="shared" si="45"/>
        <v xml:space="preserve"> </v>
      </c>
      <c r="AS196">
        <f t="shared" si="35"/>
        <v>0</v>
      </c>
      <c r="AT196" s="102" t="str">
        <f t="shared" si="36"/>
        <v xml:space="preserve"> </v>
      </c>
      <c r="AU196" s="102" t="str" cm="1">
        <f t="array" ref="AU196">_xlfn.IFS(AO196=0," ",AT196=20%,20%,AT196=25%,25%,AT196&lt;20%,"MV",AT196=21%,"MV",AT196=22%,"MV",AT196=23%,"MV",AT196=24%,MV)</f>
        <v xml:space="preserve"> </v>
      </c>
      <c r="AY196" s="121"/>
      <c r="AZ196">
        <v>0</v>
      </c>
      <c r="BA196">
        <v>0</v>
      </c>
      <c r="BB196">
        <f t="shared" si="37"/>
        <v>0</v>
      </c>
      <c r="BD196">
        <v>0</v>
      </c>
      <c r="BE196">
        <f t="shared" si="38"/>
        <v>0</v>
      </c>
      <c r="BF196">
        <f t="shared" si="39"/>
        <v>0</v>
      </c>
      <c r="BG196" s="102" t="str">
        <f t="shared" si="40"/>
        <v xml:space="preserve"> </v>
      </c>
      <c r="BH196">
        <f t="shared" si="41"/>
        <v>0</v>
      </c>
      <c r="BI196" s="102" t="str">
        <f t="shared" si="42"/>
        <v xml:space="preserve"> </v>
      </c>
      <c r="BJ196" s="102" t="str" cm="1">
        <f t="array" ref="BJ196">_xlfn.IFS(BD196=0," ",BI196=20%,20%,BI196=25%,25%,BI196&lt;20%,"MV",BI196=21%,"MV",BI196=22%,"MV",BI196=23%,"MV",BI196=24%,MV)</f>
        <v xml:space="preserve"> </v>
      </c>
    </row>
    <row r="197" spans="1:62">
      <c r="A197" s="6">
        <v>168</v>
      </c>
      <c r="B197" s="14" t="s">
        <v>212</v>
      </c>
      <c r="C197" s="16" t="s">
        <v>45</v>
      </c>
      <c r="D197" s="9">
        <v>41072</v>
      </c>
      <c r="E197" s="9">
        <v>40603</v>
      </c>
      <c r="F197" s="9">
        <v>34603</v>
      </c>
      <c r="G197" s="9">
        <v>32773</v>
      </c>
      <c r="H197" s="9">
        <v>40587</v>
      </c>
      <c r="I197" s="9">
        <v>48306</v>
      </c>
      <c r="J197" s="9">
        <v>43891</v>
      </c>
      <c r="K197" s="9">
        <v>41086</v>
      </c>
      <c r="L197" s="9">
        <v>32239</v>
      </c>
      <c r="M197" s="9">
        <v>38348</v>
      </c>
      <c r="N197" s="9">
        <v>37103</v>
      </c>
      <c r="O197" s="9">
        <v>47584</v>
      </c>
      <c r="P197" s="9">
        <v>30816</v>
      </c>
      <c r="Q197" s="9">
        <v>48302</v>
      </c>
      <c r="R197" s="9">
        <v>35463</v>
      </c>
      <c r="S197" s="9">
        <v>51691</v>
      </c>
      <c r="T197" s="9">
        <v>37803</v>
      </c>
      <c r="U197" s="9">
        <v>35655</v>
      </c>
      <c r="V197" s="9">
        <v>29025</v>
      </c>
      <c r="W197" s="9">
        <v>27347</v>
      </c>
      <c r="X197" s="9">
        <v>40723</v>
      </c>
      <c r="Y197" s="9">
        <v>41163</v>
      </c>
      <c r="Z197" s="9">
        <v>50033</v>
      </c>
      <c r="AA197" s="9">
        <v>47510</v>
      </c>
      <c r="AB197" s="9">
        <v>50042</v>
      </c>
      <c r="AC197" s="9">
        <v>34644</v>
      </c>
      <c r="AE197" s="10">
        <f t="shared" si="33"/>
        <v>51691</v>
      </c>
      <c r="AF197" s="10">
        <f t="shared" si="34"/>
        <v>27347</v>
      </c>
      <c r="AG197" s="10">
        <f t="shared" si="46"/>
        <v>21877.599999999999</v>
      </c>
      <c r="AH197" s="10">
        <f t="shared" si="47"/>
        <v>20510.25</v>
      </c>
      <c r="AK197">
        <v>5</v>
      </c>
      <c r="AL197">
        <v>5</v>
      </c>
      <c r="AM197">
        <f t="shared" si="48"/>
        <v>0</v>
      </c>
      <c r="AO197">
        <v>20510.25</v>
      </c>
      <c r="AP197">
        <f t="shared" si="43"/>
        <v>37803</v>
      </c>
      <c r="AQ197">
        <f t="shared" si="44"/>
        <v>17292.75</v>
      </c>
      <c r="AR197" s="102">
        <f t="shared" si="45"/>
        <v>0.45744385366240775</v>
      </c>
      <c r="AS197">
        <f t="shared" si="35"/>
        <v>102551.25</v>
      </c>
      <c r="AT197" s="102">
        <f t="shared" si="36"/>
        <v>0.25</v>
      </c>
      <c r="AU197" s="102" cm="1">
        <f t="array" ref="AU197">_xlfn.IFS(AO197=0," ",AT197=20%,20%,AT197=25%,25%,AT197&lt;20%,"MV",AT197=21%,"MV",AT197=22%,"MV",AT197=23%,"MV",AT197=24%,MV)</f>
        <v>0.25</v>
      </c>
      <c r="AY197" s="121"/>
      <c r="AZ197">
        <v>5</v>
      </c>
      <c r="BA197">
        <v>5</v>
      </c>
      <c r="BB197">
        <f t="shared" si="37"/>
        <v>0</v>
      </c>
      <c r="BD197">
        <v>20510.25</v>
      </c>
      <c r="BE197">
        <f t="shared" si="38"/>
        <v>27347</v>
      </c>
      <c r="BF197">
        <f t="shared" si="39"/>
        <v>6836.75</v>
      </c>
      <c r="BG197" s="102">
        <f t="shared" si="40"/>
        <v>0.25</v>
      </c>
      <c r="BH197">
        <f t="shared" si="41"/>
        <v>102551.25</v>
      </c>
      <c r="BI197" s="102">
        <f t="shared" si="42"/>
        <v>0.25</v>
      </c>
      <c r="BJ197" s="102" cm="1">
        <f t="array" ref="BJ197">_xlfn.IFS(BD197=0," ",BI197=20%,20%,BI197=25%,25%,BI197&lt;20%,"MV",BI197=21%,"MV",BI197=22%,"MV",BI197=23%,"MV",BI197=24%,MV)</f>
        <v>0.25</v>
      </c>
    </row>
    <row r="198" spans="1:62">
      <c r="A198" s="6">
        <v>169</v>
      </c>
      <c r="B198" s="14" t="s">
        <v>213</v>
      </c>
      <c r="C198" s="16" t="s">
        <v>45</v>
      </c>
      <c r="D198" s="9">
        <v>165349</v>
      </c>
      <c r="E198" s="9">
        <v>140580</v>
      </c>
      <c r="F198" s="9">
        <v>124409</v>
      </c>
      <c r="G198" s="9">
        <v>112299</v>
      </c>
      <c r="H198" s="9">
        <v>6693</v>
      </c>
      <c r="I198" s="9">
        <v>174497</v>
      </c>
      <c r="J198" s="9">
        <v>159363</v>
      </c>
      <c r="K198" s="9">
        <v>192494</v>
      </c>
      <c r="L198" s="9">
        <v>111989</v>
      </c>
      <c r="M198" s="9">
        <v>120034</v>
      </c>
      <c r="N198" s="9">
        <v>138459</v>
      </c>
      <c r="O198" s="9">
        <v>171889</v>
      </c>
      <c r="P198" s="9">
        <v>138063</v>
      </c>
      <c r="Q198" s="9">
        <v>215833</v>
      </c>
      <c r="R198" s="9">
        <v>123188</v>
      </c>
      <c r="S198" s="9">
        <v>160421</v>
      </c>
      <c r="T198" s="9">
        <v>136558</v>
      </c>
      <c r="U198" s="9">
        <v>130109</v>
      </c>
      <c r="V198" s="9">
        <v>154805</v>
      </c>
      <c r="W198" s="9">
        <v>62944</v>
      </c>
      <c r="X198" s="9">
        <v>166286</v>
      </c>
      <c r="Y198" s="9">
        <v>173075</v>
      </c>
      <c r="Z198" s="9">
        <v>180426</v>
      </c>
      <c r="AA198" s="9">
        <v>282800</v>
      </c>
      <c r="AB198" s="9">
        <v>180773</v>
      </c>
      <c r="AC198" s="9">
        <v>116384</v>
      </c>
      <c r="AE198" s="10">
        <f t="shared" si="33"/>
        <v>282800</v>
      </c>
      <c r="AF198" s="10">
        <f t="shared" si="34"/>
        <v>6693</v>
      </c>
      <c r="AG198" s="10">
        <f t="shared" si="46"/>
        <v>5354.4</v>
      </c>
      <c r="AH198" s="10">
        <f t="shared" si="47"/>
        <v>5019.75</v>
      </c>
      <c r="AK198">
        <v>0</v>
      </c>
      <c r="AL198">
        <v>0</v>
      </c>
      <c r="AM198">
        <f t="shared" si="48"/>
        <v>0</v>
      </c>
      <c r="AO198">
        <v>0</v>
      </c>
      <c r="AP198">
        <f t="shared" si="43"/>
        <v>0</v>
      </c>
      <c r="AQ198">
        <f t="shared" si="44"/>
        <v>0</v>
      </c>
      <c r="AR198" s="102" t="str">
        <f t="shared" si="45"/>
        <v xml:space="preserve"> </v>
      </c>
      <c r="AS198">
        <f t="shared" si="35"/>
        <v>0</v>
      </c>
      <c r="AT198" s="102" t="str">
        <f t="shared" si="36"/>
        <v xml:space="preserve"> </v>
      </c>
      <c r="AU198" s="102" t="str" cm="1">
        <f t="array" ref="AU198">_xlfn.IFS(AO198=0," ",AT198=20%,20%,AT198=25%,25%,AT198&lt;20%,"MV",AT198=21%,"MV",AT198=22%,"MV",AT198=23%,"MV",AT198=24%,MV)</f>
        <v xml:space="preserve"> </v>
      </c>
      <c r="AY198" s="121"/>
      <c r="AZ198">
        <v>0</v>
      </c>
      <c r="BA198">
        <v>0</v>
      </c>
      <c r="BB198">
        <f t="shared" si="37"/>
        <v>0</v>
      </c>
      <c r="BD198">
        <v>0</v>
      </c>
      <c r="BE198">
        <f t="shared" si="38"/>
        <v>0</v>
      </c>
      <c r="BF198">
        <f t="shared" si="39"/>
        <v>0</v>
      </c>
      <c r="BG198" s="102" t="str">
        <f t="shared" si="40"/>
        <v xml:space="preserve"> </v>
      </c>
      <c r="BH198">
        <f t="shared" si="41"/>
        <v>0</v>
      </c>
      <c r="BI198" s="102" t="str">
        <f t="shared" si="42"/>
        <v xml:space="preserve"> </v>
      </c>
      <c r="BJ198" s="102" t="str" cm="1">
        <f t="array" ref="BJ198">_xlfn.IFS(BD198=0," ",BI198=20%,20%,BI198=25%,25%,BI198&lt;20%,"MV",BI198=21%,"MV",BI198=22%,"MV",BI198=23%,"MV",BI198=24%,MV)</f>
        <v xml:space="preserve"> </v>
      </c>
    </row>
    <row r="199" spans="1:62">
      <c r="A199" s="6">
        <v>170</v>
      </c>
      <c r="B199" s="14" t="s">
        <v>214</v>
      </c>
      <c r="C199" s="16" t="s">
        <v>45</v>
      </c>
      <c r="D199" s="9">
        <v>40309</v>
      </c>
      <c r="E199" s="9">
        <v>18382</v>
      </c>
      <c r="F199" s="9">
        <v>19349</v>
      </c>
      <c r="G199" s="9">
        <v>26712</v>
      </c>
      <c r="H199" s="9">
        <v>39833</v>
      </c>
      <c r="I199" s="9">
        <v>35576</v>
      </c>
      <c r="J199" s="9">
        <v>32805</v>
      </c>
      <c r="K199" s="9">
        <v>48505</v>
      </c>
      <c r="L199" s="9">
        <v>33936</v>
      </c>
      <c r="M199" s="9">
        <v>14576</v>
      </c>
      <c r="N199" s="9">
        <v>34388</v>
      </c>
      <c r="O199" s="9">
        <v>35043</v>
      </c>
      <c r="P199" s="9">
        <v>17132</v>
      </c>
      <c r="Q199" s="9">
        <v>31108</v>
      </c>
      <c r="R199" s="9">
        <v>31391</v>
      </c>
      <c r="S199" s="9">
        <v>28478</v>
      </c>
      <c r="T199" s="9">
        <v>27841</v>
      </c>
      <c r="U199" s="9">
        <v>26449</v>
      </c>
      <c r="V199" s="9">
        <v>37118</v>
      </c>
      <c r="W199" s="9">
        <v>12705</v>
      </c>
      <c r="X199" s="9">
        <v>37784</v>
      </c>
      <c r="Y199" s="9">
        <v>45573</v>
      </c>
      <c r="Z199" s="9">
        <v>36968</v>
      </c>
      <c r="AA199" s="9">
        <v>66175</v>
      </c>
      <c r="AB199" s="9">
        <v>36856</v>
      </c>
      <c r="AC199" s="9">
        <v>17690</v>
      </c>
      <c r="AE199" s="10">
        <f t="shared" ref="AE199:AE262" si="49">MAX(D199:AC199)</f>
        <v>66175</v>
      </c>
      <c r="AF199" s="10">
        <f t="shared" ref="AF199:AF262" si="50">MIN(D199:AC199)</f>
        <v>12705</v>
      </c>
      <c r="AG199" s="10">
        <f t="shared" si="46"/>
        <v>10164</v>
      </c>
      <c r="AH199" s="10">
        <f t="shared" si="47"/>
        <v>9528.75</v>
      </c>
      <c r="AK199">
        <v>70</v>
      </c>
      <c r="AL199">
        <v>70</v>
      </c>
      <c r="AM199">
        <f t="shared" si="48"/>
        <v>0</v>
      </c>
      <c r="AO199">
        <v>9528.75</v>
      </c>
      <c r="AP199">
        <f t="shared" si="43"/>
        <v>27841</v>
      </c>
      <c r="AQ199">
        <f t="shared" si="44"/>
        <v>18312.25</v>
      </c>
      <c r="AR199" s="102">
        <f t="shared" si="45"/>
        <v>0.65774397471355195</v>
      </c>
      <c r="AS199">
        <f t="shared" si="35"/>
        <v>667012.5</v>
      </c>
      <c r="AT199" s="102">
        <f t="shared" si="36"/>
        <v>0.25</v>
      </c>
      <c r="AU199" s="102" cm="1">
        <f t="array" ref="AU199">_xlfn.IFS(AO199=0," ",AT199=20%,20%,AT199=25%,25%,AT199&lt;20%,"MV",AT199=21%,"MV",AT199=22%,"MV",AT199=23%,"MV",AT199=24%,MV)</f>
        <v>0.25</v>
      </c>
      <c r="AY199" s="121"/>
      <c r="AZ199">
        <v>70</v>
      </c>
      <c r="BA199">
        <v>70</v>
      </c>
      <c r="BB199">
        <f t="shared" si="37"/>
        <v>0</v>
      </c>
      <c r="BD199">
        <v>9528.75</v>
      </c>
      <c r="BE199">
        <f t="shared" si="38"/>
        <v>12705</v>
      </c>
      <c r="BF199">
        <f t="shared" si="39"/>
        <v>3176.25</v>
      </c>
      <c r="BG199" s="102">
        <f t="shared" si="40"/>
        <v>0.25</v>
      </c>
      <c r="BH199">
        <f t="shared" si="41"/>
        <v>667012.5</v>
      </c>
      <c r="BI199" s="102">
        <f t="shared" si="42"/>
        <v>0.25</v>
      </c>
      <c r="BJ199" s="102" cm="1">
        <f t="array" ref="BJ199">_xlfn.IFS(BD199=0," ",BI199=20%,20%,BI199=25%,25%,BI199&lt;20%,"MV",BI199=21%,"MV",BI199=22%,"MV",BI199=23%,"MV",BI199=24%,MV)</f>
        <v>0.25</v>
      </c>
    </row>
    <row r="200" spans="1:62">
      <c r="A200" s="6">
        <v>171</v>
      </c>
      <c r="B200" s="14" t="s">
        <v>215</v>
      </c>
      <c r="C200" s="16" t="s">
        <v>45</v>
      </c>
      <c r="D200" s="9">
        <v>29723</v>
      </c>
      <c r="E200" s="9">
        <v>22624</v>
      </c>
      <c r="F200" s="9">
        <v>26527</v>
      </c>
      <c r="G200" s="9">
        <v>28324</v>
      </c>
      <c r="H200" s="9">
        <v>30079</v>
      </c>
      <c r="I200" s="9">
        <v>31066</v>
      </c>
      <c r="J200" s="9">
        <v>28348</v>
      </c>
      <c r="K200" s="9">
        <v>45450</v>
      </c>
      <c r="L200" s="9">
        <v>33936</v>
      </c>
      <c r="M200" s="9">
        <v>19737</v>
      </c>
      <c r="N200" s="9">
        <v>26470</v>
      </c>
      <c r="O200" s="9">
        <v>30603</v>
      </c>
      <c r="P200" s="9">
        <v>20594</v>
      </c>
      <c r="Q200" s="9">
        <v>41741</v>
      </c>
      <c r="R200" s="9">
        <v>24671</v>
      </c>
      <c r="S200" s="9">
        <v>29932</v>
      </c>
      <c r="T200" s="9">
        <v>24312</v>
      </c>
      <c r="U200" s="9">
        <v>26488</v>
      </c>
      <c r="V200" s="9">
        <v>25906</v>
      </c>
      <c r="W200" s="9">
        <v>16204</v>
      </c>
      <c r="X200" s="9">
        <v>28196</v>
      </c>
      <c r="Y200" s="9">
        <v>27861</v>
      </c>
      <c r="Z200" s="9">
        <v>32183</v>
      </c>
      <c r="AA200" s="9">
        <v>37895</v>
      </c>
      <c r="AB200" s="9">
        <v>32184</v>
      </c>
      <c r="AC200" s="9">
        <v>18874</v>
      </c>
      <c r="AE200" s="10">
        <f t="shared" si="49"/>
        <v>45450</v>
      </c>
      <c r="AF200" s="10">
        <f t="shared" si="50"/>
        <v>16204</v>
      </c>
      <c r="AG200" s="10">
        <f t="shared" si="46"/>
        <v>12963.2</v>
      </c>
      <c r="AH200" s="10">
        <f t="shared" si="47"/>
        <v>12153</v>
      </c>
      <c r="AK200">
        <v>0</v>
      </c>
      <c r="AL200">
        <v>0</v>
      </c>
      <c r="AM200">
        <f t="shared" si="48"/>
        <v>0</v>
      </c>
      <c r="AO200">
        <v>0</v>
      </c>
      <c r="AP200">
        <f t="shared" si="43"/>
        <v>0</v>
      </c>
      <c r="AQ200">
        <f t="shared" si="44"/>
        <v>0</v>
      </c>
      <c r="AR200" s="102" t="str">
        <f t="shared" si="45"/>
        <v xml:space="preserve"> </v>
      </c>
      <c r="AS200">
        <f t="shared" ref="AS200:AS263" si="51">AK200*AO200</f>
        <v>0</v>
      </c>
      <c r="AT200" s="102" t="str">
        <f t="shared" ref="AT200:AT263" si="52">IF(AO200=0," ",ROUND(100%-(AO200/AF200),2))</f>
        <v xml:space="preserve"> </v>
      </c>
      <c r="AU200" s="102" t="str" cm="1">
        <f t="array" ref="AU200">_xlfn.IFS(AO200=0," ",AT200=20%,20%,AT200=25%,25%,AT200&lt;20%,"MV",AT200=21%,"MV",AT200=22%,"MV",AT200=23%,"MV",AT200=24%,MV)</f>
        <v xml:space="preserve"> </v>
      </c>
      <c r="AY200" s="121"/>
      <c r="AZ200">
        <v>0</v>
      </c>
      <c r="BA200">
        <v>0</v>
      </c>
      <c r="BB200">
        <f t="shared" ref="BB200:BB263" si="53">AZ200-BA200</f>
        <v>0</v>
      </c>
      <c r="BD200">
        <v>0</v>
      </c>
      <c r="BE200">
        <f t="shared" ref="BE200:BE263" si="54">IF(AK200&gt;0,W200,0)</f>
        <v>0</v>
      </c>
      <c r="BF200">
        <f t="shared" ref="BF200:BF263" si="55">BE200-BD200</f>
        <v>0</v>
      </c>
      <c r="BG200" s="102" t="str">
        <f t="shared" ref="BG200:BG263" si="56">IF(BD200&gt;0,((BF200*100%)/BE200)," ")</f>
        <v xml:space="preserve"> </v>
      </c>
      <c r="BH200">
        <f t="shared" ref="BH200:BH263" si="57">BD200*AZ200</f>
        <v>0</v>
      </c>
      <c r="BI200" s="102" t="str">
        <f t="shared" ref="BI200:BI263" si="58">IF(BD200=0," ",ROUND(100%-(BD200/AF200),2))</f>
        <v xml:space="preserve"> </v>
      </c>
      <c r="BJ200" s="102" t="str" cm="1">
        <f t="array" ref="BJ200">_xlfn.IFS(BD200=0," ",BI200=20%,20%,BI200=25%,25%,BI200&lt;20%,"MV",BI200=21%,"MV",BI200=22%,"MV",BI200=23%,"MV",BI200=24%,MV)</f>
        <v xml:space="preserve"> </v>
      </c>
    </row>
    <row r="201" spans="1:62">
      <c r="A201" s="6">
        <v>172</v>
      </c>
      <c r="B201" s="14" t="s">
        <v>216</v>
      </c>
      <c r="C201" s="16" t="s">
        <v>45</v>
      </c>
      <c r="D201" s="9">
        <v>48597</v>
      </c>
      <c r="E201" s="9">
        <v>39592</v>
      </c>
      <c r="F201" s="9">
        <v>85715</v>
      </c>
      <c r="G201" s="9">
        <v>91524</v>
      </c>
      <c r="H201" s="9">
        <v>48023</v>
      </c>
      <c r="I201" s="9">
        <v>95606</v>
      </c>
      <c r="J201" s="9">
        <v>91175</v>
      </c>
      <c r="K201" s="9">
        <v>89054</v>
      </c>
      <c r="L201" s="9">
        <v>3394</v>
      </c>
      <c r="M201" s="9">
        <v>63776</v>
      </c>
      <c r="N201" s="9">
        <v>73980</v>
      </c>
      <c r="O201" s="9">
        <v>94178</v>
      </c>
      <c r="P201" s="9">
        <v>58124</v>
      </c>
      <c r="Q201" s="9">
        <v>52827</v>
      </c>
      <c r="R201" s="9">
        <v>70154</v>
      </c>
      <c r="S201" s="9">
        <v>85519</v>
      </c>
      <c r="T201" s="9">
        <v>74819</v>
      </c>
      <c r="U201" s="9">
        <v>63776</v>
      </c>
      <c r="V201" s="9">
        <v>41853</v>
      </c>
      <c r="W201" s="9">
        <v>26157</v>
      </c>
      <c r="X201" s="9">
        <v>91108</v>
      </c>
      <c r="Y201" s="9">
        <v>65582</v>
      </c>
      <c r="Z201" s="9">
        <v>98652</v>
      </c>
      <c r="AA201" s="9">
        <v>65044</v>
      </c>
      <c r="AB201" s="9">
        <v>99044</v>
      </c>
      <c r="AC201" s="9">
        <v>47411</v>
      </c>
      <c r="AE201" s="10">
        <f t="shared" si="49"/>
        <v>99044</v>
      </c>
      <c r="AF201" s="10">
        <f t="shared" si="50"/>
        <v>3394</v>
      </c>
      <c r="AG201" s="10">
        <f t="shared" si="46"/>
        <v>2715.2</v>
      </c>
      <c r="AH201" s="10">
        <f t="shared" si="47"/>
        <v>2545.5</v>
      </c>
      <c r="AK201">
        <v>0</v>
      </c>
      <c r="AL201">
        <v>0</v>
      </c>
      <c r="AM201">
        <f t="shared" si="48"/>
        <v>0</v>
      </c>
      <c r="AO201">
        <v>0</v>
      </c>
      <c r="AP201">
        <f t="shared" ref="AP201:AP264" si="59">IF(AK201&gt;0,T201,0)</f>
        <v>0</v>
      </c>
      <c r="AQ201">
        <f t="shared" ref="AQ201:AQ264" si="60">AP201-AO201</f>
        <v>0</v>
      </c>
      <c r="AR201" s="102" t="str">
        <f t="shared" ref="AR201:AR264" si="61">IF(AO201&gt;0,((AQ201*100%)/AP201)," ")</f>
        <v xml:space="preserve"> </v>
      </c>
      <c r="AS201">
        <f t="shared" si="51"/>
        <v>0</v>
      </c>
      <c r="AT201" s="102" t="str">
        <f t="shared" si="52"/>
        <v xml:space="preserve"> </v>
      </c>
      <c r="AU201" s="102" t="str" cm="1">
        <f t="array" ref="AU201">_xlfn.IFS(AO201=0," ",AT201=20%,20%,AT201=25%,25%,AT201&lt;20%,"MV",AT201=21%,"MV",AT201=22%,"MV",AT201=23%,"MV",AT201=24%,MV)</f>
        <v xml:space="preserve"> </v>
      </c>
      <c r="AY201" s="121"/>
      <c r="AZ201">
        <v>0</v>
      </c>
      <c r="BA201">
        <v>0</v>
      </c>
      <c r="BB201">
        <f t="shared" si="53"/>
        <v>0</v>
      </c>
      <c r="BD201">
        <v>0</v>
      </c>
      <c r="BE201">
        <f t="shared" si="54"/>
        <v>0</v>
      </c>
      <c r="BF201">
        <f t="shared" si="55"/>
        <v>0</v>
      </c>
      <c r="BG201" s="102" t="str">
        <f t="shared" si="56"/>
        <v xml:space="preserve"> </v>
      </c>
      <c r="BH201">
        <f t="shared" si="57"/>
        <v>0</v>
      </c>
      <c r="BI201" s="102" t="str">
        <f t="shared" si="58"/>
        <v xml:space="preserve"> </v>
      </c>
      <c r="BJ201" s="102" t="str" cm="1">
        <f t="array" ref="BJ201">_xlfn.IFS(BD201=0," ",BI201=20%,20%,BI201=25%,25%,BI201&lt;20%,"MV",BI201=21%,"MV",BI201=22%,"MV",BI201=23%,"MV",BI201=24%,MV)</f>
        <v xml:space="preserve"> </v>
      </c>
    </row>
    <row r="202" spans="1:62">
      <c r="A202" s="6">
        <v>173</v>
      </c>
      <c r="B202" s="14" t="s">
        <v>217</v>
      </c>
      <c r="C202" s="16" t="s">
        <v>45</v>
      </c>
      <c r="D202" s="9">
        <v>35435</v>
      </c>
      <c r="E202" s="9">
        <v>31462</v>
      </c>
      <c r="F202" s="9">
        <v>33447</v>
      </c>
      <c r="G202" s="9">
        <v>33597</v>
      </c>
      <c r="H202" s="9">
        <v>35858</v>
      </c>
      <c r="I202" s="9">
        <v>40954</v>
      </c>
      <c r="J202" s="9">
        <v>31674</v>
      </c>
      <c r="K202" s="9">
        <v>63630</v>
      </c>
      <c r="L202" s="9">
        <v>53155</v>
      </c>
      <c r="M202" s="9">
        <v>26759</v>
      </c>
      <c r="N202" s="9">
        <v>32126</v>
      </c>
      <c r="O202" s="9">
        <v>40342</v>
      </c>
      <c r="P202" s="9">
        <v>17132</v>
      </c>
      <c r="Q202" s="9">
        <v>39592</v>
      </c>
      <c r="R202" s="9">
        <v>42420</v>
      </c>
      <c r="S202" s="9">
        <v>32782</v>
      </c>
      <c r="T202" s="9">
        <v>32049</v>
      </c>
      <c r="U202" s="9">
        <v>22884</v>
      </c>
      <c r="V202" s="9">
        <v>44541</v>
      </c>
      <c r="W202" s="9">
        <v>40115</v>
      </c>
      <c r="X202" s="9">
        <v>26591</v>
      </c>
      <c r="Y202" s="9">
        <v>41666</v>
      </c>
      <c r="Z202" s="9">
        <v>42510</v>
      </c>
      <c r="AA202" s="9">
        <v>34954</v>
      </c>
      <c r="AB202" s="9">
        <v>42427</v>
      </c>
      <c r="AC202" s="9">
        <v>39592</v>
      </c>
      <c r="AE202" s="10">
        <f t="shared" si="49"/>
        <v>63630</v>
      </c>
      <c r="AF202" s="10">
        <f t="shared" si="50"/>
        <v>17132</v>
      </c>
      <c r="AG202" s="10">
        <f t="shared" si="46"/>
        <v>13705.6</v>
      </c>
      <c r="AH202" s="10">
        <f t="shared" si="47"/>
        <v>12849</v>
      </c>
      <c r="AK202">
        <v>0</v>
      </c>
      <c r="AL202">
        <v>0</v>
      </c>
      <c r="AM202">
        <f t="shared" si="48"/>
        <v>0</v>
      </c>
      <c r="AO202">
        <v>0</v>
      </c>
      <c r="AP202">
        <f t="shared" si="59"/>
        <v>0</v>
      </c>
      <c r="AQ202">
        <f t="shared" si="60"/>
        <v>0</v>
      </c>
      <c r="AR202" s="102" t="str">
        <f t="shared" si="61"/>
        <v xml:space="preserve"> </v>
      </c>
      <c r="AS202">
        <f t="shared" si="51"/>
        <v>0</v>
      </c>
      <c r="AT202" s="102" t="str">
        <f t="shared" si="52"/>
        <v xml:space="preserve"> </v>
      </c>
      <c r="AU202" s="102" t="str" cm="1">
        <f t="array" ref="AU202">_xlfn.IFS(AO202=0," ",AT202=20%,20%,AT202=25%,25%,AT202&lt;20%,"MV",AT202=21%,"MV",AT202=22%,"MV",AT202=23%,"MV",AT202=24%,MV)</f>
        <v xml:space="preserve"> </v>
      </c>
      <c r="AY202" s="121"/>
      <c r="AZ202">
        <v>0</v>
      </c>
      <c r="BA202">
        <v>0</v>
      </c>
      <c r="BB202">
        <f t="shared" si="53"/>
        <v>0</v>
      </c>
      <c r="BD202">
        <v>0</v>
      </c>
      <c r="BE202">
        <f t="shared" si="54"/>
        <v>0</v>
      </c>
      <c r="BF202">
        <f t="shared" si="55"/>
        <v>0</v>
      </c>
      <c r="BG202" s="102" t="str">
        <f t="shared" si="56"/>
        <v xml:space="preserve"> </v>
      </c>
      <c r="BH202">
        <f t="shared" si="57"/>
        <v>0</v>
      </c>
      <c r="BI202" s="102" t="str">
        <f t="shared" si="58"/>
        <v xml:space="preserve"> </v>
      </c>
      <c r="BJ202" s="102" t="str" cm="1">
        <f t="array" ref="BJ202">_xlfn.IFS(BD202=0," ",BI202=20%,20%,BI202=25%,25%,BI202&lt;20%,"MV",BI202=21%,"MV",BI202=22%,"MV",BI202=23%,"MV",BI202=24%,MV)</f>
        <v xml:space="preserve"> </v>
      </c>
    </row>
    <row r="203" spans="1:62">
      <c r="A203" s="6">
        <v>174</v>
      </c>
      <c r="B203" s="14" t="s">
        <v>218</v>
      </c>
      <c r="C203" s="16" t="s">
        <v>45</v>
      </c>
      <c r="D203" s="9">
        <v>17143</v>
      </c>
      <c r="E203" s="9">
        <v>16261</v>
      </c>
      <c r="F203" s="9">
        <v>12521</v>
      </c>
      <c r="G203" s="9">
        <v>16143</v>
      </c>
      <c r="H203" s="9">
        <v>16941</v>
      </c>
      <c r="I203" s="9">
        <v>21901</v>
      </c>
      <c r="J203" s="9">
        <v>20079</v>
      </c>
      <c r="K203" s="9">
        <v>21399</v>
      </c>
      <c r="L203" s="9">
        <v>13382</v>
      </c>
      <c r="M203" s="9">
        <v>12749</v>
      </c>
      <c r="N203" s="9">
        <v>15611</v>
      </c>
      <c r="O203" s="9">
        <v>21574</v>
      </c>
      <c r="P203" s="9">
        <v>17979</v>
      </c>
      <c r="Q203" s="9">
        <v>23981</v>
      </c>
      <c r="R203" s="9">
        <v>16059</v>
      </c>
      <c r="S203" s="9">
        <v>19868</v>
      </c>
      <c r="T203" s="9">
        <v>17139</v>
      </c>
      <c r="U203" s="9">
        <v>15164</v>
      </c>
      <c r="V203" s="9">
        <v>16658</v>
      </c>
      <c r="W203" s="9">
        <v>14997</v>
      </c>
      <c r="X203" s="9">
        <v>20871</v>
      </c>
      <c r="Y203" s="9">
        <v>17963</v>
      </c>
      <c r="Z203" s="9">
        <v>22714</v>
      </c>
      <c r="AA203" s="9">
        <v>22624</v>
      </c>
      <c r="AB203" s="9">
        <v>22690</v>
      </c>
      <c r="AC203" s="9">
        <v>19055</v>
      </c>
      <c r="AE203" s="10">
        <f t="shared" si="49"/>
        <v>23981</v>
      </c>
      <c r="AF203" s="10">
        <f t="shared" si="50"/>
        <v>12521</v>
      </c>
      <c r="AG203" s="10">
        <f t="shared" si="46"/>
        <v>10016.799999999999</v>
      </c>
      <c r="AH203" s="10">
        <f t="shared" si="47"/>
        <v>9390.75</v>
      </c>
      <c r="AK203">
        <v>0</v>
      </c>
      <c r="AL203">
        <v>0</v>
      </c>
      <c r="AM203">
        <f t="shared" si="48"/>
        <v>0</v>
      </c>
      <c r="AO203">
        <v>0</v>
      </c>
      <c r="AP203">
        <f t="shared" si="59"/>
        <v>0</v>
      </c>
      <c r="AQ203">
        <f t="shared" si="60"/>
        <v>0</v>
      </c>
      <c r="AR203" s="102" t="str">
        <f t="shared" si="61"/>
        <v xml:space="preserve"> </v>
      </c>
      <c r="AS203">
        <f t="shared" si="51"/>
        <v>0</v>
      </c>
      <c r="AT203" s="102" t="str">
        <f t="shared" si="52"/>
        <v xml:space="preserve"> </v>
      </c>
      <c r="AU203" s="102" t="str" cm="1">
        <f t="array" ref="AU203">_xlfn.IFS(AO203=0," ",AT203=20%,20%,AT203=25%,25%,AT203&lt;20%,"MV",AT203=21%,"MV",AT203=22%,"MV",AT203=23%,"MV",AT203=24%,MV)</f>
        <v xml:space="preserve"> </v>
      </c>
      <c r="AY203" s="121"/>
      <c r="AZ203">
        <v>0</v>
      </c>
      <c r="BA203">
        <v>0</v>
      </c>
      <c r="BB203">
        <f t="shared" si="53"/>
        <v>0</v>
      </c>
      <c r="BD203">
        <v>0</v>
      </c>
      <c r="BE203">
        <f t="shared" si="54"/>
        <v>0</v>
      </c>
      <c r="BF203">
        <f t="shared" si="55"/>
        <v>0</v>
      </c>
      <c r="BG203" s="102" t="str">
        <f t="shared" si="56"/>
        <v xml:space="preserve"> </v>
      </c>
      <c r="BH203">
        <f t="shared" si="57"/>
        <v>0</v>
      </c>
      <c r="BI203" s="102" t="str">
        <f t="shared" si="58"/>
        <v xml:space="preserve"> </v>
      </c>
      <c r="BJ203" s="102" t="str" cm="1">
        <f t="array" ref="BJ203">_xlfn.IFS(BD203=0," ",BI203=20%,20%,BI203=25%,25%,BI203&lt;20%,"MV",BI203=21%,"MV",BI203=22%,"MV",BI203=23%,"MV",BI203=24%,MV)</f>
        <v xml:space="preserve"> </v>
      </c>
    </row>
    <row r="204" spans="1:62">
      <c r="A204" s="6">
        <v>175</v>
      </c>
      <c r="B204" s="14" t="s">
        <v>219</v>
      </c>
      <c r="C204" s="16" t="s">
        <v>45</v>
      </c>
      <c r="D204" s="9">
        <v>9881</v>
      </c>
      <c r="E204" s="9">
        <v>8484</v>
      </c>
      <c r="F204" s="9">
        <v>8316</v>
      </c>
      <c r="G204" s="9">
        <v>10959</v>
      </c>
      <c r="H204" s="9">
        <v>9999</v>
      </c>
      <c r="I204" s="9">
        <v>13355</v>
      </c>
      <c r="J204" s="9">
        <v>12556</v>
      </c>
      <c r="K204" s="9">
        <v>14544</v>
      </c>
      <c r="L204" s="9">
        <v>8484</v>
      </c>
      <c r="M204" s="9">
        <v>7443</v>
      </c>
      <c r="N204" s="9">
        <v>9955</v>
      </c>
      <c r="O204" s="9">
        <v>13155</v>
      </c>
      <c r="P204" s="9">
        <v>8880</v>
      </c>
      <c r="Q204" s="9">
        <v>12896</v>
      </c>
      <c r="R204" s="9">
        <v>9638</v>
      </c>
      <c r="S204" s="9">
        <v>10947</v>
      </c>
      <c r="T204" s="9">
        <v>10451</v>
      </c>
      <c r="U204" s="9">
        <v>9691</v>
      </c>
      <c r="V204" s="9">
        <v>8675</v>
      </c>
      <c r="W204" s="9">
        <v>7300</v>
      </c>
      <c r="X204" s="9">
        <v>11538</v>
      </c>
      <c r="Y204" s="9">
        <v>11013</v>
      </c>
      <c r="Z204" s="9">
        <v>13823</v>
      </c>
      <c r="AA204" s="9">
        <v>11538</v>
      </c>
      <c r="AB204" s="9">
        <v>13835</v>
      </c>
      <c r="AC204" s="9">
        <v>8478</v>
      </c>
      <c r="AE204" s="10">
        <f t="shared" si="49"/>
        <v>14544</v>
      </c>
      <c r="AF204" s="10">
        <f t="shared" si="50"/>
        <v>7300</v>
      </c>
      <c r="AG204" s="10">
        <f t="shared" si="46"/>
        <v>5840</v>
      </c>
      <c r="AH204" s="10">
        <f t="shared" si="47"/>
        <v>5475</v>
      </c>
      <c r="AK204">
        <v>20</v>
      </c>
      <c r="AL204">
        <v>20</v>
      </c>
      <c r="AM204">
        <f t="shared" si="48"/>
        <v>0</v>
      </c>
      <c r="AO204">
        <v>5475</v>
      </c>
      <c r="AP204">
        <f t="shared" si="59"/>
        <v>10451</v>
      </c>
      <c r="AQ204">
        <f t="shared" si="60"/>
        <v>4976</v>
      </c>
      <c r="AR204" s="102">
        <f t="shared" si="61"/>
        <v>0.47612668644148887</v>
      </c>
      <c r="AS204">
        <f t="shared" si="51"/>
        <v>109500</v>
      </c>
      <c r="AT204" s="102">
        <f t="shared" si="52"/>
        <v>0.25</v>
      </c>
      <c r="AU204" s="102" cm="1">
        <f t="array" ref="AU204">_xlfn.IFS(AO204=0," ",AT204=20%,20%,AT204=25%,25%,AT204&lt;20%,"MV",AT204=21%,"MV",AT204=22%,"MV",AT204=23%,"MV",AT204=24%,MV)</f>
        <v>0.25</v>
      </c>
      <c r="AY204" s="121"/>
      <c r="AZ204">
        <v>20</v>
      </c>
      <c r="BA204">
        <v>20</v>
      </c>
      <c r="BB204">
        <f t="shared" si="53"/>
        <v>0</v>
      </c>
      <c r="BD204">
        <v>5475</v>
      </c>
      <c r="BE204">
        <f t="shared" si="54"/>
        <v>7300</v>
      </c>
      <c r="BF204">
        <f t="shared" si="55"/>
        <v>1825</v>
      </c>
      <c r="BG204" s="102">
        <f t="shared" si="56"/>
        <v>0.25</v>
      </c>
      <c r="BH204">
        <f t="shared" si="57"/>
        <v>109500</v>
      </c>
      <c r="BI204" s="102">
        <f t="shared" si="58"/>
        <v>0.25</v>
      </c>
      <c r="BJ204" s="102" cm="1">
        <f t="array" ref="BJ204">_xlfn.IFS(BD204=0," ",BI204=20%,20%,BI204=25%,25%,BI204&lt;20%,"MV",BI204=21%,"MV",BI204=22%,"MV",BI204=23%,"MV",BI204=24%,MV)</f>
        <v>0.25</v>
      </c>
    </row>
    <row r="205" spans="1:62">
      <c r="A205" s="6">
        <v>176</v>
      </c>
      <c r="B205" s="14" t="s">
        <v>220</v>
      </c>
      <c r="C205" s="16" t="s">
        <v>45</v>
      </c>
      <c r="D205" s="9">
        <v>7923</v>
      </c>
      <c r="E205" s="9">
        <v>7162</v>
      </c>
      <c r="F205" s="9">
        <v>8316</v>
      </c>
      <c r="G205" s="9">
        <v>5284</v>
      </c>
      <c r="H205" s="9">
        <v>7829</v>
      </c>
      <c r="I205" s="9">
        <v>10283</v>
      </c>
      <c r="J205" s="9">
        <v>10185</v>
      </c>
      <c r="K205" s="9">
        <v>15521</v>
      </c>
      <c r="L205" s="9">
        <v>8201</v>
      </c>
      <c r="M205" s="9">
        <v>7071</v>
      </c>
      <c r="N205" s="9">
        <v>8936</v>
      </c>
      <c r="O205" s="9">
        <v>10129</v>
      </c>
      <c r="P205" s="9">
        <v>3968</v>
      </c>
      <c r="Q205" s="9">
        <v>10068</v>
      </c>
      <c r="R205" s="9">
        <v>7602</v>
      </c>
      <c r="S205" s="9">
        <v>10091</v>
      </c>
      <c r="T205" s="9">
        <v>8047</v>
      </c>
      <c r="U205" s="9">
        <v>7591</v>
      </c>
      <c r="V205" s="9">
        <v>6681</v>
      </c>
      <c r="W205" s="9">
        <v>3870</v>
      </c>
      <c r="X205" s="9">
        <v>9332</v>
      </c>
      <c r="Y205" s="9">
        <v>8348</v>
      </c>
      <c r="Z205" s="9">
        <v>10622</v>
      </c>
      <c r="AA205" s="9">
        <v>10181</v>
      </c>
      <c r="AB205" s="9">
        <v>10653</v>
      </c>
      <c r="AC205" s="9">
        <v>2734</v>
      </c>
      <c r="AE205" s="10">
        <f t="shared" si="49"/>
        <v>15521</v>
      </c>
      <c r="AF205" s="10">
        <f t="shared" si="50"/>
        <v>2734</v>
      </c>
      <c r="AG205" s="10">
        <f t="shared" si="46"/>
        <v>2187.1999999999998</v>
      </c>
      <c r="AH205" s="10">
        <f t="shared" si="47"/>
        <v>2050.5</v>
      </c>
      <c r="AK205">
        <v>0</v>
      </c>
      <c r="AL205">
        <v>0</v>
      </c>
      <c r="AM205">
        <f t="shared" si="48"/>
        <v>0</v>
      </c>
      <c r="AO205">
        <v>0</v>
      </c>
      <c r="AP205">
        <f t="shared" si="59"/>
        <v>0</v>
      </c>
      <c r="AQ205">
        <f t="shared" si="60"/>
        <v>0</v>
      </c>
      <c r="AR205" s="102" t="str">
        <f t="shared" si="61"/>
        <v xml:space="preserve"> </v>
      </c>
      <c r="AS205">
        <f t="shared" si="51"/>
        <v>0</v>
      </c>
      <c r="AT205" s="102" t="str">
        <f t="shared" si="52"/>
        <v xml:space="preserve"> </v>
      </c>
      <c r="AU205" s="102" t="str" cm="1">
        <f t="array" ref="AU205">_xlfn.IFS(AO205=0," ",AT205=20%,20%,AT205=25%,25%,AT205&lt;20%,"MV",AT205=21%,"MV",AT205=22%,"MV",AT205=23%,"MV",AT205=24%,MV)</f>
        <v xml:space="preserve"> </v>
      </c>
      <c r="AY205" s="121"/>
      <c r="AZ205">
        <v>0</v>
      </c>
      <c r="BA205">
        <v>0</v>
      </c>
      <c r="BB205">
        <f t="shared" si="53"/>
        <v>0</v>
      </c>
      <c r="BD205">
        <v>0</v>
      </c>
      <c r="BE205">
        <f t="shared" si="54"/>
        <v>0</v>
      </c>
      <c r="BF205">
        <f t="shared" si="55"/>
        <v>0</v>
      </c>
      <c r="BG205" s="102" t="str">
        <f t="shared" si="56"/>
        <v xml:space="preserve"> </v>
      </c>
      <c r="BH205">
        <f t="shared" si="57"/>
        <v>0</v>
      </c>
      <c r="BI205" s="102" t="str">
        <f t="shared" si="58"/>
        <v xml:space="preserve"> </v>
      </c>
      <c r="BJ205" s="102" t="str" cm="1">
        <f t="array" ref="BJ205">_xlfn.IFS(BD205=0," ",BI205=20%,20%,BI205=25%,25%,BI205&lt;20%,"MV",BI205=21%,"MV",BI205=22%,"MV",BI205=23%,"MV",BI205=24%,MV)</f>
        <v xml:space="preserve"> </v>
      </c>
    </row>
    <row r="206" spans="1:62">
      <c r="A206" s="6">
        <v>177</v>
      </c>
      <c r="B206" s="14" t="s">
        <v>221</v>
      </c>
      <c r="C206" s="16" t="s">
        <v>45</v>
      </c>
      <c r="D206" s="9">
        <v>3873</v>
      </c>
      <c r="E206" s="9">
        <v>4949</v>
      </c>
      <c r="F206" s="9">
        <v>2785</v>
      </c>
      <c r="G206" s="9">
        <v>5285</v>
      </c>
      <c r="H206" s="9">
        <v>3919</v>
      </c>
      <c r="I206" s="9">
        <v>5343</v>
      </c>
      <c r="J206" s="9">
        <v>5701</v>
      </c>
      <c r="K206" s="9">
        <v>4818</v>
      </c>
      <c r="L206" s="9">
        <v>2885</v>
      </c>
      <c r="M206" s="9">
        <v>2538</v>
      </c>
      <c r="N206" s="9">
        <v>5090</v>
      </c>
      <c r="O206" s="9">
        <v>5262</v>
      </c>
      <c r="P206" s="9">
        <v>4395</v>
      </c>
      <c r="Q206" s="9">
        <v>5204</v>
      </c>
      <c r="R206" s="9">
        <v>2918</v>
      </c>
      <c r="S206" s="9">
        <v>5673</v>
      </c>
      <c r="T206" s="9">
        <v>4180</v>
      </c>
      <c r="U206" s="9">
        <v>4146</v>
      </c>
      <c r="V206" s="9">
        <v>3313</v>
      </c>
      <c r="W206" s="9">
        <v>3906</v>
      </c>
      <c r="X206" s="9">
        <v>5090</v>
      </c>
      <c r="Y206" s="9">
        <v>4649</v>
      </c>
      <c r="Z206" s="9">
        <v>5509</v>
      </c>
      <c r="AA206" s="9">
        <v>4355</v>
      </c>
      <c r="AB206" s="9">
        <v>5534</v>
      </c>
      <c r="AC206" s="9">
        <v>3159</v>
      </c>
      <c r="AE206" s="10">
        <f t="shared" si="49"/>
        <v>5701</v>
      </c>
      <c r="AF206" s="10">
        <f t="shared" si="50"/>
        <v>2538</v>
      </c>
      <c r="AG206" s="10">
        <f t="shared" si="46"/>
        <v>2030.4</v>
      </c>
      <c r="AH206" s="10">
        <f t="shared" si="47"/>
        <v>1903.5</v>
      </c>
      <c r="AK206">
        <v>0</v>
      </c>
      <c r="AL206">
        <v>0</v>
      </c>
      <c r="AM206">
        <f t="shared" si="48"/>
        <v>0</v>
      </c>
      <c r="AO206">
        <v>0</v>
      </c>
      <c r="AP206">
        <f t="shared" si="59"/>
        <v>0</v>
      </c>
      <c r="AQ206">
        <f t="shared" si="60"/>
        <v>0</v>
      </c>
      <c r="AR206" s="102" t="str">
        <f t="shared" si="61"/>
        <v xml:space="preserve"> </v>
      </c>
      <c r="AS206">
        <f t="shared" si="51"/>
        <v>0</v>
      </c>
      <c r="AT206" s="102" t="str">
        <f t="shared" si="52"/>
        <v xml:space="preserve"> </v>
      </c>
      <c r="AU206" s="102" t="str" cm="1">
        <f t="array" ref="AU206">_xlfn.IFS(AO206=0," ",AT206=20%,20%,AT206=25%,25%,AT206&lt;20%,"MV",AT206=21%,"MV",AT206=22%,"MV",AT206=23%,"MV",AT206=24%,MV)</f>
        <v xml:space="preserve"> </v>
      </c>
      <c r="AY206" s="121"/>
      <c r="AZ206">
        <v>0</v>
      </c>
      <c r="BA206">
        <v>0</v>
      </c>
      <c r="BB206">
        <f t="shared" si="53"/>
        <v>0</v>
      </c>
      <c r="BD206">
        <v>0</v>
      </c>
      <c r="BE206">
        <f t="shared" si="54"/>
        <v>0</v>
      </c>
      <c r="BF206">
        <f t="shared" si="55"/>
        <v>0</v>
      </c>
      <c r="BG206" s="102" t="str">
        <f t="shared" si="56"/>
        <v xml:space="preserve"> </v>
      </c>
      <c r="BH206">
        <f t="shared" si="57"/>
        <v>0</v>
      </c>
      <c r="BI206" s="102" t="str">
        <f t="shared" si="58"/>
        <v xml:space="preserve"> </v>
      </c>
      <c r="BJ206" s="102" t="str" cm="1">
        <f t="array" ref="BJ206">_xlfn.IFS(BD206=0," ",BI206=20%,20%,BI206=25%,25%,BI206&lt;20%,"MV",BI206=21%,"MV",BI206=22%,"MV",BI206=23%,"MV",BI206=24%,MV)</f>
        <v xml:space="preserve"> </v>
      </c>
    </row>
    <row r="207" spans="1:62">
      <c r="A207" s="6">
        <v>178</v>
      </c>
      <c r="B207" s="14" t="s">
        <v>222</v>
      </c>
      <c r="C207" s="16" t="s">
        <v>45</v>
      </c>
      <c r="D207" s="9">
        <v>4482</v>
      </c>
      <c r="E207" s="9">
        <v>5426</v>
      </c>
      <c r="F207" s="9">
        <v>2785</v>
      </c>
      <c r="G207" s="9">
        <v>5028</v>
      </c>
      <c r="H207" s="9">
        <v>4429</v>
      </c>
      <c r="I207" s="9">
        <v>6544</v>
      </c>
      <c r="J207" s="9">
        <v>6231</v>
      </c>
      <c r="K207" s="9">
        <v>4618</v>
      </c>
      <c r="L207" s="9">
        <v>2998</v>
      </c>
      <c r="M207" s="9">
        <v>2538</v>
      </c>
      <c r="N207" s="9">
        <v>6222</v>
      </c>
      <c r="O207" s="9">
        <v>6446</v>
      </c>
      <c r="P207" s="9">
        <v>5485</v>
      </c>
      <c r="Q207" s="9">
        <v>5882</v>
      </c>
      <c r="R207" s="9">
        <v>2918</v>
      </c>
      <c r="S207" s="9">
        <v>5872</v>
      </c>
      <c r="T207" s="9">
        <v>5121</v>
      </c>
      <c r="U207" s="9">
        <v>4478</v>
      </c>
      <c r="V207" s="9">
        <v>3328</v>
      </c>
      <c r="W207" s="9">
        <v>5546</v>
      </c>
      <c r="X207" s="9">
        <v>5939</v>
      </c>
      <c r="Y207" s="9">
        <v>4940</v>
      </c>
      <c r="Z207" s="9">
        <v>6765</v>
      </c>
      <c r="AA207" s="9">
        <v>4525</v>
      </c>
      <c r="AB207" s="9">
        <v>6779</v>
      </c>
      <c r="AC207" s="9">
        <v>3507</v>
      </c>
      <c r="AE207" s="10">
        <f t="shared" si="49"/>
        <v>6779</v>
      </c>
      <c r="AF207" s="10">
        <f t="shared" si="50"/>
        <v>2538</v>
      </c>
      <c r="AG207" s="10">
        <f t="shared" si="46"/>
        <v>2030.4</v>
      </c>
      <c r="AH207" s="10">
        <f t="shared" si="47"/>
        <v>1903.5</v>
      </c>
      <c r="AK207">
        <v>0</v>
      </c>
      <c r="AL207">
        <v>0</v>
      </c>
      <c r="AM207">
        <f t="shared" si="48"/>
        <v>0</v>
      </c>
      <c r="AO207">
        <v>0</v>
      </c>
      <c r="AP207">
        <f t="shared" si="59"/>
        <v>0</v>
      </c>
      <c r="AQ207">
        <f t="shared" si="60"/>
        <v>0</v>
      </c>
      <c r="AR207" s="102" t="str">
        <f t="shared" si="61"/>
        <v xml:space="preserve"> </v>
      </c>
      <c r="AS207">
        <f t="shared" si="51"/>
        <v>0</v>
      </c>
      <c r="AT207" s="102" t="str">
        <f t="shared" si="52"/>
        <v xml:space="preserve"> </v>
      </c>
      <c r="AU207" s="102" t="str" cm="1">
        <f t="array" ref="AU207">_xlfn.IFS(AO207=0," ",AT207=20%,20%,AT207=25%,25%,AT207&lt;20%,"MV",AT207=21%,"MV",AT207=22%,"MV",AT207=23%,"MV",AT207=24%,MV)</f>
        <v xml:space="preserve"> </v>
      </c>
      <c r="AY207" s="121"/>
      <c r="AZ207">
        <v>0</v>
      </c>
      <c r="BA207">
        <v>0</v>
      </c>
      <c r="BB207">
        <f t="shared" si="53"/>
        <v>0</v>
      </c>
      <c r="BD207">
        <v>0</v>
      </c>
      <c r="BE207">
        <f t="shared" si="54"/>
        <v>0</v>
      </c>
      <c r="BF207">
        <f t="shared" si="55"/>
        <v>0</v>
      </c>
      <c r="BG207" s="102" t="str">
        <f t="shared" si="56"/>
        <v xml:space="preserve"> </v>
      </c>
      <c r="BH207">
        <f t="shared" si="57"/>
        <v>0</v>
      </c>
      <c r="BI207" s="102" t="str">
        <f t="shared" si="58"/>
        <v xml:space="preserve"> </v>
      </c>
      <c r="BJ207" s="102" t="str" cm="1">
        <f t="array" ref="BJ207">_xlfn.IFS(BD207=0," ",BI207=20%,20%,BI207=25%,25%,BI207&lt;20%,"MV",BI207=21%,"MV",BI207=22%,"MV",BI207=23%,"MV",BI207=24%,MV)</f>
        <v xml:space="preserve"> </v>
      </c>
    </row>
    <row r="208" spans="1:62">
      <c r="A208" s="6">
        <v>179</v>
      </c>
      <c r="B208" s="14" t="s">
        <v>223</v>
      </c>
      <c r="C208" s="16" t="s">
        <v>45</v>
      </c>
      <c r="D208" s="9">
        <v>10045</v>
      </c>
      <c r="E208" s="9">
        <v>18435</v>
      </c>
      <c r="F208" s="9">
        <v>14686</v>
      </c>
      <c r="G208" s="9">
        <v>30843</v>
      </c>
      <c r="H208" s="9">
        <v>10166</v>
      </c>
      <c r="I208" s="9">
        <v>19070</v>
      </c>
      <c r="J208" s="9">
        <v>27036</v>
      </c>
      <c r="K208" s="9">
        <v>56465</v>
      </c>
      <c r="L208" s="9">
        <v>9050</v>
      </c>
      <c r="M208" s="9">
        <v>7761</v>
      </c>
      <c r="N208" s="9">
        <v>31447</v>
      </c>
      <c r="O208" s="9">
        <v>18785</v>
      </c>
      <c r="P208" s="9">
        <v>35103</v>
      </c>
      <c r="Q208" s="9">
        <v>27828</v>
      </c>
      <c r="R208" s="9">
        <v>20325</v>
      </c>
      <c r="S208" s="9">
        <v>15508</v>
      </c>
      <c r="T208" s="9">
        <v>14924</v>
      </c>
      <c r="U208" s="9">
        <v>12697</v>
      </c>
      <c r="V208" s="9">
        <v>23071</v>
      </c>
      <c r="W208" s="9">
        <v>12919</v>
      </c>
      <c r="X208" s="9">
        <v>15271</v>
      </c>
      <c r="Y208" s="9">
        <v>22698</v>
      </c>
      <c r="Z208" s="9">
        <v>19830</v>
      </c>
      <c r="AA208" s="9">
        <v>13348</v>
      </c>
      <c r="AB208" s="9">
        <v>19756</v>
      </c>
      <c r="AC208" s="9">
        <v>28365</v>
      </c>
      <c r="AE208" s="10">
        <f t="shared" si="49"/>
        <v>56465</v>
      </c>
      <c r="AF208" s="10">
        <f t="shared" si="50"/>
        <v>7761</v>
      </c>
      <c r="AG208" s="10">
        <f t="shared" si="46"/>
        <v>6208.8</v>
      </c>
      <c r="AH208" s="10">
        <f t="shared" si="47"/>
        <v>5820.75</v>
      </c>
      <c r="AK208">
        <v>0</v>
      </c>
      <c r="AL208">
        <v>0</v>
      </c>
      <c r="AM208">
        <f t="shared" si="48"/>
        <v>0</v>
      </c>
      <c r="AO208">
        <v>0</v>
      </c>
      <c r="AP208">
        <f t="shared" si="59"/>
        <v>0</v>
      </c>
      <c r="AQ208">
        <f t="shared" si="60"/>
        <v>0</v>
      </c>
      <c r="AR208" s="102" t="str">
        <f t="shared" si="61"/>
        <v xml:space="preserve"> </v>
      </c>
      <c r="AS208">
        <f t="shared" si="51"/>
        <v>0</v>
      </c>
      <c r="AT208" s="102" t="str">
        <f t="shared" si="52"/>
        <v xml:space="preserve"> </v>
      </c>
      <c r="AU208" s="102" t="str" cm="1">
        <f t="array" ref="AU208">_xlfn.IFS(AO208=0," ",AT208=20%,20%,AT208=25%,25%,AT208&lt;20%,"MV",AT208=21%,"MV",AT208=22%,"MV",AT208=23%,"MV",AT208=24%,MV)</f>
        <v xml:space="preserve"> </v>
      </c>
      <c r="AY208" s="121"/>
      <c r="AZ208">
        <v>0</v>
      </c>
      <c r="BA208">
        <v>0</v>
      </c>
      <c r="BB208">
        <f t="shared" si="53"/>
        <v>0</v>
      </c>
      <c r="BD208">
        <v>0</v>
      </c>
      <c r="BE208">
        <f t="shared" si="54"/>
        <v>0</v>
      </c>
      <c r="BF208">
        <f t="shared" si="55"/>
        <v>0</v>
      </c>
      <c r="BG208" s="102" t="str">
        <f t="shared" si="56"/>
        <v xml:space="preserve"> </v>
      </c>
      <c r="BH208">
        <f t="shared" si="57"/>
        <v>0</v>
      </c>
      <c r="BI208" s="102" t="str">
        <f t="shared" si="58"/>
        <v xml:space="preserve"> </v>
      </c>
      <c r="BJ208" s="102" t="str" cm="1">
        <f t="array" ref="BJ208">_xlfn.IFS(BD208=0," ",BI208=20%,20%,BI208=25%,25%,BI208&lt;20%,"MV",BI208=21%,"MV",BI208=22%,"MV",BI208=23%,"MV",BI208=24%,MV)</f>
        <v xml:space="preserve"> </v>
      </c>
    </row>
    <row r="209" spans="1:62">
      <c r="A209" s="6">
        <v>180</v>
      </c>
      <c r="B209" s="14" t="s">
        <v>224</v>
      </c>
      <c r="C209" s="16" t="s">
        <v>45</v>
      </c>
      <c r="D209" s="9">
        <v>9160</v>
      </c>
      <c r="E209" s="9">
        <v>9191</v>
      </c>
      <c r="F209" s="9">
        <v>5701</v>
      </c>
      <c r="G209" s="9">
        <v>7671</v>
      </c>
      <c r="H209" s="9">
        <v>9052</v>
      </c>
      <c r="I209" s="9">
        <v>11780</v>
      </c>
      <c r="J209" s="9">
        <v>10317</v>
      </c>
      <c r="K209" s="9">
        <v>23203</v>
      </c>
      <c r="L209" s="9">
        <v>11991</v>
      </c>
      <c r="M209" s="9">
        <v>6799</v>
      </c>
      <c r="N209" s="9">
        <v>9276</v>
      </c>
      <c r="O209" s="9">
        <v>11605</v>
      </c>
      <c r="P209" s="9">
        <v>8210</v>
      </c>
      <c r="Q209" s="9">
        <v>10973</v>
      </c>
      <c r="R209" s="9">
        <v>13190</v>
      </c>
      <c r="S209" s="9">
        <v>8981</v>
      </c>
      <c r="T209" s="9">
        <v>9219</v>
      </c>
      <c r="U209" s="9">
        <v>8036</v>
      </c>
      <c r="V209" s="9">
        <v>9423</v>
      </c>
      <c r="W209" s="9">
        <v>8601</v>
      </c>
      <c r="X209" s="9">
        <v>9332</v>
      </c>
      <c r="Y209" s="9">
        <v>9496</v>
      </c>
      <c r="Z209" s="9">
        <v>12251</v>
      </c>
      <c r="AA209" s="9">
        <v>24886</v>
      </c>
      <c r="AB209" s="9">
        <v>12205</v>
      </c>
      <c r="AC209" s="9">
        <v>10053</v>
      </c>
      <c r="AE209" s="10">
        <f t="shared" si="49"/>
        <v>24886</v>
      </c>
      <c r="AF209" s="10">
        <f t="shared" si="50"/>
        <v>5701</v>
      </c>
      <c r="AG209" s="10">
        <f t="shared" si="46"/>
        <v>4560.8</v>
      </c>
      <c r="AH209" s="10">
        <f t="shared" si="47"/>
        <v>4275.75</v>
      </c>
      <c r="AK209">
        <v>0</v>
      </c>
      <c r="AL209">
        <v>0</v>
      </c>
      <c r="AM209">
        <f t="shared" si="48"/>
        <v>0</v>
      </c>
      <c r="AO209">
        <v>0</v>
      </c>
      <c r="AP209">
        <f t="shared" si="59"/>
        <v>0</v>
      </c>
      <c r="AQ209">
        <f t="shared" si="60"/>
        <v>0</v>
      </c>
      <c r="AR209" s="102" t="str">
        <f t="shared" si="61"/>
        <v xml:space="preserve"> </v>
      </c>
      <c r="AS209">
        <f t="shared" si="51"/>
        <v>0</v>
      </c>
      <c r="AT209" s="102" t="str">
        <f t="shared" si="52"/>
        <v xml:space="preserve"> </v>
      </c>
      <c r="AU209" s="102" t="str" cm="1">
        <f t="array" ref="AU209">_xlfn.IFS(AO209=0," ",AT209=20%,20%,AT209=25%,25%,AT209&lt;20%,"MV",AT209=21%,"MV",AT209=22%,"MV",AT209=23%,"MV",AT209=24%,MV)</f>
        <v xml:space="preserve"> </v>
      </c>
      <c r="AY209" s="121"/>
      <c r="AZ209">
        <v>0</v>
      </c>
      <c r="BA209">
        <v>0</v>
      </c>
      <c r="BB209">
        <f t="shared" si="53"/>
        <v>0</v>
      </c>
      <c r="BD209">
        <v>0</v>
      </c>
      <c r="BE209">
        <f t="shared" si="54"/>
        <v>0</v>
      </c>
      <c r="BF209">
        <f t="shared" si="55"/>
        <v>0</v>
      </c>
      <c r="BG209" s="102" t="str">
        <f t="shared" si="56"/>
        <v xml:space="preserve"> </v>
      </c>
      <c r="BH209">
        <f t="shared" si="57"/>
        <v>0</v>
      </c>
      <c r="BI209" s="102" t="str">
        <f t="shared" si="58"/>
        <v xml:space="preserve"> </v>
      </c>
      <c r="BJ209" s="102" t="str" cm="1">
        <f t="array" ref="BJ209">_xlfn.IFS(BD209=0," ",BI209=20%,20%,BI209=25%,25%,BI209&lt;20%,"MV",BI209=21%,"MV",BI209=22%,"MV",BI209=23%,"MV",BI209=24%,MV)</f>
        <v xml:space="preserve"> </v>
      </c>
    </row>
    <row r="210" spans="1:62">
      <c r="A210" s="6">
        <v>181</v>
      </c>
      <c r="B210" s="14" t="s">
        <v>225</v>
      </c>
      <c r="C210" s="16" t="s">
        <v>45</v>
      </c>
      <c r="D210" s="9">
        <v>1252</v>
      </c>
      <c r="E210" s="9">
        <v>1627</v>
      </c>
      <c r="F210" s="9">
        <v>1718</v>
      </c>
      <c r="G210" s="9">
        <v>1857</v>
      </c>
      <c r="H210" s="9">
        <v>1267</v>
      </c>
      <c r="I210" s="9">
        <v>2225</v>
      </c>
      <c r="J210" s="9">
        <v>2081</v>
      </c>
      <c r="K210" s="9">
        <v>2482</v>
      </c>
      <c r="L210" s="9">
        <v>1685</v>
      </c>
      <c r="M210" s="9">
        <v>641</v>
      </c>
      <c r="N210" s="9">
        <v>1923</v>
      </c>
      <c r="O210" s="9">
        <v>2193</v>
      </c>
      <c r="P210" s="9">
        <v>2027</v>
      </c>
      <c r="Q210" s="9">
        <v>2149</v>
      </c>
      <c r="R210" s="9">
        <v>1369</v>
      </c>
      <c r="S210" s="9">
        <v>1765</v>
      </c>
      <c r="T210" s="9">
        <v>1742</v>
      </c>
      <c r="U210" s="9">
        <v>1414</v>
      </c>
      <c r="V210" s="9">
        <v>1683</v>
      </c>
      <c r="W210" s="9">
        <v>971</v>
      </c>
      <c r="X210" s="9">
        <v>2121</v>
      </c>
      <c r="Y210" s="9">
        <v>1417</v>
      </c>
      <c r="Z210" s="9">
        <v>2319</v>
      </c>
      <c r="AA210" s="9">
        <v>1301</v>
      </c>
      <c r="AB210" s="9">
        <v>2305</v>
      </c>
      <c r="AC210" s="9">
        <v>1584</v>
      </c>
      <c r="AE210" s="10">
        <f t="shared" si="49"/>
        <v>2482</v>
      </c>
      <c r="AF210" s="10">
        <f t="shared" si="50"/>
        <v>641</v>
      </c>
      <c r="AG210" s="10">
        <f t="shared" si="46"/>
        <v>512.79999999999995</v>
      </c>
      <c r="AH210" s="10">
        <f t="shared" si="47"/>
        <v>480.75</v>
      </c>
      <c r="AK210">
        <v>0</v>
      </c>
      <c r="AL210">
        <v>0</v>
      </c>
      <c r="AM210">
        <f t="shared" si="48"/>
        <v>0</v>
      </c>
      <c r="AO210">
        <v>0</v>
      </c>
      <c r="AP210">
        <f t="shared" si="59"/>
        <v>0</v>
      </c>
      <c r="AQ210">
        <f t="shared" si="60"/>
        <v>0</v>
      </c>
      <c r="AR210" s="102" t="str">
        <f t="shared" si="61"/>
        <v xml:space="preserve"> </v>
      </c>
      <c r="AS210">
        <f t="shared" si="51"/>
        <v>0</v>
      </c>
      <c r="AT210" s="102" t="str">
        <f t="shared" si="52"/>
        <v xml:space="preserve"> </v>
      </c>
      <c r="AU210" s="102" t="str" cm="1">
        <f t="array" ref="AU210">_xlfn.IFS(AO210=0," ",AT210=20%,20%,AT210=25%,25%,AT210&lt;20%,"MV",AT210=21%,"MV",AT210=22%,"MV",AT210=23%,"MV",AT210=24%,MV)</f>
        <v xml:space="preserve"> </v>
      </c>
      <c r="AY210" s="121"/>
      <c r="AZ210">
        <v>0</v>
      </c>
      <c r="BA210">
        <v>0</v>
      </c>
      <c r="BB210">
        <f t="shared" si="53"/>
        <v>0</v>
      </c>
      <c r="BD210">
        <v>0</v>
      </c>
      <c r="BE210">
        <f t="shared" si="54"/>
        <v>0</v>
      </c>
      <c r="BF210">
        <f t="shared" si="55"/>
        <v>0</v>
      </c>
      <c r="BG210" s="102" t="str">
        <f t="shared" si="56"/>
        <v xml:space="preserve"> </v>
      </c>
      <c r="BH210">
        <f t="shared" si="57"/>
        <v>0</v>
      </c>
      <c r="BI210" s="102" t="str">
        <f t="shared" si="58"/>
        <v xml:space="preserve"> </v>
      </c>
      <c r="BJ210" s="102" t="str" cm="1">
        <f t="array" ref="BJ210">_xlfn.IFS(BD210=0," ",BI210=20%,20%,BI210=25%,25%,BI210&lt;20%,"MV",BI210=21%,"MV",BI210=22%,"MV",BI210=23%,"MV",BI210=24%,MV)</f>
        <v xml:space="preserve"> </v>
      </c>
    </row>
    <row r="211" spans="1:62">
      <c r="A211" s="6">
        <v>182</v>
      </c>
      <c r="B211" s="14" t="s">
        <v>226</v>
      </c>
      <c r="C211" s="16" t="s">
        <v>45</v>
      </c>
      <c r="D211" s="9">
        <v>2172</v>
      </c>
      <c r="E211" s="9">
        <v>3139</v>
      </c>
      <c r="F211" s="9">
        <v>3436</v>
      </c>
      <c r="G211" s="9">
        <v>3085</v>
      </c>
      <c r="H211" s="9">
        <v>2147</v>
      </c>
      <c r="I211" s="9">
        <v>3917</v>
      </c>
      <c r="J211" s="9">
        <v>3823</v>
      </c>
      <c r="K211" s="9">
        <v>4482</v>
      </c>
      <c r="L211" s="9">
        <v>2704</v>
      </c>
      <c r="M211" s="9">
        <v>1182</v>
      </c>
      <c r="N211" s="9">
        <v>3733</v>
      </c>
      <c r="O211" s="9">
        <v>3860</v>
      </c>
      <c r="P211" s="9">
        <v>4280</v>
      </c>
      <c r="Q211" s="9">
        <v>4072</v>
      </c>
      <c r="R211" s="9">
        <v>2738</v>
      </c>
      <c r="S211" s="9">
        <v>3529</v>
      </c>
      <c r="T211" s="9">
        <v>3066</v>
      </c>
      <c r="U211" s="9">
        <v>2715</v>
      </c>
      <c r="V211" s="9">
        <v>3365</v>
      </c>
      <c r="W211" s="9">
        <v>2100</v>
      </c>
      <c r="X211" s="9">
        <v>4072</v>
      </c>
      <c r="Y211" s="9">
        <v>2674</v>
      </c>
      <c r="Z211" s="9">
        <v>4050</v>
      </c>
      <c r="AA211" s="9">
        <v>2489</v>
      </c>
      <c r="AB211" s="9">
        <v>4059</v>
      </c>
      <c r="AC211" s="9">
        <v>3228</v>
      </c>
      <c r="AE211" s="10">
        <f t="shared" si="49"/>
        <v>4482</v>
      </c>
      <c r="AF211" s="10">
        <f t="shared" si="50"/>
        <v>1182</v>
      </c>
      <c r="AG211" s="10">
        <f t="shared" si="46"/>
        <v>945.6</v>
      </c>
      <c r="AH211" s="10">
        <f t="shared" si="47"/>
        <v>886.5</v>
      </c>
      <c r="AK211">
        <v>0</v>
      </c>
      <c r="AL211">
        <v>0</v>
      </c>
      <c r="AM211">
        <f t="shared" si="48"/>
        <v>0</v>
      </c>
      <c r="AO211">
        <v>0</v>
      </c>
      <c r="AP211">
        <f t="shared" si="59"/>
        <v>0</v>
      </c>
      <c r="AQ211">
        <f t="shared" si="60"/>
        <v>0</v>
      </c>
      <c r="AR211" s="102" t="str">
        <f t="shared" si="61"/>
        <v xml:space="preserve"> </v>
      </c>
      <c r="AS211">
        <f t="shared" si="51"/>
        <v>0</v>
      </c>
      <c r="AT211" s="102" t="str">
        <f t="shared" si="52"/>
        <v xml:space="preserve"> </v>
      </c>
      <c r="AU211" s="102" t="str" cm="1">
        <f t="array" ref="AU211">_xlfn.IFS(AO211=0," ",AT211=20%,20%,AT211=25%,25%,AT211&lt;20%,"MV",AT211=21%,"MV",AT211=22%,"MV",AT211=23%,"MV",AT211=24%,MV)</f>
        <v xml:space="preserve"> </v>
      </c>
      <c r="AY211" s="121"/>
      <c r="AZ211">
        <v>0</v>
      </c>
      <c r="BA211">
        <v>0</v>
      </c>
      <c r="BB211">
        <f t="shared" si="53"/>
        <v>0</v>
      </c>
      <c r="BD211">
        <v>0</v>
      </c>
      <c r="BE211">
        <f t="shared" si="54"/>
        <v>0</v>
      </c>
      <c r="BF211">
        <f t="shared" si="55"/>
        <v>0</v>
      </c>
      <c r="BG211" s="102" t="str">
        <f t="shared" si="56"/>
        <v xml:space="preserve"> </v>
      </c>
      <c r="BH211">
        <f t="shared" si="57"/>
        <v>0</v>
      </c>
      <c r="BI211" s="102" t="str">
        <f t="shared" si="58"/>
        <v xml:space="preserve"> </v>
      </c>
      <c r="BJ211" s="102" t="str" cm="1">
        <f t="array" ref="BJ211">_xlfn.IFS(BD211=0," ",BI211=20%,20%,BI211=25%,25%,BI211&lt;20%,"MV",BI211=21%,"MV",BI211=22%,"MV",BI211=23%,"MV",BI211=24%,MV)</f>
        <v xml:space="preserve"> </v>
      </c>
    </row>
    <row r="212" spans="1:62">
      <c r="A212" s="6">
        <v>183</v>
      </c>
      <c r="B212" s="14" t="s">
        <v>227</v>
      </c>
      <c r="C212" s="16" t="s">
        <v>45</v>
      </c>
      <c r="D212" s="9">
        <v>1968</v>
      </c>
      <c r="E212" s="9">
        <v>1697</v>
      </c>
      <c r="F212" s="9">
        <v>1718</v>
      </c>
      <c r="G212" s="9">
        <v>2045</v>
      </c>
      <c r="H212" s="9">
        <v>1991</v>
      </c>
      <c r="I212" s="9">
        <v>2158</v>
      </c>
      <c r="J212" s="9">
        <v>2036</v>
      </c>
      <c r="K212" s="9">
        <v>2196</v>
      </c>
      <c r="L212" s="9">
        <v>1527</v>
      </c>
      <c r="M212" s="9">
        <v>1792</v>
      </c>
      <c r="N212" s="9">
        <v>1697</v>
      </c>
      <c r="O212" s="9">
        <v>2126</v>
      </c>
      <c r="P212" s="9">
        <v>2248</v>
      </c>
      <c r="Q212" s="9">
        <v>2715</v>
      </c>
      <c r="R212" s="9">
        <v>1406</v>
      </c>
      <c r="S212" s="9">
        <v>1765</v>
      </c>
      <c r="T212" s="9">
        <v>1689</v>
      </c>
      <c r="U212" s="9">
        <v>1860</v>
      </c>
      <c r="V212" s="9">
        <v>1598</v>
      </c>
      <c r="W212" s="9">
        <v>1234</v>
      </c>
      <c r="X212" s="9">
        <v>2206</v>
      </c>
      <c r="Y212" s="9">
        <v>1722</v>
      </c>
      <c r="Z212" s="9">
        <v>2240</v>
      </c>
      <c r="AA212" s="9">
        <v>2036</v>
      </c>
      <c r="AB212" s="9">
        <v>2236</v>
      </c>
      <c r="AC212" s="9">
        <v>1816</v>
      </c>
      <c r="AE212" s="10">
        <f t="shared" si="49"/>
        <v>2715</v>
      </c>
      <c r="AF212" s="10">
        <f t="shared" si="50"/>
        <v>1234</v>
      </c>
      <c r="AG212" s="10">
        <f t="shared" si="46"/>
        <v>987.2</v>
      </c>
      <c r="AH212" s="10">
        <f t="shared" si="47"/>
        <v>925.5</v>
      </c>
      <c r="AK212">
        <v>0</v>
      </c>
      <c r="AL212">
        <v>0</v>
      </c>
      <c r="AM212">
        <f t="shared" si="48"/>
        <v>0</v>
      </c>
      <c r="AO212">
        <v>0</v>
      </c>
      <c r="AP212">
        <f t="shared" si="59"/>
        <v>0</v>
      </c>
      <c r="AQ212">
        <f t="shared" si="60"/>
        <v>0</v>
      </c>
      <c r="AR212" s="102" t="str">
        <f t="shared" si="61"/>
        <v xml:space="preserve"> </v>
      </c>
      <c r="AS212">
        <f t="shared" si="51"/>
        <v>0</v>
      </c>
      <c r="AT212" s="102" t="str">
        <f t="shared" si="52"/>
        <v xml:space="preserve"> </v>
      </c>
      <c r="AU212" s="102" t="str" cm="1">
        <f t="array" ref="AU212">_xlfn.IFS(AO212=0," ",AT212=20%,20%,AT212=25%,25%,AT212&lt;20%,"MV",AT212=21%,"MV",AT212=22%,"MV",AT212=23%,"MV",AT212=24%,MV)</f>
        <v xml:space="preserve"> </v>
      </c>
      <c r="AY212" s="121"/>
      <c r="AZ212">
        <v>0</v>
      </c>
      <c r="BA212">
        <v>0</v>
      </c>
      <c r="BB212">
        <f t="shared" si="53"/>
        <v>0</v>
      </c>
      <c r="BD212">
        <v>0</v>
      </c>
      <c r="BE212">
        <f t="shared" si="54"/>
        <v>0</v>
      </c>
      <c r="BF212">
        <f t="shared" si="55"/>
        <v>0</v>
      </c>
      <c r="BG212" s="102" t="str">
        <f t="shared" si="56"/>
        <v xml:space="preserve"> </v>
      </c>
      <c r="BH212">
        <f t="shared" si="57"/>
        <v>0</v>
      </c>
      <c r="BI212" s="102" t="str">
        <f t="shared" si="58"/>
        <v xml:space="preserve"> </v>
      </c>
      <c r="BJ212" s="102" t="str" cm="1">
        <f t="array" ref="BJ212">_xlfn.IFS(BD212=0," ",BI212=20%,20%,BI212=25%,25%,BI212&lt;20%,"MV",BI212=21%,"MV",BI212=22%,"MV",BI212=23%,"MV",BI212=24%,MV)</f>
        <v xml:space="preserve"> </v>
      </c>
    </row>
    <row r="213" spans="1:62">
      <c r="A213" s="6">
        <v>184</v>
      </c>
      <c r="B213" s="14" t="s">
        <v>228</v>
      </c>
      <c r="C213" s="16" t="s">
        <v>45</v>
      </c>
      <c r="D213" s="9">
        <v>1968</v>
      </c>
      <c r="E213" s="9">
        <v>2109</v>
      </c>
      <c r="F213" s="9">
        <v>1733</v>
      </c>
      <c r="G213" s="9">
        <v>1650</v>
      </c>
      <c r="H213" s="9">
        <v>1968</v>
      </c>
      <c r="I213" s="9">
        <v>2718</v>
      </c>
      <c r="J213" s="9">
        <v>2319</v>
      </c>
      <c r="K213" s="9">
        <v>2225</v>
      </c>
      <c r="L213" s="9">
        <v>1434</v>
      </c>
      <c r="M213" s="9">
        <v>1303</v>
      </c>
      <c r="N213" s="9">
        <v>2262</v>
      </c>
      <c r="O213" s="9">
        <v>2678</v>
      </c>
      <c r="P213" s="9">
        <v>2089</v>
      </c>
      <c r="Q213" s="9">
        <v>2715</v>
      </c>
      <c r="R213" s="9">
        <v>1864</v>
      </c>
      <c r="S213" s="9">
        <v>2848</v>
      </c>
      <c r="T213" s="9">
        <v>2127</v>
      </c>
      <c r="U213" s="9">
        <v>1768</v>
      </c>
      <c r="V213" s="9">
        <v>3675</v>
      </c>
      <c r="W213" s="9">
        <v>1557</v>
      </c>
      <c r="X213" s="9">
        <v>2206</v>
      </c>
      <c r="Y213" s="9">
        <v>1950</v>
      </c>
      <c r="Z213" s="9">
        <v>2817</v>
      </c>
      <c r="AA213" s="9">
        <v>2036</v>
      </c>
      <c r="AB213" s="9">
        <v>2816</v>
      </c>
      <c r="AC213" s="9">
        <v>2736</v>
      </c>
      <c r="AE213" s="10">
        <f t="shared" si="49"/>
        <v>3675</v>
      </c>
      <c r="AF213" s="10">
        <f t="shared" si="50"/>
        <v>1303</v>
      </c>
      <c r="AG213" s="10">
        <f t="shared" si="46"/>
        <v>1042.4000000000001</v>
      </c>
      <c r="AH213" s="10">
        <f t="shared" si="47"/>
        <v>977.25</v>
      </c>
      <c r="AK213">
        <v>40</v>
      </c>
      <c r="AL213">
        <v>40</v>
      </c>
      <c r="AM213">
        <f t="shared" si="48"/>
        <v>0</v>
      </c>
      <c r="AO213">
        <v>977.25</v>
      </c>
      <c r="AP213">
        <f t="shared" si="59"/>
        <v>2127</v>
      </c>
      <c r="AQ213">
        <f t="shared" si="60"/>
        <v>1149.75</v>
      </c>
      <c r="AR213" s="102">
        <f t="shared" si="61"/>
        <v>0.54055007052186177</v>
      </c>
      <c r="AS213">
        <f t="shared" si="51"/>
        <v>39090</v>
      </c>
      <c r="AT213" s="102">
        <f t="shared" si="52"/>
        <v>0.25</v>
      </c>
      <c r="AU213" s="102" cm="1">
        <f t="array" ref="AU213">_xlfn.IFS(AO213=0," ",AT213=20%,20%,AT213=25%,25%,AT213&lt;20%,"MV",AT213=21%,"MV",AT213=22%,"MV",AT213=23%,"MV",AT213=24%,MV)</f>
        <v>0.25</v>
      </c>
      <c r="AY213" s="121"/>
      <c r="AZ213">
        <v>40</v>
      </c>
      <c r="BA213">
        <v>40</v>
      </c>
      <c r="BB213">
        <f t="shared" si="53"/>
        <v>0</v>
      </c>
      <c r="BD213">
        <v>977.25</v>
      </c>
      <c r="BE213">
        <f t="shared" si="54"/>
        <v>1557</v>
      </c>
      <c r="BF213">
        <f t="shared" si="55"/>
        <v>579.75</v>
      </c>
      <c r="BG213" s="102">
        <f t="shared" si="56"/>
        <v>0.37235067437379576</v>
      </c>
      <c r="BH213">
        <f t="shared" si="57"/>
        <v>39090</v>
      </c>
      <c r="BI213" s="102">
        <f t="shared" si="58"/>
        <v>0.25</v>
      </c>
      <c r="BJ213" s="102" cm="1">
        <f t="array" ref="BJ213">_xlfn.IFS(BD213=0," ",BI213=20%,20%,BI213=25%,25%,BI213&lt;20%,"MV",BI213=21%,"MV",BI213=22%,"MV",BI213=23%,"MV",BI213=24%,MV)</f>
        <v>0.25</v>
      </c>
    </row>
    <row r="214" spans="1:62">
      <c r="A214" s="6">
        <v>185</v>
      </c>
      <c r="B214" s="14" t="s">
        <v>229</v>
      </c>
      <c r="C214" s="16" t="s">
        <v>45</v>
      </c>
      <c r="D214" s="9">
        <v>5009</v>
      </c>
      <c r="E214" s="9">
        <v>5656</v>
      </c>
      <c r="F214" s="9">
        <v>5929</v>
      </c>
      <c r="G214" s="9">
        <v>4773</v>
      </c>
      <c r="H214" s="9">
        <v>5068</v>
      </c>
      <c r="I214" s="9">
        <v>5983</v>
      </c>
      <c r="J214" s="9">
        <v>7986</v>
      </c>
      <c r="K214" s="9">
        <v>8822</v>
      </c>
      <c r="L214" s="9">
        <v>14706</v>
      </c>
      <c r="M214" s="9">
        <v>3225</v>
      </c>
      <c r="N214" s="9">
        <v>5543</v>
      </c>
      <c r="O214" s="9">
        <v>5894</v>
      </c>
      <c r="P214" s="9">
        <v>5207</v>
      </c>
      <c r="Q214" s="9">
        <v>6222</v>
      </c>
      <c r="R214" s="9">
        <v>4853</v>
      </c>
      <c r="S214" s="9">
        <v>9977</v>
      </c>
      <c r="T214" s="9">
        <v>4681</v>
      </c>
      <c r="U214" s="9">
        <v>4179</v>
      </c>
      <c r="V214" s="9">
        <v>5495</v>
      </c>
      <c r="W214" s="9">
        <v>9779</v>
      </c>
      <c r="X214" s="9">
        <v>5430</v>
      </c>
      <c r="Y214" s="9">
        <v>5883</v>
      </c>
      <c r="Z214" s="9">
        <v>6210</v>
      </c>
      <c r="AA214" s="9">
        <v>3394</v>
      </c>
      <c r="AB214" s="9">
        <v>6197</v>
      </c>
      <c r="AC214" s="9">
        <v>14706</v>
      </c>
      <c r="AE214" s="10">
        <f t="shared" si="49"/>
        <v>14706</v>
      </c>
      <c r="AF214" s="10">
        <f t="shared" si="50"/>
        <v>3225</v>
      </c>
      <c r="AG214" s="10">
        <f t="shared" si="46"/>
        <v>2580</v>
      </c>
      <c r="AH214" s="10">
        <f t="shared" si="47"/>
        <v>2418.75</v>
      </c>
      <c r="AK214">
        <v>0</v>
      </c>
      <c r="AL214">
        <v>0</v>
      </c>
      <c r="AM214">
        <f t="shared" si="48"/>
        <v>0</v>
      </c>
      <c r="AO214">
        <v>0</v>
      </c>
      <c r="AP214">
        <f t="shared" si="59"/>
        <v>0</v>
      </c>
      <c r="AQ214">
        <f t="shared" si="60"/>
        <v>0</v>
      </c>
      <c r="AR214" s="102" t="str">
        <f t="shared" si="61"/>
        <v xml:space="preserve"> </v>
      </c>
      <c r="AS214">
        <f t="shared" si="51"/>
        <v>0</v>
      </c>
      <c r="AT214" s="102" t="str">
        <f t="shared" si="52"/>
        <v xml:space="preserve"> </v>
      </c>
      <c r="AU214" s="102" t="str" cm="1">
        <f t="array" ref="AU214">_xlfn.IFS(AO214=0," ",AT214=20%,20%,AT214=25%,25%,AT214&lt;20%,"MV",AT214=21%,"MV",AT214=22%,"MV",AT214=23%,"MV",AT214=24%,MV)</f>
        <v xml:space="preserve"> </v>
      </c>
      <c r="AY214" s="121"/>
      <c r="AZ214">
        <v>0</v>
      </c>
      <c r="BA214">
        <v>0</v>
      </c>
      <c r="BB214">
        <f t="shared" si="53"/>
        <v>0</v>
      </c>
      <c r="BD214">
        <v>0</v>
      </c>
      <c r="BE214">
        <f t="shared" si="54"/>
        <v>0</v>
      </c>
      <c r="BF214">
        <f t="shared" si="55"/>
        <v>0</v>
      </c>
      <c r="BG214" s="102" t="str">
        <f t="shared" si="56"/>
        <v xml:space="preserve"> </v>
      </c>
      <c r="BH214">
        <f t="shared" si="57"/>
        <v>0</v>
      </c>
      <c r="BI214" s="102" t="str">
        <f t="shared" si="58"/>
        <v xml:space="preserve"> </v>
      </c>
      <c r="BJ214" s="102" t="str" cm="1">
        <f t="array" ref="BJ214">_xlfn.IFS(BD214=0," ",BI214=20%,20%,BI214=25%,25%,BI214&lt;20%,"MV",BI214=21%,"MV",BI214=22%,"MV",BI214=23%,"MV",BI214=24%,MV)</f>
        <v xml:space="preserve"> </v>
      </c>
    </row>
    <row r="215" spans="1:62">
      <c r="A215" s="6">
        <v>186</v>
      </c>
      <c r="B215" s="14" t="s">
        <v>230</v>
      </c>
      <c r="C215" s="16" t="s">
        <v>45</v>
      </c>
      <c r="D215" s="9">
        <v>10408</v>
      </c>
      <c r="E215" s="9">
        <v>14271</v>
      </c>
      <c r="F215" s="9">
        <v>13318</v>
      </c>
      <c r="G215" s="9">
        <v>11522</v>
      </c>
      <c r="H215" s="9">
        <v>10285</v>
      </c>
      <c r="I215" s="9">
        <v>16739</v>
      </c>
      <c r="J215" s="9">
        <v>14649</v>
      </c>
      <c r="K215" s="9">
        <v>24823</v>
      </c>
      <c r="L215" s="9">
        <v>13405</v>
      </c>
      <c r="M215" s="9">
        <v>8400</v>
      </c>
      <c r="N215" s="9">
        <v>13801</v>
      </c>
      <c r="O215" s="9">
        <v>16490</v>
      </c>
      <c r="P215" s="9">
        <v>11165</v>
      </c>
      <c r="Q215" s="9">
        <v>22963</v>
      </c>
      <c r="R215" s="9">
        <v>10900</v>
      </c>
      <c r="S215" s="9">
        <v>18183</v>
      </c>
      <c r="T215" s="9">
        <v>13100</v>
      </c>
      <c r="U215" s="9">
        <v>11550</v>
      </c>
      <c r="V215" s="9">
        <v>8436</v>
      </c>
      <c r="W215" s="9">
        <v>10358</v>
      </c>
      <c r="X215" s="9">
        <v>13405</v>
      </c>
      <c r="Y215" s="9">
        <v>11410</v>
      </c>
      <c r="Z215" s="9">
        <v>17375</v>
      </c>
      <c r="AA215" s="9">
        <v>23359</v>
      </c>
      <c r="AB215" s="9">
        <v>17340</v>
      </c>
      <c r="AC215" s="9">
        <v>13124</v>
      </c>
      <c r="AE215" s="10">
        <f t="shared" si="49"/>
        <v>24823</v>
      </c>
      <c r="AF215" s="10">
        <f t="shared" si="50"/>
        <v>8400</v>
      </c>
      <c r="AG215" s="10">
        <f t="shared" si="46"/>
        <v>6720</v>
      </c>
      <c r="AH215" s="10">
        <f t="shared" si="47"/>
        <v>6300</v>
      </c>
      <c r="AK215">
        <v>20</v>
      </c>
      <c r="AL215">
        <v>20</v>
      </c>
      <c r="AM215">
        <f t="shared" si="48"/>
        <v>0</v>
      </c>
      <c r="AO215">
        <v>6300</v>
      </c>
      <c r="AP215">
        <f t="shared" si="59"/>
        <v>13100</v>
      </c>
      <c r="AQ215">
        <f t="shared" si="60"/>
        <v>6800</v>
      </c>
      <c r="AR215" s="102">
        <f t="shared" si="61"/>
        <v>0.51908396946564883</v>
      </c>
      <c r="AS215">
        <f t="shared" si="51"/>
        <v>126000</v>
      </c>
      <c r="AT215" s="102">
        <f t="shared" si="52"/>
        <v>0.25</v>
      </c>
      <c r="AU215" s="102" cm="1">
        <f t="array" ref="AU215">_xlfn.IFS(AO215=0," ",AT215=20%,20%,AT215=25%,25%,AT215&lt;20%,"MV",AT215=21%,"MV",AT215=22%,"MV",AT215=23%,"MV",AT215=24%,MV)</f>
        <v>0.25</v>
      </c>
      <c r="AY215" s="121"/>
      <c r="AZ215">
        <v>20</v>
      </c>
      <c r="BA215">
        <v>20</v>
      </c>
      <c r="BB215">
        <f t="shared" si="53"/>
        <v>0</v>
      </c>
      <c r="BD215">
        <v>6300</v>
      </c>
      <c r="BE215">
        <f t="shared" si="54"/>
        <v>10358</v>
      </c>
      <c r="BF215">
        <f t="shared" si="55"/>
        <v>4058</v>
      </c>
      <c r="BG215" s="102">
        <f t="shared" si="56"/>
        <v>0.39177447383664799</v>
      </c>
      <c r="BH215">
        <f t="shared" si="57"/>
        <v>126000</v>
      </c>
      <c r="BI215" s="102">
        <f t="shared" si="58"/>
        <v>0.25</v>
      </c>
      <c r="BJ215" s="102" cm="1">
        <f t="array" ref="BJ215">_xlfn.IFS(BD215=0," ",BI215=20%,20%,BI215=25%,25%,BI215&lt;20%,"MV",BI215=21%,"MV",BI215=22%,"MV",BI215=23%,"MV",BI215=24%,MV)</f>
        <v>0.25</v>
      </c>
    </row>
    <row r="216" spans="1:62">
      <c r="A216" s="6">
        <v>187</v>
      </c>
      <c r="B216" s="14" t="s">
        <v>231</v>
      </c>
      <c r="C216" s="16" t="s">
        <v>45</v>
      </c>
      <c r="D216" s="9">
        <v>6302</v>
      </c>
      <c r="E216" s="9">
        <v>6105</v>
      </c>
      <c r="F216" s="9">
        <v>6340</v>
      </c>
      <c r="G216" s="9">
        <v>4773</v>
      </c>
      <c r="H216" s="9">
        <v>6377</v>
      </c>
      <c r="I216" s="9">
        <v>7340</v>
      </c>
      <c r="J216" s="9">
        <v>5713</v>
      </c>
      <c r="K216" s="9">
        <v>8822</v>
      </c>
      <c r="L216" s="9">
        <v>5019</v>
      </c>
      <c r="M216" s="9">
        <v>3225</v>
      </c>
      <c r="N216" s="9">
        <v>5090</v>
      </c>
      <c r="O216" s="9">
        <v>7231</v>
      </c>
      <c r="P216" s="9">
        <v>5397</v>
      </c>
      <c r="Q216" s="9">
        <v>6674</v>
      </c>
      <c r="R216" s="9">
        <v>5521</v>
      </c>
      <c r="S216" s="9">
        <v>5986</v>
      </c>
      <c r="T216" s="9">
        <v>5743</v>
      </c>
      <c r="U216" s="9">
        <v>4401</v>
      </c>
      <c r="V216" s="9">
        <v>6731</v>
      </c>
      <c r="W216" s="9">
        <v>4874</v>
      </c>
      <c r="X216" s="9">
        <v>5430</v>
      </c>
      <c r="Y216" s="9">
        <v>6637</v>
      </c>
      <c r="Z216" s="9">
        <v>7624</v>
      </c>
      <c r="AA216" s="9">
        <v>6222</v>
      </c>
      <c r="AB216" s="9">
        <v>7604</v>
      </c>
      <c r="AC216" s="9">
        <v>6767</v>
      </c>
      <c r="AE216" s="10">
        <f t="shared" si="49"/>
        <v>8822</v>
      </c>
      <c r="AF216" s="10">
        <f t="shared" si="50"/>
        <v>3225</v>
      </c>
      <c r="AG216" s="10">
        <f t="shared" si="46"/>
        <v>2580</v>
      </c>
      <c r="AH216" s="10">
        <f t="shared" si="47"/>
        <v>2418.75</v>
      </c>
      <c r="AK216">
        <v>40</v>
      </c>
      <c r="AL216">
        <v>40</v>
      </c>
      <c r="AM216">
        <f t="shared" si="48"/>
        <v>0</v>
      </c>
      <c r="AO216">
        <v>2418.75</v>
      </c>
      <c r="AP216">
        <f t="shared" si="59"/>
        <v>5743</v>
      </c>
      <c r="AQ216">
        <f t="shared" si="60"/>
        <v>3324.25</v>
      </c>
      <c r="AR216" s="102">
        <f t="shared" si="61"/>
        <v>0.57883510360438795</v>
      </c>
      <c r="AS216">
        <f t="shared" si="51"/>
        <v>96750</v>
      </c>
      <c r="AT216" s="102">
        <f t="shared" si="52"/>
        <v>0.25</v>
      </c>
      <c r="AU216" s="102" cm="1">
        <f t="array" ref="AU216">_xlfn.IFS(AO216=0," ",AT216=20%,20%,AT216=25%,25%,AT216&lt;20%,"MV",AT216=21%,"MV",AT216=22%,"MV",AT216=23%,"MV",AT216=24%,MV)</f>
        <v>0.25</v>
      </c>
      <c r="AY216" s="121"/>
      <c r="AZ216">
        <v>40</v>
      </c>
      <c r="BA216">
        <v>40</v>
      </c>
      <c r="BB216">
        <f t="shared" si="53"/>
        <v>0</v>
      </c>
      <c r="BD216">
        <v>2418.75</v>
      </c>
      <c r="BE216">
        <f t="shared" si="54"/>
        <v>4874</v>
      </c>
      <c r="BF216">
        <f t="shared" si="55"/>
        <v>2455.25</v>
      </c>
      <c r="BG216" s="102">
        <f t="shared" si="56"/>
        <v>0.50374435781698812</v>
      </c>
      <c r="BH216">
        <f t="shared" si="57"/>
        <v>96750</v>
      </c>
      <c r="BI216" s="102">
        <f t="shared" si="58"/>
        <v>0.25</v>
      </c>
      <c r="BJ216" s="102" cm="1">
        <f t="array" ref="BJ216">_xlfn.IFS(BD216=0," ",BI216=20%,20%,BI216=25%,25%,BI216&lt;20%,"MV",BI216=21%,"MV",BI216=22%,"MV",BI216=23%,"MV",BI216=24%,MV)</f>
        <v>0.25</v>
      </c>
    </row>
    <row r="217" spans="1:62">
      <c r="A217" s="6">
        <v>188</v>
      </c>
      <c r="B217" s="14" t="s">
        <v>232</v>
      </c>
      <c r="C217" s="16" t="s">
        <v>45</v>
      </c>
      <c r="D217" s="9">
        <v>11410</v>
      </c>
      <c r="E217" s="9">
        <v>7311</v>
      </c>
      <c r="F217" s="9">
        <v>10338</v>
      </c>
      <c r="G217" s="9">
        <v>8401</v>
      </c>
      <c r="H217" s="9">
        <v>11275</v>
      </c>
      <c r="I217" s="9">
        <v>13710</v>
      </c>
      <c r="J217" s="9">
        <v>12421</v>
      </c>
      <c r="K217" s="9">
        <v>8371</v>
      </c>
      <c r="L217" s="9">
        <v>8880</v>
      </c>
      <c r="M217" s="9">
        <v>3846</v>
      </c>
      <c r="N217" s="9">
        <v>10181</v>
      </c>
      <c r="O217" s="9">
        <v>13505</v>
      </c>
      <c r="P217" s="9">
        <v>9985</v>
      </c>
      <c r="Q217" s="9">
        <v>13461</v>
      </c>
      <c r="R217" s="9">
        <v>8461</v>
      </c>
      <c r="S217" s="9">
        <v>12337</v>
      </c>
      <c r="T217" s="9">
        <v>10730</v>
      </c>
      <c r="U217" s="9">
        <v>9121</v>
      </c>
      <c r="V217" s="9">
        <v>10938</v>
      </c>
      <c r="W217" s="9">
        <v>4577</v>
      </c>
      <c r="X217" s="9">
        <v>11538</v>
      </c>
      <c r="Y217" s="9">
        <v>9054</v>
      </c>
      <c r="Z217" s="9">
        <v>14185</v>
      </c>
      <c r="AA217" s="9">
        <v>10181</v>
      </c>
      <c r="AB217" s="9">
        <v>14203</v>
      </c>
      <c r="AC217" s="9">
        <v>9998</v>
      </c>
      <c r="AE217" s="10">
        <f t="shared" si="49"/>
        <v>14203</v>
      </c>
      <c r="AF217" s="10">
        <f t="shared" si="50"/>
        <v>3846</v>
      </c>
      <c r="AG217" s="10">
        <f t="shared" si="46"/>
        <v>3076.8</v>
      </c>
      <c r="AH217" s="10">
        <f t="shared" si="47"/>
        <v>2884.5</v>
      </c>
      <c r="AK217">
        <v>40</v>
      </c>
      <c r="AL217">
        <v>40</v>
      </c>
      <c r="AM217">
        <f t="shared" si="48"/>
        <v>0</v>
      </c>
      <c r="AO217">
        <v>2884.5</v>
      </c>
      <c r="AP217">
        <f t="shared" si="59"/>
        <v>10730</v>
      </c>
      <c r="AQ217">
        <f t="shared" si="60"/>
        <v>7845.5</v>
      </c>
      <c r="AR217" s="102">
        <f t="shared" si="61"/>
        <v>0.73117427772600185</v>
      </c>
      <c r="AS217">
        <f t="shared" si="51"/>
        <v>115380</v>
      </c>
      <c r="AT217" s="102">
        <f t="shared" si="52"/>
        <v>0.25</v>
      </c>
      <c r="AU217" s="102" cm="1">
        <f t="array" ref="AU217">_xlfn.IFS(AO217=0," ",AT217=20%,20%,AT217=25%,25%,AT217&lt;20%,"MV",AT217=21%,"MV",AT217=22%,"MV",AT217=23%,"MV",AT217=24%,MV)</f>
        <v>0.25</v>
      </c>
      <c r="AY217" s="121"/>
      <c r="AZ217">
        <v>40</v>
      </c>
      <c r="BA217">
        <v>40</v>
      </c>
      <c r="BB217">
        <f t="shared" si="53"/>
        <v>0</v>
      </c>
      <c r="BD217">
        <v>2884.5</v>
      </c>
      <c r="BE217">
        <f t="shared" si="54"/>
        <v>4577</v>
      </c>
      <c r="BF217">
        <f t="shared" si="55"/>
        <v>1692.5</v>
      </c>
      <c r="BG217" s="102">
        <f t="shared" si="56"/>
        <v>0.369783701114267</v>
      </c>
      <c r="BH217">
        <f t="shared" si="57"/>
        <v>115380</v>
      </c>
      <c r="BI217" s="102">
        <f t="shared" si="58"/>
        <v>0.25</v>
      </c>
      <c r="BJ217" s="102" cm="1">
        <f t="array" ref="BJ217">_xlfn.IFS(BD217=0," ",BI217=20%,20%,BI217=25%,25%,BI217&lt;20%,"MV",BI217=21%,"MV",BI217=22%,"MV",BI217=23%,"MV",BI217=24%,MV)</f>
        <v>0.25</v>
      </c>
    </row>
    <row r="218" spans="1:62">
      <c r="A218" s="6">
        <v>189</v>
      </c>
      <c r="B218" s="14" t="s">
        <v>233</v>
      </c>
      <c r="C218" s="16" t="s">
        <v>45</v>
      </c>
      <c r="D218" s="9">
        <v>10396</v>
      </c>
      <c r="E218" s="9">
        <v>9615</v>
      </c>
      <c r="F218" s="9">
        <v>10338</v>
      </c>
      <c r="G218" s="9">
        <v>9907</v>
      </c>
      <c r="H218" s="9">
        <v>10520</v>
      </c>
      <c r="I218" s="9">
        <v>15648</v>
      </c>
      <c r="J218" s="9">
        <v>13936</v>
      </c>
      <c r="K218" s="9">
        <v>23260</v>
      </c>
      <c r="L218" s="9">
        <v>10181</v>
      </c>
      <c r="M218" s="9">
        <v>1848</v>
      </c>
      <c r="N218" s="9">
        <v>9389</v>
      </c>
      <c r="O218" s="9">
        <v>15414</v>
      </c>
      <c r="P218" s="9">
        <v>9468</v>
      </c>
      <c r="Q218" s="9">
        <v>13009</v>
      </c>
      <c r="R218" s="9">
        <v>10769</v>
      </c>
      <c r="S218" s="9">
        <v>16102</v>
      </c>
      <c r="T218" s="9">
        <v>12246</v>
      </c>
      <c r="U218" s="9">
        <v>10339</v>
      </c>
      <c r="V218" s="9">
        <v>9779</v>
      </c>
      <c r="W218" s="9">
        <v>6992</v>
      </c>
      <c r="X218" s="9">
        <v>12556</v>
      </c>
      <c r="Y218" s="9">
        <v>10011</v>
      </c>
      <c r="Z218" s="9">
        <v>16165</v>
      </c>
      <c r="AA218" s="9">
        <v>10181</v>
      </c>
      <c r="AB218" s="9">
        <v>16210</v>
      </c>
      <c r="AC218" s="9">
        <v>11021</v>
      </c>
      <c r="AE218" s="10">
        <f t="shared" si="49"/>
        <v>23260</v>
      </c>
      <c r="AF218" s="10">
        <f t="shared" si="50"/>
        <v>1848</v>
      </c>
      <c r="AG218" s="10">
        <f t="shared" si="46"/>
        <v>1478.4</v>
      </c>
      <c r="AH218" s="10">
        <f t="shared" si="47"/>
        <v>1386</v>
      </c>
      <c r="AK218">
        <v>40</v>
      </c>
      <c r="AL218">
        <v>40</v>
      </c>
      <c r="AM218">
        <f t="shared" si="48"/>
        <v>0</v>
      </c>
      <c r="AO218">
        <v>1386</v>
      </c>
      <c r="AP218">
        <f t="shared" si="59"/>
        <v>12246</v>
      </c>
      <c r="AQ218">
        <f t="shared" si="60"/>
        <v>10860</v>
      </c>
      <c r="AR218" s="102">
        <f t="shared" si="61"/>
        <v>0.88682018618324354</v>
      </c>
      <c r="AS218">
        <f t="shared" si="51"/>
        <v>55440</v>
      </c>
      <c r="AT218" s="102">
        <f t="shared" si="52"/>
        <v>0.25</v>
      </c>
      <c r="AU218" s="102" cm="1">
        <f t="array" ref="AU218">_xlfn.IFS(AO218=0," ",AT218=20%,20%,AT218=25%,25%,AT218&lt;20%,"MV",AT218=21%,"MV",AT218=22%,"MV",AT218=23%,"MV",AT218=24%,MV)</f>
        <v>0.25</v>
      </c>
      <c r="AY218" s="121"/>
      <c r="AZ218">
        <v>40</v>
      </c>
      <c r="BA218">
        <v>40</v>
      </c>
      <c r="BB218">
        <f t="shared" si="53"/>
        <v>0</v>
      </c>
      <c r="BD218">
        <v>1386</v>
      </c>
      <c r="BE218">
        <f t="shared" si="54"/>
        <v>6992</v>
      </c>
      <c r="BF218">
        <f t="shared" si="55"/>
        <v>5606</v>
      </c>
      <c r="BG218" s="102">
        <f t="shared" si="56"/>
        <v>0.80177345537757438</v>
      </c>
      <c r="BH218">
        <f t="shared" si="57"/>
        <v>55440</v>
      </c>
      <c r="BI218" s="102">
        <f t="shared" si="58"/>
        <v>0.25</v>
      </c>
      <c r="BJ218" s="102" cm="1">
        <f t="array" ref="BJ218">_xlfn.IFS(BD218=0," ",BI218=20%,20%,BI218=25%,25%,BI218&lt;20%,"MV",BI218=21%,"MV",BI218=22%,"MV",BI218=23%,"MV",BI218=24%,MV)</f>
        <v>0.25</v>
      </c>
    </row>
    <row r="219" spans="1:62">
      <c r="A219" s="6">
        <v>190</v>
      </c>
      <c r="B219" s="14" t="s">
        <v>234</v>
      </c>
      <c r="C219" s="16" t="s">
        <v>45</v>
      </c>
      <c r="D219" s="9">
        <v>717</v>
      </c>
      <c r="E219" s="9">
        <v>1131</v>
      </c>
      <c r="F219" s="9">
        <v>1064</v>
      </c>
      <c r="G219" s="9">
        <v>621</v>
      </c>
      <c r="H219" s="9">
        <v>708</v>
      </c>
      <c r="I219" s="9">
        <v>1779</v>
      </c>
      <c r="J219" s="9">
        <v>1866</v>
      </c>
      <c r="K219" s="9">
        <v>2037</v>
      </c>
      <c r="L219" s="9">
        <v>645</v>
      </c>
      <c r="M219" s="9">
        <v>448</v>
      </c>
      <c r="N219" s="9">
        <v>1584</v>
      </c>
      <c r="O219" s="9">
        <v>1752</v>
      </c>
      <c r="P219" s="9">
        <v>566</v>
      </c>
      <c r="Q219" s="9">
        <v>1357</v>
      </c>
      <c r="R219" s="9">
        <v>1357</v>
      </c>
      <c r="S219" s="9">
        <v>1357</v>
      </c>
      <c r="T219" s="9">
        <v>1392</v>
      </c>
      <c r="U219" s="9">
        <v>1612</v>
      </c>
      <c r="V219" s="9">
        <v>1336</v>
      </c>
      <c r="W219" s="9">
        <v>1007</v>
      </c>
      <c r="X219" s="9">
        <v>1697</v>
      </c>
      <c r="Y219" s="9">
        <v>871</v>
      </c>
      <c r="Z219" s="9">
        <v>1833</v>
      </c>
      <c r="AA219" s="9">
        <v>1584</v>
      </c>
      <c r="AB219" s="9">
        <v>1843</v>
      </c>
      <c r="AC219" s="9">
        <v>1403</v>
      </c>
      <c r="AE219" s="10">
        <f t="shared" si="49"/>
        <v>2037</v>
      </c>
      <c r="AF219" s="10">
        <f t="shared" si="50"/>
        <v>448</v>
      </c>
      <c r="AG219" s="10">
        <f t="shared" si="46"/>
        <v>358.4</v>
      </c>
      <c r="AH219" s="10">
        <f t="shared" si="47"/>
        <v>336</v>
      </c>
      <c r="AK219">
        <v>0</v>
      </c>
      <c r="AL219">
        <v>0</v>
      </c>
      <c r="AM219">
        <f t="shared" si="48"/>
        <v>0</v>
      </c>
      <c r="AO219">
        <v>0</v>
      </c>
      <c r="AP219">
        <f t="shared" si="59"/>
        <v>0</v>
      </c>
      <c r="AQ219">
        <f t="shared" si="60"/>
        <v>0</v>
      </c>
      <c r="AR219" s="102" t="str">
        <f t="shared" si="61"/>
        <v xml:space="preserve"> </v>
      </c>
      <c r="AS219">
        <f t="shared" si="51"/>
        <v>0</v>
      </c>
      <c r="AT219" s="102" t="str">
        <f t="shared" si="52"/>
        <v xml:space="preserve"> </v>
      </c>
      <c r="AU219" s="102" t="str" cm="1">
        <f t="array" ref="AU219">_xlfn.IFS(AO219=0," ",AT219=20%,20%,AT219=25%,25%,AT219&lt;20%,"MV",AT219=21%,"MV",AT219=22%,"MV",AT219=23%,"MV",AT219=24%,MV)</f>
        <v xml:space="preserve"> </v>
      </c>
      <c r="AY219" s="121"/>
      <c r="AZ219">
        <v>0</v>
      </c>
      <c r="BA219">
        <v>0</v>
      </c>
      <c r="BB219">
        <f t="shared" si="53"/>
        <v>0</v>
      </c>
      <c r="BD219">
        <v>0</v>
      </c>
      <c r="BE219">
        <f t="shared" si="54"/>
        <v>0</v>
      </c>
      <c r="BF219">
        <f t="shared" si="55"/>
        <v>0</v>
      </c>
      <c r="BG219" s="102" t="str">
        <f t="shared" si="56"/>
        <v xml:space="preserve"> </v>
      </c>
      <c r="BH219">
        <f t="shared" si="57"/>
        <v>0</v>
      </c>
      <c r="BI219" s="102" t="str">
        <f t="shared" si="58"/>
        <v xml:space="preserve"> </v>
      </c>
      <c r="BJ219" s="102" t="str" cm="1">
        <f t="array" ref="BJ219">_xlfn.IFS(BD219=0," ",BI219=20%,20%,BI219=25%,25%,BI219&lt;20%,"MV",BI219=21%,"MV",BI219=22%,"MV",BI219=23%,"MV",BI219=24%,MV)</f>
        <v xml:space="preserve"> </v>
      </c>
    </row>
    <row r="220" spans="1:62">
      <c r="A220" s="6">
        <v>191</v>
      </c>
      <c r="B220" s="14" t="s">
        <v>235</v>
      </c>
      <c r="C220" s="16" t="s">
        <v>45</v>
      </c>
      <c r="D220" s="9">
        <v>1651</v>
      </c>
      <c r="E220" s="9">
        <v>1697</v>
      </c>
      <c r="F220" s="9">
        <v>1520</v>
      </c>
      <c r="G220" s="9">
        <v>1447</v>
      </c>
      <c r="H220" s="9">
        <v>1671</v>
      </c>
      <c r="I220" s="9">
        <v>3155</v>
      </c>
      <c r="J220" s="9">
        <v>2398</v>
      </c>
      <c r="K220" s="9">
        <v>2863</v>
      </c>
      <c r="L220" s="9">
        <v>1109</v>
      </c>
      <c r="M220" s="9">
        <v>1044</v>
      </c>
      <c r="N220" s="9">
        <v>3054</v>
      </c>
      <c r="O220" s="9">
        <v>3107</v>
      </c>
      <c r="P220" s="9">
        <v>1471</v>
      </c>
      <c r="Q220" s="9">
        <v>2715</v>
      </c>
      <c r="R220" s="9">
        <v>1629</v>
      </c>
      <c r="S220" s="9">
        <v>2443</v>
      </c>
      <c r="T220" s="9">
        <v>2470</v>
      </c>
      <c r="U220" s="9">
        <v>2064</v>
      </c>
      <c r="V220" s="9">
        <v>2560</v>
      </c>
      <c r="W220" s="9">
        <v>1786</v>
      </c>
      <c r="X220" s="9">
        <v>3054</v>
      </c>
      <c r="Y220" s="9">
        <v>1409</v>
      </c>
      <c r="Z220" s="9">
        <v>3269</v>
      </c>
      <c r="AA220" s="9">
        <v>2036</v>
      </c>
      <c r="AB220" s="9">
        <v>3268</v>
      </c>
      <c r="AC220" s="9">
        <v>2326</v>
      </c>
      <c r="AE220" s="10">
        <f t="shared" si="49"/>
        <v>3269</v>
      </c>
      <c r="AF220" s="10">
        <f t="shared" si="50"/>
        <v>1044</v>
      </c>
      <c r="AG220" s="10">
        <f t="shared" si="46"/>
        <v>835.2</v>
      </c>
      <c r="AH220" s="10">
        <f t="shared" si="47"/>
        <v>783</v>
      </c>
      <c r="AK220">
        <v>0</v>
      </c>
      <c r="AL220">
        <v>0</v>
      </c>
      <c r="AM220">
        <f t="shared" si="48"/>
        <v>0</v>
      </c>
      <c r="AO220">
        <v>0</v>
      </c>
      <c r="AP220">
        <f t="shared" si="59"/>
        <v>0</v>
      </c>
      <c r="AQ220">
        <f t="shared" si="60"/>
        <v>0</v>
      </c>
      <c r="AR220" s="102" t="str">
        <f t="shared" si="61"/>
        <v xml:space="preserve"> </v>
      </c>
      <c r="AS220">
        <f t="shared" si="51"/>
        <v>0</v>
      </c>
      <c r="AT220" s="102" t="str">
        <f t="shared" si="52"/>
        <v xml:space="preserve"> </v>
      </c>
      <c r="AU220" s="102" t="str" cm="1">
        <f t="array" ref="AU220">_xlfn.IFS(AO220=0," ",AT220=20%,20%,AT220=25%,25%,AT220&lt;20%,"MV",AT220=21%,"MV",AT220=22%,"MV",AT220=23%,"MV",AT220=24%,MV)</f>
        <v xml:space="preserve"> </v>
      </c>
      <c r="AY220" s="121"/>
      <c r="AZ220">
        <v>0</v>
      </c>
      <c r="BA220">
        <v>0</v>
      </c>
      <c r="BB220">
        <f t="shared" si="53"/>
        <v>0</v>
      </c>
      <c r="BD220">
        <v>0</v>
      </c>
      <c r="BE220">
        <f t="shared" si="54"/>
        <v>0</v>
      </c>
      <c r="BF220">
        <f t="shared" si="55"/>
        <v>0</v>
      </c>
      <c r="BG220" s="102" t="str">
        <f t="shared" si="56"/>
        <v xml:space="preserve"> </v>
      </c>
      <c r="BH220">
        <f t="shared" si="57"/>
        <v>0</v>
      </c>
      <c r="BI220" s="102" t="str">
        <f t="shared" si="58"/>
        <v xml:space="preserve"> </v>
      </c>
      <c r="BJ220" s="102" t="str" cm="1">
        <f t="array" ref="BJ220">_xlfn.IFS(BD220=0," ",BI220=20%,20%,BI220=25%,25%,BI220&lt;20%,"MV",BI220=21%,"MV",BI220=22%,"MV",BI220=23%,"MV",BI220=24%,MV)</f>
        <v xml:space="preserve"> </v>
      </c>
    </row>
    <row r="221" spans="1:62">
      <c r="A221" s="6">
        <v>192</v>
      </c>
      <c r="B221" s="14" t="s">
        <v>236</v>
      </c>
      <c r="C221" s="16" t="s">
        <v>45</v>
      </c>
      <c r="D221" s="9">
        <v>2271</v>
      </c>
      <c r="E221" s="9">
        <v>1768</v>
      </c>
      <c r="F221" s="9">
        <v>1976</v>
      </c>
      <c r="G221" s="9">
        <v>1967</v>
      </c>
      <c r="H221" s="9">
        <v>2244</v>
      </c>
      <c r="I221" s="9">
        <v>3430</v>
      </c>
      <c r="J221" s="9">
        <v>2738</v>
      </c>
      <c r="K221" s="9">
        <v>4279</v>
      </c>
      <c r="L221" s="9">
        <v>2036</v>
      </c>
      <c r="M221" s="9">
        <v>1419</v>
      </c>
      <c r="N221" s="9">
        <v>3280</v>
      </c>
      <c r="O221" s="9">
        <v>3378</v>
      </c>
      <c r="P221" s="9">
        <v>1810</v>
      </c>
      <c r="Q221" s="9">
        <v>3280</v>
      </c>
      <c r="R221" s="9">
        <v>2376</v>
      </c>
      <c r="S221" s="9">
        <v>2715</v>
      </c>
      <c r="T221" s="9">
        <v>2683</v>
      </c>
      <c r="U221" s="9">
        <v>2602</v>
      </c>
      <c r="V221" s="9">
        <v>2425</v>
      </c>
      <c r="W221" s="9">
        <v>1941</v>
      </c>
      <c r="X221" s="9">
        <v>3394</v>
      </c>
      <c r="Y221" s="9">
        <v>2563</v>
      </c>
      <c r="Z221" s="9">
        <v>3541</v>
      </c>
      <c r="AA221" s="9">
        <v>2093</v>
      </c>
      <c r="AB221" s="9">
        <v>3552</v>
      </c>
      <c r="AC221" s="9">
        <v>2536</v>
      </c>
      <c r="AE221" s="10">
        <f t="shared" si="49"/>
        <v>4279</v>
      </c>
      <c r="AF221" s="10">
        <f t="shared" si="50"/>
        <v>1419</v>
      </c>
      <c r="AG221" s="10">
        <f t="shared" si="46"/>
        <v>1135.2</v>
      </c>
      <c r="AH221" s="10">
        <f t="shared" si="47"/>
        <v>1064.25</v>
      </c>
      <c r="AK221">
        <v>0</v>
      </c>
      <c r="AL221">
        <v>0</v>
      </c>
      <c r="AM221">
        <f t="shared" si="48"/>
        <v>0</v>
      </c>
      <c r="AO221">
        <v>0</v>
      </c>
      <c r="AP221">
        <f t="shared" si="59"/>
        <v>0</v>
      </c>
      <c r="AQ221">
        <f t="shared" si="60"/>
        <v>0</v>
      </c>
      <c r="AR221" s="102" t="str">
        <f t="shared" si="61"/>
        <v xml:space="preserve"> </v>
      </c>
      <c r="AS221">
        <f t="shared" si="51"/>
        <v>0</v>
      </c>
      <c r="AT221" s="102" t="str">
        <f t="shared" si="52"/>
        <v xml:space="preserve"> </v>
      </c>
      <c r="AU221" s="102" t="str" cm="1">
        <f t="array" ref="AU221">_xlfn.IFS(AO221=0," ",AT221=20%,20%,AT221=25%,25%,AT221&lt;20%,"MV",AT221=21%,"MV",AT221=22%,"MV",AT221=23%,"MV",AT221=24%,MV)</f>
        <v xml:space="preserve"> </v>
      </c>
      <c r="AY221" s="121"/>
      <c r="AZ221">
        <v>0</v>
      </c>
      <c r="BA221">
        <v>0</v>
      </c>
      <c r="BB221">
        <f t="shared" si="53"/>
        <v>0</v>
      </c>
      <c r="BD221">
        <v>0</v>
      </c>
      <c r="BE221">
        <f t="shared" si="54"/>
        <v>0</v>
      </c>
      <c r="BF221">
        <f t="shared" si="55"/>
        <v>0</v>
      </c>
      <c r="BG221" s="102" t="str">
        <f t="shared" si="56"/>
        <v xml:space="preserve"> </v>
      </c>
      <c r="BH221">
        <f t="shared" si="57"/>
        <v>0</v>
      </c>
      <c r="BI221" s="102" t="str">
        <f t="shared" si="58"/>
        <v xml:space="preserve"> </v>
      </c>
      <c r="BJ221" s="102" t="str" cm="1">
        <f t="array" ref="BJ221">_xlfn.IFS(BD221=0," ",BI221=20%,20%,BI221=25%,25%,BI221&lt;20%,"MV",BI221=21%,"MV",BI221=22%,"MV",BI221=23%,"MV",BI221=24%,MV)</f>
        <v xml:space="preserve"> </v>
      </c>
    </row>
    <row r="222" spans="1:62">
      <c r="A222" s="6">
        <v>193</v>
      </c>
      <c r="B222" s="14" t="s">
        <v>237</v>
      </c>
      <c r="C222" s="16" t="s">
        <v>45</v>
      </c>
      <c r="D222" s="9">
        <v>19408</v>
      </c>
      <c r="E222" s="9">
        <v>18382</v>
      </c>
      <c r="F222" s="9">
        <v>22805</v>
      </c>
      <c r="G222" s="9">
        <v>17011</v>
      </c>
      <c r="H222" s="9">
        <v>19640</v>
      </c>
      <c r="I222" s="9">
        <v>22412</v>
      </c>
      <c r="J222" s="9">
        <v>18891</v>
      </c>
      <c r="K222" s="9">
        <v>30870</v>
      </c>
      <c r="L222" s="9">
        <v>49207</v>
      </c>
      <c r="M222" s="9">
        <v>9502</v>
      </c>
      <c r="N222" s="9">
        <v>34162</v>
      </c>
      <c r="O222" s="9">
        <v>22078</v>
      </c>
      <c r="P222" s="9">
        <v>15271</v>
      </c>
      <c r="Q222" s="9">
        <v>22624</v>
      </c>
      <c r="R222" s="9">
        <v>28416</v>
      </c>
      <c r="S222" s="9">
        <v>16289</v>
      </c>
      <c r="T222" s="9">
        <v>17540</v>
      </c>
      <c r="U222" s="9">
        <v>12443</v>
      </c>
      <c r="V222" s="9">
        <v>14140</v>
      </c>
      <c r="W222" s="9">
        <v>14189</v>
      </c>
      <c r="X222" s="9">
        <v>20362</v>
      </c>
      <c r="Y222" s="9">
        <v>19365</v>
      </c>
      <c r="Z222" s="9">
        <v>23224</v>
      </c>
      <c r="AA222" s="9">
        <v>21040</v>
      </c>
      <c r="AB222" s="9">
        <v>23218</v>
      </c>
      <c r="AC222" s="9">
        <v>16608</v>
      </c>
      <c r="AE222" s="10">
        <f t="shared" si="49"/>
        <v>49207</v>
      </c>
      <c r="AF222" s="10">
        <f t="shared" si="50"/>
        <v>9502</v>
      </c>
      <c r="AG222" s="10">
        <f t="shared" si="46"/>
        <v>7601.6</v>
      </c>
      <c r="AH222" s="10">
        <f t="shared" si="47"/>
        <v>7126.5</v>
      </c>
      <c r="AK222">
        <v>25</v>
      </c>
      <c r="AL222">
        <v>25</v>
      </c>
      <c r="AM222">
        <f t="shared" si="48"/>
        <v>0</v>
      </c>
      <c r="AO222">
        <v>7126.5</v>
      </c>
      <c r="AP222">
        <f t="shared" si="59"/>
        <v>17540</v>
      </c>
      <c r="AQ222">
        <f t="shared" si="60"/>
        <v>10413.5</v>
      </c>
      <c r="AR222" s="102">
        <f t="shared" si="61"/>
        <v>0.59370011402508549</v>
      </c>
      <c r="AS222">
        <f t="shared" si="51"/>
        <v>178162.5</v>
      </c>
      <c r="AT222" s="102">
        <f t="shared" si="52"/>
        <v>0.25</v>
      </c>
      <c r="AU222" s="102" cm="1">
        <f t="array" ref="AU222">_xlfn.IFS(AO222=0," ",AT222=20%,20%,AT222=25%,25%,AT222&lt;20%,"MV",AT222=21%,"MV",AT222=22%,"MV",AT222=23%,"MV",AT222=24%,MV)</f>
        <v>0.25</v>
      </c>
      <c r="AY222" s="121"/>
      <c r="AZ222">
        <v>25</v>
      </c>
      <c r="BA222">
        <v>25</v>
      </c>
      <c r="BB222">
        <f t="shared" si="53"/>
        <v>0</v>
      </c>
      <c r="BD222">
        <v>7126.5</v>
      </c>
      <c r="BE222">
        <f t="shared" si="54"/>
        <v>14189</v>
      </c>
      <c r="BF222">
        <f t="shared" si="55"/>
        <v>7062.5</v>
      </c>
      <c r="BG222" s="102">
        <f t="shared" si="56"/>
        <v>0.49774473183451967</v>
      </c>
      <c r="BH222">
        <f t="shared" si="57"/>
        <v>178162.5</v>
      </c>
      <c r="BI222" s="102">
        <f t="shared" si="58"/>
        <v>0.25</v>
      </c>
      <c r="BJ222" s="102" cm="1">
        <f t="array" ref="BJ222">_xlfn.IFS(BD222=0," ",BI222=20%,20%,BI222=25%,25%,BI222&lt;20%,"MV",BI222=21%,"MV",BI222=22%,"MV",BI222=23%,"MV",BI222=24%,MV)</f>
        <v>0.25</v>
      </c>
    </row>
    <row r="223" spans="1:62">
      <c r="A223" s="6">
        <v>194</v>
      </c>
      <c r="B223" s="14" t="s">
        <v>238</v>
      </c>
      <c r="C223" s="16" t="s">
        <v>45</v>
      </c>
      <c r="D223" s="9">
        <v>38027</v>
      </c>
      <c r="E223" s="9">
        <v>14856</v>
      </c>
      <c r="F223" s="9">
        <v>53212</v>
      </c>
      <c r="G223" s="9">
        <v>32937</v>
      </c>
      <c r="H223" s="9">
        <v>37578</v>
      </c>
      <c r="I223" s="9">
        <v>31783</v>
      </c>
      <c r="J223" s="9">
        <v>29864</v>
      </c>
      <c r="K223" s="9">
        <v>95867</v>
      </c>
      <c r="L223" s="9">
        <v>20927</v>
      </c>
      <c r="M223" s="9">
        <v>17335</v>
      </c>
      <c r="N223" s="9">
        <v>25113</v>
      </c>
      <c r="O223" s="9">
        <v>31309</v>
      </c>
      <c r="P223" s="9">
        <v>22859</v>
      </c>
      <c r="Q223" s="9">
        <v>36312</v>
      </c>
      <c r="R223" s="9">
        <v>43551</v>
      </c>
      <c r="S223" s="9">
        <v>24230</v>
      </c>
      <c r="T223" s="9">
        <v>24873</v>
      </c>
      <c r="U223" s="9">
        <v>25451</v>
      </c>
      <c r="V223" s="9">
        <v>42067</v>
      </c>
      <c r="W223" s="9">
        <v>12349</v>
      </c>
      <c r="X223" s="9">
        <v>25452</v>
      </c>
      <c r="Y223" s="9">
        <v>38259</v>
      </c>
      <c r="Z223" s="9">
        <v>32974</v>
      </c>
      <c r="AA223" s="9">
        <v>33031</v>
      </c>
      <c r="AB223" s="9">
        <v>32927</v>
      </c>
      <c r="AC223" s="9">
        <v>21284</v>
      </c>
      <c r="AE223" s="10">
        <f t="shared" si="49"/>
        <v>95867</v>
      </c>
      <c r="AF223" s="10">
        <f t="shared" si="50"/>
        <v>12349</v>
      </c>
      <c r="AG223" s="10">
        <f t="shared" ref="AG223:AG286" si="62">AF223-(AF223*$AG$3)</f>
        <v>9879.2000000000007</v>
      </c>
      <c r="AH223" s="10">
        <f t="shared" ref="AH223:AH286" si="63">AF223-(AF223*$AH$3)</f>
        <v>9261.75</v>
      </c>
      <c r="AK223">
        <v>0</v>
      </c>
      <c r="AL223">
        <v>0</v>
      </c>
      <c r="AM223">
        <f t="shared" ref="AM223:AM286" si="64">AK223-AL223</f>
        <v>0</v>
      </c>
      <c r="AO223">
        <v>0</v>
      </c>
      <c r="AP223">
        <f t="shared" si="59"/>
        <v>0</v>
      </c>
      <c r="AQ223">
        <f t="shared" si="60"/>
        <v>0</v>
      </c>
      <c r="AR223" s="102" t="str">
        <f t="shared" si="61"/>
        <v xml:space="preserve"> </v>
      </c>
      <c r="AS223">
        <f t="shared" si="51"/>
        <v>0</v>
      </c>
      <c r="AT223" s="102" t="str">
        <f t="shared" si="52"/>
        <v xml:space="preserve"> </v>
      </c>
      <c r="AU223" s="102" t="str" cm="1">
        <f t="array" ref="AU223">_xlfn.IFS(AO223=0," ",AT223=20%,20%,AT223=25%,25%,AT223&lt;20%,"MV",AT223=21%,"MV",AT223=22%,"MV",AT223=23%,"MV",AT223=24%,MV)</f>
        <v xml:space="preserve"> </v>
      </c>
      <c r="AY223" s="121"/>
      <c r="AZ223">
        <v>0</v>
      </c>
      <c r="BA223">
        <v>0</v>
      </c>
      <c r="BB223">
        <f t="shared" si="53"/>
        <v>0</v>
      </c>
      <c r="BD223">
        <v>0</v>
      </c>
      <c r="BE223">
        <f t="shared" si="54"/>
        <v>0</v>
      </c>
      <c r="BF223">
        <f t="shared" si="55"/>
        <v>0</v>
      </c>
      <c r="BG223" s="102" t="str">
        <f t="shared" si="56"/>
        <v xml:space="preserve"> </v>
      </c>
      <c r="BH223">
        <f t="shared" si="57"/>
        <v>0</v>
      </c>
      <c r="BI223" s="102" t="str">
        <f t="shared" si="58"/>
        <v xml:space="preserve"> </v>
      </c>
      <c r="BJ223" s="102" t="str" cm="1">
        <f t="array" ref="BJ223">_xlfn.IFS(BD223=0," ",BI223=20%,20%,BI223=25%,25%,BI223&lt;20%,"MV",BI223=21%,"MV",BI223=22%,"MV",BI223=23%,"MV",BI223=24%,MV)</f>
        <v xml:space="preserve"> </v>
      </c>
    </row>
    <row r="224" spans="1:62">
      <c r="A224" s="6">
        <v>195</v>
      </c>
      <c r="B224" s="14" t="s">
        <v>239</v>
      </c>
      <c r="C224" s="16" t="s">
        <v>45</v>
      </c>
      <c r="D224" s="9">
        <v>5366</v>
      </c>
      <c r="E224" s="9">
        <v>3535</v>
      </c>
      <c r="F224" s="9">
        <v>3801</v>
      </c>
      <c r="G224" s="9">
        <v>47782</v>
      </c>
      <c r="H224" s="9">
        <v>5430</v>
      </c>
      <c r="I224" s="9">
        <v>16026</v>
      </c>
      <c r="J224" s="9">
        <v>12918</v>
      </c>
      <c r="K224" s="9">
        <v>44915</v>
      </c>
      <c r="L224" s="9">
        <v>3394</v>
      </c>
      <c r="M224" s="9">
        <v>872</v>
      </c>
      <c r="N224" s="9">
        <v>9163</v>
      </c>
      <c r="O224" s="9">
        <v>15786</v>
      </c>
      <c r="P224" s="9">
        <v>14155</v>
      </c>
      <c r="Q224" s="9">
        <v>11538</v>
      </c>
      <c r="R224" s="9">
        <v>5430</v>
      </c>
      <c r="S224" s="9">
        <v>29237</v>
      </c>
      <c r="T224" s="9">
        <v>12541</v>
      </c>
      <c r="U224" s="9">
        <v>12115</v>
      </c>
      <c r="V224" s="9">
        <v>11611</v>
      </c>
      <c r="W224" s="9">
        <v>7693</v>
      </c>
      <c r="X224" s="9">
        <v>15271</v>
      </c>
      <c r="Y224" s="9">
        <v>5407</v>
      </c>
      <c r="Z224" s="9">
        <v>16527</v>
      </c>
      <c r="AA224" s="9">
        <v>9615</v>
      </c>
      <c r="AB224" s="9">
        <v>16601</v>
      </c>
      <c r="AC224" s="9">
        <v>9801</v>
      </c>
      <c r="AE224" s="10">
        <f t="shared" si="49"/>
        <v>47782</v>
      </c>
      <c r="AF224" s="10">
        <f t="shared" si="50"/>
        <v>872</v>
      </c>
      <c r="AG224" s="10">
        <f t="shared" si="62"/>
        <v>697.6</v>
      </c>
      <c r="AH224" s="10">
        <f t="shared" si="63"/>
        <v>654</v>
      </c>
      <c r="AK224">
        <v>0</v>
      </c>
      <c r="AL224">
        <v>0</v>
      </c>
      <c r="AM224">
        <f t="shared" si="64"/>
        <v>0</v>
      </c>
      <c r="AO224">
        <v>0</v>
      </c>
      <c r="AP224">
        <f t="shared" si="59"/>
        <v>0</v>
      </c>
      <c r="AQ224">
        <f t="shared" si="60"/>
        <v>0</v>
      </c>
      <c r="AR224" s="102" t="str">
        <f t="shared" si="61"/>
        <v xml:space="preserve"> </v>
      </c>
      <c r="AS224">
        <f t="shared" si="51"/>
        <v>0</v>
      </c>
      <c r="AT224" s="102" t="str">
        <f t="shared" si="52"/>
        <v xml:space="preserve"> </v>
      </c>
      <c r="AU224" s="102" t="str" cm="1">
        <f t="array" ref="AU224">_xlfn.IFS(AO224=0," ",AT224=20%,20%,AT224=25%,25%,AT224&lt;20%,"MV",AT224=21%,"MV",AT224=22%,"MV",AT224=23%,"MV",AT224=24%,MV)</f>
        <v xml:space="preserve"> </v>
      </c>
      <c r="AY224" s="121"/>
      <c r="AZ224">
        <v>0</v>
      </c>
      <c r="BA224">
        <v>0</v>
      </c>
      <c r="BB224">
        <f t="shared" si="53"/>
        <v>0</v>
      </c>
      <c r="BD224">
        <v>0</v>
      </c>
      <c r="BE224">
        <f t="shared" si="54"/>
        <v>0</v>
      </c>
      <c r="BF224">
        <f t="shared" si="55"/>
        <v>0</v>
      </c>
      <c r="BG224" s="102" t="str">
        <f t="shared" si="56"/>
        <v xml:space="preserve"> </v>
      </c>
      <c r="BH224">
        <f t="shared" si="57"/>
        <v>0</v>
      </c>
      <c r="BI224" s="102" t="str">
        <f t="shared" si="58"/>
        <v xml:space="preserve"> </v>
      </c>
      <c r="BJ224" s="102" t="str" cm="1">
        <f t="array" ref="BJ224">_xlfn.IFS(BD224=0," ",BI224=20%,20%,BI224=25%,25%,BI224&lt;20%,"MV",BI224=21%,"MV",BI224=22%,"MV",BI224=23%,"MV",BI224=24%,MV)</f>
        <v xml:space="preserve"> </v>
      </c>
    </row>
    <row r="225" spans="1:62">
      <c r="A225" s="6">
        <v>196</v>
      </c>
      <c r="B225" s="14" t="s">
        <v>240</v>
      </c>
      <c r="C225" s="16" t="s">
        <v>45</v>
      </c>
      <c r="D225" s="9">
        <v>10861</v>
      </c>
      <c r="E225" s="9">
        <v>9992</v>
      </c>
      <c r="F225" s="9">
        <v>10460</v>
      </c>
      <c r="G225" s="9">
        <v>6477</v>
      </c>
      <c r="H225" s="9">
        <v>10733</v>
      </c>
      <c r="I225" s="9">
        <v>11573</v>
      </c>
      <c r="J225" s="9">
        <v>11538</v>
      </c>
      <c r="K225" s="9">
        <v>68476</v>
      </c>
      <c r="L225" s="9">
        <v>9679</v>
      </c>
      <c r="M225" s="9">
        <v>3207</v>
      </c>
      <c r="N225" s="9">
        <v>11425</v>
      </c>
      <c r="O225" s="9">
        <v>11400</v>
      </c>
      <c r="P225" s="9">
        <v>26070</v>
      </c>
      <c r="Q225" s="9">
        <v>12669</v>
      </c>
      <c r="R225" s="9">
        <v>10647</v>
      </c>
      <c r="S225" s="9">
        <v>10500</v>
      </c>
      <c r="T225" s="9">
        <v>9057</v>
      </c>
      <c r="U225" s="9">
        <v>7466</v>
      </c>
      <c r="V225" s="9">
        <v>20192</v>
      </c>
      <c r="W225" s="9">
        <v>5319</v>
      </c>
      <c r="X225" s="9">
        <v>11029</v>
      </c>
      <c r="Y225" s="9">
        <v>9622</v>
      </c>
      <c r="Z225" s="9">
        <v>11991</v>
      </c>
      <c r="AA225" s="9">
        <v>12726</v>
      </c>
      <c r="AB225" s="9">
        <v>11991</v>
      </c>
      <c r="AC225" s="9">
        <v>14547</v>
      </c>
      <c r="AE225" s="10">
        <f t="shared" si="49"/>
        <v>68476</v>
      </c>
      <c r="AF225" s="10">
        <f t="shared" si="50"/>
        <v>3207</v>
      </c>
      <c r="AG225" s="10">
        <f t="shared" si="62"/>
        <v>2565.6</v>
      </c>
      <c r="AH225" s="10">
        <f t="shared" si="63"/>
        <v>2405.25</v>
      </c>
      <c r="AK225">
        <v>0</v>
      </c>
      <c r="AL225">
        <v>0</v>
      </c>
      <c r="AM225">
        <f t="shared" si="64"/>
        <v>0</v>
      </c>
      <c r="AO225">
        <v>0</v>
      </c>
      <c r="AP225">
        <f t="shared" si="59"/>
        <v>0</v>
      </c>
      <c r="AQ225">
        <f t="shared" si="60"/>
        <v>0</v>
      </c>
      <c r="AR225" s="102" t="str">
        <f t="shared" si="61"/>
        <v xml:space="preserve"> </v>
      </c>
      <c r="AS225">
        <f t="shared" si="51"/>
        <v>0</v>
      </c>
      <c r="AT225" s="102" t="str">
        <f t="shared" si="52"/>
        <v xml:space="preserve"> </v>
      </c>
      <c r="AU225" s="102" t="str" cm="1">
        <f t="array" ref="AU225">_xlfn.IFS(AO225=0," ",AT225=20%,20%,AT225=25%,25%,AT225&lt;20%,"MV",AT225=21%,"MV",AT225=22%,"MV",AT225=23%,"MV",AT225=24%,MV)</f>
        <v xml:space="preserve"> </v>
      </c>
      <c r="AY225" s="121"/>
      <c r="AZ225">
        <v>0</v>
      </c>
      <c r="BA225">
        <v>0</v>
      </c>
      <c r="BB225">
        <f t="shared" si="53"/>
        <v>0</v>
      </c>
      <c r="BD225">
        <v>0</v>
      </c>
      <c r="BE225">
        <f t="shared" si="54"/>
        <v>0</v>
      </c>
      <c r="BF225">
        <f t="shared" si="55"/>
        <v>0</v>
      </c>
      <c r="BG225" s="102" t="str">
        <f t="shared" si="56"/>
        <v xml:space="preserve"> </v>
      </c>
      <c r="BH225">
        <f t="shared" si="57"/>
        <v>0</v>
      </c>
      <c r="BI225" s="102" t="str">
        <f t="shared" si="58"/>
        <v xml:space="preserve"> </v>
      </c>
      <c r="BJ225" s="102" t="str" cm="1">
        <f t="array" ref="BJ225">_xlfn.IFS(BD225=0," ",BI225=20%,20%,BI225=25%,25%,BI225&lt;20%,"MV",BI225=21%,"MV",BI225=22%,"MV",BI225=23%,"MV",BI225=24%,MV)</f>
        <v xml:space="preserve"> </v>
      </c>
    </row>
    <row r="226" spans="1:62">
      <c r="A226" s="6">
        <v>197</v>
      </c>
      <c r="B226" s="14" t="s">
        <v>241</v>
      </c>
      <c r="C226" s="16" t="s">
        <v>45</v>
      </c>
      <c r="D226" s="9">
        <v>66741</v>
      </c>
      <c r="E226" s="9">
        <v>78189</v>
      </c>
      <c r="F226" s="9">
        <v>51159</v>
      </c>
      <c r="G226" s="9">
        <v>65625</v>
      </c>
      <c r="H226" s="9">
        <v>67539</v>
      </c>
      <c r="I226" s="9">
        <v>89029</v>
      </c>
      <c r="J226" s="9">
        <v>79150</v>
      </c>
      <c r="K226" s="9">
        <v>99455</v>
      </c>
      <c r="L226" s="9">
        <v>85971</v>
      </c>
      <c r="M226" s="9">
        <v>58911</v>
      </c>
      <c r="N226" s="9">
        <v>68324</v>
      </c>
      <c r="O226" s="9">
        <v>87699</v>
      </c>
      <c r="P226" s="9">
        <v>67873</v>
      </c>
      <c r="Q226" s="9">
        <v>61537</v>
      </c>
      <c r="R226" s="9">
        <v>85971</v>
      </c>
      <c r="S226" s="9">
        <v>80768</v>
      </c>
      <c r="T226" s="9">
        <v>69672</v>
      </c>
      <c r="U226" s="9">
        <v>65422</v>
      </c>
      <c r="V226" s="9">
        <v>73789</v>
      </c>
      <c r="W226" s="9">
        <v>48832</v>
      </c>
      <c r="X226" s="9">
        <v>84840</v>
      </c>
      <c r="Y226" s="9">
        <v>80184</v>
      </c>
      <c r="Z226" s="9">
        <v>92034</v>
      </c>
      <c r="AA226" s="9">
        <v>169680</v>
      </c>
      <c r="AB226" s="9">
        <v>92231</v>
      </c>
      <c r="AC226" s="9">
        <v>83904</v>
      </c>
      <c r="AE226" s="10">
        <f t="shared" si="49"/>
        <v>169680</v>
      </c>
      <c r="AF226" s="10">
        <f t="shared" si="50"/>
        <v>48832</v>
      </c>
      <c r="AG226" s="10">
        <f t="shared" si="62"/>
        <v>39065.599999999999</v>
      </c>
      <c r="AH226" s="10">
        <f t="shared" si="63"/>
        <v>36624</v>
      </c>
      <c r="AK226">
        <v>0</v>
      </c>
      <c r="AL226">
        <v>0</v>
      </c>
      <c r="AM226">
        <f t="shared" si="64"/>
        <v>0</v>
      </c>
      <c r="AO226">
        <v>0</v>
      </c>
      <c r="AP226">
        <f t="shared" si="59"/>
        <v>0</v>
      </c>
      <c r="AQ226">
        <f t="shared" si="60"/>
        <v>0</v>
      </c>
      <c r="AR226" s="102" t="str">
        <f t="shared" si="61"/>
        <v xml:space="preserve"> </v>
      </c>
      <c r="AS226">
        <f t="shared" si="51"/>
        <v>0</v>
      </c>
      <c r="AT226" s="102" t="str">
        <f t="shared" si="52"/>
        <v xml:space="preserve"> </v>
      </c>
      <c r="AU226" s="102" t="str" cm="1">
        <f t="array" ref="AU226">_xlfn.IFS(AO226=0," ",AT226=20%,20%,AT226=25%,25%,AT226&lt;20%,"MV",AT226=21%,"MV",AT226=22%,"MV",AT226=23%,"MV",AT226=24%,MV)</f>
        <v xml:space="preserve"> </v>
      </c>
      <c r="AY226" s="121"/>
      <c r="AZ226">
        <v>0</v>
      </c>
      <c r="BA226">
        <v>0</v>
      </c>
      <c r="BB226">
        <f t="shared" si="53"/>
        <v>0</v>
      </c>
      <c r="BD226">
        <v>0</v>
      </c>
      <c r="BE226">
        <f t="shared" si="54"/>
        <v>0</v>
      </c>
      <c r="BF226">
        <f t="shared" si="55"/>
        <v>0</v>
      </c>
      <c r="BG226" s="102" t="str">
        <f t="shared" si="56"/>
        <v xml:space="preserve"> </v>
      </c>
      <c r="BH226">
        <f t="shared" si="57"/>
        <v>0</v>
      </c>
      <c r="BI226" s="102" t="str">
        <f t="shared" si="58"/>
        <v xml:space="preserve"> </v>
      </c>
      <c r="BJ226" s="102" t="str" cm="1">
        <f t="array" ref="BJ226">_xlfn.IFS(BD226=0," ",BI226=20%,20%,BI226=25%,25%,BI226&lt;20%,"MV",BI226=21%,"MV",BI226=22%,"MV",BI226=23%,"MV",BI226=24%,MV)</f>
        <v xml:space="preserve"> </v>
      </c>
    </row>
    <row r="227" spans="1:62">
      <c r="A227" s="6">
        <v>198</v>
      </c>
      <c r="B227" s="14" t="s">
        <v>242</v>
      </c>
      <c r="C227" s="16" t="s">
        <v>45</v>
      </c>
      <c r="D227" s="9">
        <v>47528</v>
      </c>
      <c r="E227" s="9">
        <v>65360</v>
      </c>
      <c r="F227" s="9">
        <v>45412</v>
      </c>
      <c r="G227" s="9">
        <v>44755</v>
      </c>
      <c r="H227" s="9">
        <v>46966</v>
      </c>
      <c r="I227" s="9">
        <v>74784</v>
      </c>
      <c r="J227" s="9">
        <v>58822</v>
      </c>
      <c r="K227" s="9">
        <v>65053</v>
      </c>
      <c r="L227" s="9">
        <v>85971</v>
      </c>
      <c r="M227" s="9">
        <v>76365</v>
      </c>
      <c r="N227" s="9">
        <v>41176</v>
      </c>
      <c r="O227" s="9">
        <v>73666</v>
      </c>
      <c r="P227" s="9">
        <v>52447</v>
      </c>
      <c r="Q227" s="9">
        <v>48755</v>
      </c>
      <c r="R227" s="9">
        <v>85971</v>
      </c>
      <c r="S227" s="9">
        <v>67845</v>
      </c>
      <c r="T227" s="9">
        <v>58525</v>
      </c>
      <c r="U227" s="9">
        <v>48117</v>
      </c>
      <c r="V227" s="9">
        <v>51930</v>
      </c>
      <c r="W227" s="9">
        <v>32679</v>
      </c>
      <c r="X227" s="9">
        <v>71266</v>
      </c>
      <c r="Y227" s="9">
        <v>54917</v>
      </c>
      <c r="Z227" s="9">
        <v>77363</v>
      </c>
      <c r="AA227" s="9">
        <v>101808</v>
      </c>
      <c r="AB227" s="9">
        <v>77472</v>
      </c>
      <c r="AC227" s="9">
        <v>60990</v>
      </c>
      <c r="AE227" s="10">
        <f t="shared" si="49"/>
        <v>101808</v>
      </c>
      <c r="AF227" s="10">
        <f t="shared" si="50"/>
        <v>32679</v>
      </c>
      <c r="AG227" s="10">
        <f t="shared" si="62"/>
        <v>26143.200000000001</v>
      </c>
      <c r="AH227" s="10">
        <f t="shared" si="63"/>
        <v>24509.25</v>
      </c>
      <c r="AK227">
        <v>10</v>
      </c>
      <c r="AL227">
        <v>10</v>
      </c>
      <c r="AM227">
        <f t="shared" si="64"/>
        <v>0</v>
      </c>
      <c r="AO227">
        <v>24509.25</v>
      </c>
      <c r="AP227">
        <f t="shared" si="59"/>
        <v>58525</v>
      </c>
      <c r="AQ227">
        <f t="shared" si="60"/>
        <v>34015.75</v>
      </c>
      <c r="AR227" s="102">
        <f t="shared" si="61"/>
        <v>0.58121742844938062</v>
      </c>
      <c r="AS227">
        <f t="shared" si="51"/>
        <v>245092.5</v>
      </c>
      <c r="AT227" s="102">
        <f t="shared" si="52"/>
        <v>0.25</v>
      </c>
      <c r="AU227" s="102" cm="1">
        <f t="array" ref="AU227">_xlfn.IFS(AO227=0," ",AT227=20%,20%,AT227=25%,25%,AT227&lt;20%,"MV",AT227=21%,"MV",AT227=22%,"MV",AT227=23%,"MV",AT227=24%,MV)</f>
        <v>0.25</v>
      </c>
      <c r="AY227" s="121"/>
      <c r="AZ227">
        <v>10</v>
      </c>
      <c r="BA227">
        <v>10</v>
      </c>
      <c r="BB227">
        <f t="shared" si="53"/>
        <v>0</v>
      </c>
      <c r="BD227">
        <v>24509.25</v>
      </c>
      <c r="BE227">
        <f t="shared" si="54"/>
        <v>32679</v>
      </c>
      <c r="BF227">
        <f t="shared" si="55"/>
        <v>8169.75</v>
      </c>
      <c r="BG227" s="102">
        <f t="shared" si="56"/>
        <v>0.25</v>
      </c>
      <c r="BH227">
        <f t="shared" si="57"/>
        <v>245092.5</v>
      </c>
      <c r="BI227" s="102">
        <f t="shared" si="58"/>
        <v>0.25</v>
      </c>
      <c r="BJ227" s="102" cm="1">
        <f t="array" ref="BJ227">_xlfn.IFS(BD227=0," ",BI227=20%,20%,BI227=25%,25%,BI227&lt;20%,"MV",BI227=21%,"MV",BI227=22%,"MV",BI227=23%,"MV",BI227=24%,MV)</f>
        <v>0.25</v>
      </c>
    </row>
    <row r="228" spans="1:62">
      <c r="A228" s="6">
        <v>199</v>
      </c>
      <c r="B228" s="14" t="s">
        <v>243</v>
      </c>
      <c r="C228" s="16" t="s">
        <v>45</v>
      </c>
      <c r="D228" s="9">
        <v>34481</v>
      </c>
      <c r="E228" s="9">
        <v>39071</v>
      </c>
      <c r="F228" s="9">
        <v>25222</v>
      </c>
      <c r="G228" s="9">
        <v>35779</v>
      </c>
      <c r="H228" s="9">
        <v>34893</v>
      </c>
      <c r="I228" s="9">
        <v>49916</v>
      </c>
      <c r="J228" s="9">
        <v>44456</v>
      </c>
      <c r="K228" s="9">
        <v>80205</v>
      </c>
      <c r="L228" s="9">
        <v>40723</v>
      </c>
      <c r="M228" s="9">
        <v>17107</v>
      </c>
      <c r="N228" s="9">
        <v>33031</v>
      </c>
      <c r="O228" s="9">
        <v>49171</v>
      </c>
      <c r="P228" s="9">
        <v>40314</v>
      </c>
      <c r="Q228" s="9">
        <v>35293</v>
      </c>
      <c r="R228" s="9">
        <v>40723</v>
      </c>
      <c r="S228" s="9">
        <v>45284</v>
      </c>
      <c r="T228" s="9">
        <v>39064</v>
      </c>
      <c r="U228" s="9">
        <v>37714</v>
      </c>
      <c r="V228" s="9">
        <v>35336</v>
      </c>
      <c r="W228" s="9">
        <v>25977</v>
      </c>
      <c r="X228" s="9">
        <v>47510</v>
      </c>
      <c r="Y228" s="9">
        <v>42238</v>
      </c>
      <c r="Z228" s="9">
        <v>51809</v>
      </c>
      <c r="AA228" s="9">
        <v>96152</v>
      </c>
      <c r="AB228" s="9">
        <v>51713</v>
      </c>
      <c r="AC228" s="9">
        <v>47672</v>
      </c>
      <c r="AE228" s="10">
        <f t="shared" si="49"/>
        <v>96152</v>
      </c>
      <c r="AF228" s="10">
        <f t="shared" si="50"/>
        <v>17107</v>
      </c>
      <c r="AG228" s="10">
        <f t="shared" si="62"/>
        <v>13685.6</v>
      </c>
      <c r="AH228" s="10">
        <f t="shared" si="63"/>
        <v>12830.25</v>
      </c>
      <c r="AK228">
        <v>0</v>
      </c>
      <c r="AL228">
        <v>0</v>
      </c>
      <c r="AM228">
        <f t="shared" si="64"/>
        <v>0</v>
      </c>
      <c r="AO228">
        <v>0</v>
      </c>
      <c r="AP228">
        <f t="shared" si="59"/>
        <v>0</v>
      </c>
      <c r="AQ228">
        <f t="shared" si="60"/>
        <v>0</v>
      </c>
      <c r="AR228" s="102" t="str">
        <f t="shared" si="61"/>
        <v xml:space="preserve"> </v>
      </c>
      <c r="AS228">
        <f t="shared" si="51"/>
        <v>0</v>
      </c>
      <c r="AT228" s="102" t="str">
        <f t="shared" si="52"/>
        <v xml:space="preserve"> </v>
      </c>
      <c r="AU228" s="102" t="str" cm="1">
        <f t="array" ref="AU228">_xlfn.IFS(AO228=0," ",AT228=20%,20%,AT228=25%,25%,AT228&lt;20%,"MV",AT228=21%,"MV",AT228=22%,"MV",AT228=23%,"MV",AT228=24%,MV)</f>
        <v xml:space="preserve"> </v>
      </c>
      <c r="AY228" s="121"/>
      <c r="AZ228">
        <v>0</v>
      </c>
      <c r="BA228">
        <v>0</v>
      </c>
      <c r="BB228">
        <f t="shared" si="53"/>
        <v>0</v>
      </c>
      <c r="BD228">
        <v>0</v>
      </c>
      <c r="BE228">
        <f t="shared" si="54"/>
        <v>0</v>
      </c>
      <c r="BF228">
        <f t="shared" si="55"/>
        <v>0</v>
      </c>
      <c r="BG228" s="102" t="str">
        <f t="shared" si="56"/>
        <v xml:space="preserve"> </v>
      </c>
      <c r="BH228">
        <f t="shared" si="57"/>
        <v>0</v>
      </c>
      <c r="BI228" s="102" t="str">
        <f t="shared" si="58"/>
        <v xml:space="preserve"> </v>
      </c>
      <c r="BJ228" s="102" t="str" cm="1">
        <f t="array" ref="BJ228">_xlfn.IFS(BD228=0," ",BI228=20%,20%,BI228=25%,25%,BI228&lt;20%,"MV",BI228=21%,"MV",BI228=22%,"MV",BI228=23%,"MV",BI228=24%,MV)</f>
        <v xml:space="preserve"> </v>
      </c>
    </row>
    <row r="229" spans="1:62">
      <c r="A229" s="6">
        <v>200</v>
      </c>
      <c r="B229" s="14" t="s">
        <v>244</v>
      </c>
      <c r="C229" s="16" t="s">
        <v>45</v>
      </c>
      <c r="D229" s="9">
        <v>24762</v>
      </c>
      <c r="E229" s="9">
        <v>33474</v>
      </c>
      <c r="F229" s="9">
        <v>20433</v>
      </c>
      <c r="G229" s="9">
        <v>25227</v>
      </c>
      <c r="H229" s="9">
        <v>24469</v>
      </c>
      <c r="I229" s="9">
        <v>44514</v>
      </c>
      <c r="J229" s="9">
        <v>37330</v>
      </c>
      <c r="K229" s="9">
        <v>49645</v>
      </c>
      <c r="L229" s="9">
        <v>40723</v>
      </c>
      <c r="M229" s="9">
        <v>18410</v>
      </c>
      <c r="N229" s="9">
        <v>27375</v>
      </c>
      <c r="O229" s="9">
        <v>43849</v>
      </c>
      <c r="P229" s="9">
        <v>30428</v>
      </c>
      <c r="Q229" s="9">
        <v>29411</v>
      </c>
      <c r="R229" s="9">
        <v>40723</v>
      </c>
      <c r="S229" s="9">
        <v>40384</v>
      </c>
      <c r="T229" s="9">
        <v>34836</v>
      </c>
      <c r="U229" s="9">
        <v>29495</v>
      </c>
      <c r="V229" s="9">
        <v>25240</v>
      </c>
      <c r="W229" s="9">
        <v>18798</v>
      </c>
      <c r="X229" s="9">
        <v>42420</v>
      </c>
      <c r="Y229" s="9">
        <v>30331</v>
      </c>
      <c r="Z229" s="9">
        <v>45927</v>
      </c>
      <c r="AA229" s="9">
        <v>56560</v>
      </c>
      <c r="AB229" s="9">
        <v>46114</v>
      </c>
      <c r="AC229" s="9">
        <v>33212</v>
      </c>
      <c r="AE229" s="10">
        <f t="shared" si="49"/>
        <v>56560</v>
      </c>
      <c r="AF229" s="10">
        <f t="shared" si="50"/>
        <v>18410</v>
      </c>
      <c r="AG229" s="10">
        <f t="shared" si="62"/>
        <v>14728</v>
      </c>
      <c r="AH229" s="10">
        <f t="shared" si="63"/>
        <v>13807.5</v>
      </c>
      <c r="AK229">
        <v>0</v>
      </c>
      <c r="AL229">
        <v>0</v>
      </c>
      <c r="AM229">
        <f t="shared" si="64"/>
        <v>0</v>
      </c>
      <c r="AO229">
        <v>0</v>
      </c>
      <c r="AP229">
        <f t="shared" si="59"/>
        <v>0</v>
      </c>
      <c r="AQ229">
        <f t="shared" si="60"/>
        <v>0</v>
      </c>
      <c r="AR229" s="102" t="str">
        <f t="shared" si="61"/>
        <v xml:space="preserve"> </v>
      </c>
      <c r="AS229">
        <f t="shared" si="51"/>
        <v>0</v>
      </c>
      <c r="AT229" s="102" t="str">
        <f t="shared" si="52"/>
        <v xml:space="preserve"> </v>
      </c>
      <c r="AU229" s="102" t="str" cm="1">
        <f t="array" ref="AU229">_xlfn.IFS(AO229=0," ",AT229=20%,20%,AT229=25%,25%,AT229&lt;20%,"MV",AT229=21%,"MV",AT229=22%,"MV",AT229=23%,"MV",AT229=24%,MV)</f>
        <v xml:space="preserve"> </v>
      </c>
      <c r="AY229" s="121"/>
      <c r="AZ229">
        <v>0</v>
      </c>
      <c r="BA229">
        <v>0</v>
      </c>
      <c r="BB229">
        <f t="shared" si="53"/>
        <v>0</v>
      </c>
      <c r="BD229">
        <v>0</v>
      </c>
      <c r="BE229">
        <f t="shared" si="54"/>
        <v>0</v>
      </c>
      <c r="BF229">
        <f t="shared" si="55"/>
        <v>0</v>
      </c>
      <c r="BG229" s="102" t="str">
        <f t="shared" si="56"/>
        <v xml:space="preserve"> </v>
      </c>
      <c r="BH229">
        <f t="shared" si="57"/>
        <v>0</v>
      </c>
      <c r="BI229" s="102" t="str">
        <f t="shared" si="58"/>
        <v xml:space="preserve"> </v>
      </c>
      <c r="BJ229" s="102" t="str" cm="1">
        <f t="array" ref="BJ229">_xlfn.IFS(BD229=0," ",BI229=20%,20%,BI229=25%,25%,BI229&lt;20%,"MV",BI229=21%,"MV",BI229=22%,"MV",BI229=23%,"MV",BI229=24%,MV)</f>
        <v xml:space="preserve"> </v>
      </c>
    </row>
    <row r="230" spans="1:62">
      <c r="A230" s="6">
        <v>201</v>
      </c>
      <c r="B230" s="14" t="s">
        <v>245</v>
      </c>
      <c r="C230" s="16" t="s">
        <v>45</v>
      </c>
      <c r="D230" s="9">
        <v>2669</v>
      </c>
      <c r="E230" s="9">
        <v>3561</v>
      </c>
      <c r="F230" s="9">
        <v>2797</v>
      </c>
      <c r="G230" s="9">
        <v>2611</v>
      </c>
      <c r="H230" s="9">
        <v>2701</v>
      </c>
      <c r="I230" s="9">
        <v>4630</v>
      </c>
      <c r="J230" s="9">
        <v>3586</v>
      </c>
      <c r="K230" s="9">
        <v>4010</v>
      </c>
      <c r="L230" s="9">
        <v>3054</v>
      </c>
      <c r="M230" s="9">
        <v>3563</v>
      </c>
      <c r="N230" s="9">
        <v>3394</v>
      </c>
      <c r="O230" s="9">
        <v>4561</v>
      </c>
      <c r="P230" s="9">
        <v>3202</v>
      </c>
      <c r="Q230" s="9">
        <v>7013</v>
      </c>
      <c r="R230" s="9">
        <v>3360</v>
      </c>
      <c r="S230" s="9">
        <v>4038</v>
      </c>
      <c r="T230" s="9">
        <v>3623</v>
      </c>
      <c r="U230" s="9">
        <v>3061</v>
      </c>
      <c r="V230" s="9">
        <v>3224</v>
      </c>
      <c r="W230" s="9">
        <v>2831</v>
      </c>
      <c r="X230" s="9">
        <v>4242</v>
      </c>
      <c r="Y230" s="9">
        <v>3242</v>
      </c>
      <c r="Z230" s="9">
        <v>4796</v>
      </c>
      <c r="AA230" s="9">
        <v>7353</v>
      </c>
      <c r="AB230" s="9">
        <v>4796</v>
      </c>
      <c r="AC230" s="9">
        <v>3991</v>
      </c>
      <c r="AE230" s="10">
        <f t="shared" si="49"/>
        <v>7353</v>
      </c>
      <c r="AF230" s="10">
        <f t="shared" si="50"/>
        <v>2611</v>
      </c>
      <c r="AG230" s="10">
        <f t="shared" si="62"/>
        <v>2088.8000000000002</v>
      </c>
      <c r="AH230" s="10">
        <f t="shared" si="63"/>
        <v>1958.25</v>
      </c>
      <c r="AK230">
        <v>1</v>
      </c>
      <c r="AL230">
        <v>1</v>
      </c>
      <c r="AM230">
        <f t="shared" si="64"/>
        <v>0</v>
      </c>
      <c r="AO230">
        <v>2088.8000000000002</v>
      </c>
      <c r="AP230">
        <f t="shared" si="59"/>
        <v>3623</v>
      </c>
      <c r="AQ230">
        <f t="shared" si="60"/>
        <v>1534.1999999999998</v>
      </c>
      <c r="AR230" s="102">
        <f t="shared" si="61"/>
        <v>0.42346121998343911</v>
      </c>
      <c r="AS230">
        <f t="shared" si="51"/>
        <v>2088.8000000000002</v>
      </c>
      <c r="AT230" s="102">
        <f t="shared" si="52"/>
        <v>0.2</v>
      </c>
      <c r="AU230" s="102" cm="1">
        <f t="array" ref="AU230">_xlfn.IFS(AO230=0," ",AT230=20%,20%,AT230=25%,25%,AT230&lt;20%,"MV",AT230=21%,"MV",AT230=22%,"MV",AT230=23%,"MV",AT230=24%,MV)</f>
        <v>0.2</v>
      </c>
      <c r="AY230" s="121"/>
      <c r="AZ230">
        <v>1</v>
      </c>
      <c r="BA230">
        <v>1</v>
      </c>
      <c r="BB230">
        <f t="shared" si="53"/>
        <v>0</v>
      </c>
      <c r="BD230">
        <v>2088.8000000000002</v>
      </c>
      <c r="BE230">
        <f t="shared" si="54"/>
        <v>2831</v>
      </c>
      <c r="BF230">
        <f t="shared" si="55"/>
        <v>742.19999999999982</v>
      </c>
      <c r="BG230" s="102">
        <f t="shared" si="56"/>
        <v>0.26216884493111969</v>
      </c>
      <c r="BH230">
        <f t="shared" si="57"/>
        <v>2088.8000000000002</v>
      </c>
      <c r="BI230" s="102">
        <f t="shared" si="58"/>
        <v>0.2</v>
      </c>
      <c r="BJ230" s="102" cm="1">
        <f t="array" ref="BJ230">_xlfn.IFS(BD230=0," ",BI230=20%,20%,BI230=25%,25%,BI230&lt;20%,"MV",BI230=21%,"MV",BI230=22%,"MV",BI230=23%,"MV",BI230=24%,MV)</f>
        <v>0.2</v>
      </c>
    </row>
    <row r="231" spans="1:62">
      <c r="A231" s="6">
        <v>202</v>
      </c>
      <c r="B231" s="14" t="s">
        <v>246</v>
      </c>
      <c r="C231" s="16" t="s">
        <v>45</v>
      </c>
      <c r="D231" s="9">
        <v>11762</v>
      </c>
      <c r="E231" s="9">
        <v>16144</v>
      </c>
      <c r="F231" s="9">
        <v>11448</v>
      </c>
      <c r="G231" s="9">
        <v>8308</v>
      </c>
      <c r="H231" s="9">
        <v>11623</v>
      </c>
      <c r="I231" s="9">
        <v>13889</v>
      </c>
      <c r="J231" s="9">
        <v>15271</v>
      </c>
      <c r="K231" s="9">
        <v>21912</v>
      </c>
      <c r="L231" s="9">
        <v>5204</v>
      </c>
      <c r="M231" s="9">
        <v>4233</v>
      </c>
      <c r="N231" s="9">
        <v>18212</v>
      </c>
      <c r="O231" s="9">
        <v>13681</v>
      </c>
      <c r="P231" s="9">
        <v>9889</v>
      </c>
      <c r="Q231" s="9">
        <v>13348</v>
      </c>
      <c r="R231" s="9">
        <v>9370</v>
      </c>
      <c r="S231" s="9">
        <v>24833</v>
      </c>
      <c r="T231" s="9">
        <v>10868</v>
      </c>
      <c r="U231" s="9">
        <v>8580</v>
      </c>
      <c r="V231" s="9">
        <v>10288</v>
      </c>
      <c r="W231" s="9">
        <v>6825</v>
      </c>
      <c r="X231" s="9">
        <v>11878</v>
      </c>
      <c r="Y231" s="9">
        <v>10653</v>
      </c>
      <c r="Z231" s="9">
        <v>14344</v>
      </c>
      <c r="AA231" s="9">
        <v>10860</v>
      </c>
      <c r="AB231" s="9">
        <v>14389</v>
      </c>
      <c r="AC231" s="9">
        <v>9548</v>
      </c>
      <c r="AE231" s="10">
        <f t="shared" si="49"/>
        <v>24833</v>
      </c>
      <c r="AF231" s="10">
        <f t="shared" si="50"/>
        <v>4233</v>
      </c>
      <c r="AG231" s="10">
        <f t="shared" si="62"/>
        <v>3386.4</v>
      </c>
      <c r="AH231" s="10">
        <f t="shared" si="63"/>
        <v>3174.75</v>
      </c>
      <c r="AK231">
        <v>0</v>
      </c>
      <c r="AL231">
        <v>0</v>
      </c>
      <c r="AM231">
        <f t="shared" si="64"/>
        <v>0</v>
      </c>
      <c r="AO231">
        <v>0</v>
      </c>
      <c r="AP231">
        <f t="shared" si="59"/>
        <v>0</v>
      </c>
      <c r="AQ231">
        <f t="shared" si="60"/>
        <v>0</v>
      </c>
      <c r="AR231" s="102" t="str">
        <f t="shared" si="61"/>
        <v xml:space="preserve"> </v>
      </c>
      <c r="AS231">
        <f t="shared" si="51"/>
        <v>0</v>
      </c>
      <c r="AT231" s="102" t="str">
        <f t="shared" si="52"/>
        <v xml:space="preserve"> </v>
      </c>
      <c r="AU231" s="102" t="str" cm="1">
        <f t="array" ref="AU231">_xlfn.IFS(AO231=0," ",AT231=20%,20%,AT231=25%,25%,AT231&lt;20%,"MV",AT231=21%,"MV",AT231=22%,"MV",AT231=23%,"MV",AT231=24%,MV)</f>
        <v xml:space="preserve"> </v>
      </c>
      <c r="AY231" s="121"/>
      <c r="AZ231">
        <v>0</v>
      </c>
      <c r="BA231">
        <v>0</v>
      </c>
      <c r="BB231">
        <f t="shared" si="53"/>
        <v>0</v>
      </c>
      <c r="BD231">
        <v>0</v>
      </c>
      <c r="BE231">
        <f t="shared" si="54"/>
        <v>0</v>
      </c>
      <c r="BF231">
        <f t="shared" si="55"/>
        <v>0</v>
      </c>
      <c r="BG231" s="102" t="str">
        <f t="shared" si="56"/>
        <v xml:space="preserve"> </v>
      </c>
      <c r="BH231">
        <f t="shared" si="57"/>
        <v>0</v>
      </c>
      <c r="BI231" s="102" t="str">
        <f t="shared" si="58"/>
        <v xml:space="preserve"> </v>
      </c>
      <c r="BJ231" s="102" t="str" cm="1">
        <f t="array" ref="BJ231">_xlfn.IFS(BD231=0," ",BI231=20%,20%,BI231=25%,25%,BI231&lt;20%,"MV",BI231=21%,"MV",BI231=22%,"MV",BI231=23%,"MV",BI231=24%,MV)</f>
        <v xml:space="preserve"> </v>
      </c>
    </row>
    <row r="232" spans="1:62">
      <c r="A232" s="6">
        <v>203</v>
      </c>
      <c r="B232" s="14" t="s">
        <v>247</v>
      </c>
      <c r="C232" s="16" t="s">
        <v>45</v>
      </c>
      <c r="D232" s="9">
        <v>8944</v>
      </c>
      <c r="E232" s="9">
        <v>13986</v>
      </c>
      <c r="F232" s="9">
        <v>10810</v>
      </c>
      <c r="G232" s="9">
        <v>11216</v>
      </c>
      <c r="H232" s="9">
        <v>9051</v>
      </c>
      <c r="I232" s="9">
        <v>19070</v>
      </c>
      <c r="J232" s="9">
        <v>16402</v>
      </c>
      <c r="K232" s="9">
        <v>17324</v>
      </c>
      <c r="L232" s="9">
        <v>10746</v>
      </c>
      <c r="M232" s="9">
        <v>7720</v>
      </c>
      <c r="N232" s="9">
        <v>13461</v>
      </c>
      <c r="O232" s="9">
        <v>18785</v>
      </c>
      <c r="P232" s="9">
        <v>16789</v>
      </c>
      <c r="Q232" s="9">
        <v>13461</v>
      </c>
      <c r="R232" s="9">
        <v>11821</v>
      </c>
      <c r="S232" s="9">
        <v>16959</v>
      </c>
      <c r="T232" s="9">
        <v>14924</v>
      </c>
      <c r="U232" s="9">
        <v>12724</v>
      </c>
      <c r="V232" s="9">
        <v>23557</v>
      </c>
      <c r="W232" s="9">
        <v>12354</v>
      </c>
      <c r="X232" s="9">
        <v>15271</v>
      </c>
      <c r="Y232" s="9">
        <v>10876</v>
      </c>
      <c r="Z232" s="9">
        <v>19728</v>
      </c>
      <c r="AA232" s="9">
        <v>14027</v>
      </c>
      <c r="AB232" s="9">
        <v>19756</v>
      </c>
      <c r="AC232" s="9">
        <v>16884</v>
      </c>
      <c r="AE232" s="10">
        <f t="shared" si="49"/>
        <v>23557</v>
      </c>
      <c r="AF232" s="10">
        <f t="shared" si="50"/>
        <v>7720</v>
      </c>
      <c r="AG232" s="10">
        <f t="shared" si="62"/>
        <v>6176</v>
      </c>
      <c r="AH232" s="10">
        <f t="shared" si="63"/>
        <v>5790</v>
      </c>
      <c r="AK232">
        <v>0</v>
      </c>
      <c r="AL232">
        <v>0</v>
      </c>
      <c r="AM232">
        <f t="shared" si="64"/>
        <v>0</v>
      </c>
      <c r="AO232">
        <v>0</v>
      </c>
      <c r="AP232">
        <f t="shared" si="59"/>
        <v>0</v>
      </c>
      <c r="AQ232">
        <f t="shared" si="60"/>
        <v>0</v>
      </c>
      <c r="AR232" s="102" t="str">
        <f t="shared" si="61"/>
        <v xml:space="preserve"> </v>
      </c>
      <c r="AS232">
        <f t="shared" si="51"/>
        <v>0</v>
      </c>
      <c r="AT232" s="102" t="str">
        <f t="shared" si="52"/>
        <v xml:space="preserve"> </v>
      </c>
      <c r="AU232" s="102" t="str" cm="1">
        <f t="array" ref="AU232">_xlfn.IFS(AO232=0," ",AT232=20%,20%,AT232=25%,25%,AT232&lt;20%,"MV",AT232=21%,"MV",AT232=22%,"MV",AT232=23%,"MV",AT232=24%,MV)</f>
        <v xml:space="preserve"> </v>
      </c>
      <c r="AY232" s="121"/>
      <c r="AZ232">
        <v>0</v>
      </c>
      <c r="BA232">
        <v>0</v>
      </c>
      <c r="BB232">
        <f t="shared" si="53"/>
        <v>0</v>
      </c>
      <c r="BD232">
        <v>0</v>
      </c>
      <c r="BE232">
        <f t="shared" si="54"/>
        <v>0</v>
      </c>
      <c r="BF232">
        <f t="shared" si="55"/>
        <v>0</v>
      </c>
      <c r="BG232" s="102" t="str">
        <f t="shared" si="56"/>
        <v xml:space="preserve"> </v>
      </c>
      <c r="BH232">
        <f t="shared" si="57"/>
        <v>0</v>
      </c>
      <c r="BI232" s="102" t="str">
        <f t="shared" si="58"/>
        <v xml:space="preserve"> </v>
      </c>
      <c r="BJ232" s="102" t="str" cm="1">
        <f t="array" ref="BJ232">_xlfn.IFS(BD232=0," ",BI232=20%,20%,BI232=25%,25%,BI232&lt;20%,"MV",BI232=21%,"MV",BI232=22%,"MV",BI232=23%,"MV",BI232=24%,MV)</f>
        <v xml:space="preserve"> </v>
      </c>
    </row>
    <row r="233" spans="1:62">
      <c r="A233" s="6">
        <v>204</v>
      </c>
      <c r="B233" s="14" t="s">
        <v>248</v>
      </c>
      <c r="C233" s="16" t="s">
        <v>45</v>
      </c>
      <c r="D233" s="9">
        <v>33340</v>
      </c>
      <c r="E233" s="9">
        <v>10025</v>
      </c>
      <c r="F233" s="9">
        <v>14458</v>
      </c>
      <c r="G233" s="9">
        <v>14454</v>
      </c>
      <c r="H233" s="9">
        <v>32946</v>
      </c>
      <c r="I233" s="9">
        <v>27546</v>
      </c>
      <c r="J233" s="9">
        <v>25678</v>
      </c>
      <c r="K233" s="9">
        <v>20543</v>
      </c>
      <c r="L233" s="9">
        <v>11764</v>
      </c>
      <c r="M233" s="9">
        <v>5956</v>
      </c>
      <c r="N233" s="9">
        <v>19117</v>
      </c>
      <c r="O233" s="9">
        <v>27134</v>
      </c>
      <c r="P233" s="9">
        <v>20870</v>
      </c>
      <c r="Q233" s="9">
        <v>25565</v>
      </c>
      <c r="R233" s="9">
        <v>19536</v>
      </c>
      <c r="S233" s="9">
        <v>21000</v>
      </c>
      <c r="T233" s="9">
        <v>21557</v>
      </c>
      <c r="U233" s="9">
        <v>17485</v>
      </c>
      <c r="V233" s="9">
        <v>25240</v>
      </c>
      <c r="W233" s="9">
        <v>13598</v>
      </c>
      <c r="X233" s="9">
        <v>22058</v>
      </c>
      <c r="Y233" s="9">
        <v>27005</v>
      </c>
      <c r="Z233" s="9">
        <v>28551</v>
      </c>
      <c r="AA233" s="9">
        <v>30542</v>
      </c>
      <c r="AB233" s="9">
        <v>28536</v>
      </c>
      <c r="AC233" s="9">
        <v>26858</v>
      </c>
      <c r="AE233" s="10">
        <f t="shared" si="49"/>
        <v>33340</v>
      </c>
      <c r="AF233" s="10">
        <f t="shared" si="50"/>
        <v>5956</v>
      </c>
      <c r="AG233" s="10">
        <f t="shared" si="62"/>
        <v>4764.8</v>
      </c>
      <c r="AH233" s="10">
        <f t="shared" si="63"/>
        <v>4467</v>
      </c>
      <c r="AK233">
        <v>0</v>
      </c>
      <c r="AL233">
        <v>0</v>
      </c>
      <c r="AM233">
        <f t="shared" si="64"/>
        <v>0</v>
      </c>
      <c r="AO233">
        <v>0</v>
      </c>
      <c r="AP233">
        <f t="shared" si="59"/>
        <v>0</v>
      </c>
      <c r="AQ233">
        <f t="shared" si="60"/>
        <v>0</v>
      </c>
      <c r="AR233" s="102" t="str">
        <f t="shared" si="61"/>
        <v xml:space="preserve"> </v>
      </c>
      <c r="AS233">
        <f t="shared" si="51"/>
        <v>0</v>
      </c>
      <c r="AT233" s="102" t="str">
        <f t="shared" si="52"/>
        <v xml:space="preserve"> </v>
      </c>
      <c r="AU233" s="102" t="str" cm="1">
        <f t="array" ref="AU233">_xlfn.IFS(AO233=0," ",AT233=20%,20%,AT233=25%,25%,AT233&lt;20%,"MV",AT233=21%,"MV",AT233=22%,"MV",AT233=23%,"MV",AT233=24%,MV)</f>
        <v xml:space="preserve"> </v>
      </c>
      <c r="AY233" s="121"/>
      <c r="AZ233">
        <v>0</v>
      </c>
      <c r="BA233">
        <v>0</v>
      </c>
      <c r="BB233">
        <f t="shared" si="53"/>
        <v>0</v>
      </c>
      <c r="BD233">
        <v>0</v>
      </c>
      <c r="BE233">
        <f t="shared" si="54"/>
        <v>0</v>
      </c>
      <c r="BF233">
        <f t="shared" si="55"/>
        <v>0</v>
      </c>
      <c r="BG233" s="102" t="str">
        <f t="shared" si="56"/>
        <v xml:space="preserve"> </v>
      </c>
      <c r="BH233">
        <f t="shared" si="57"/>
        <v>0</v>
      </c>
      <c r="BI233" s="102" t="str">
        <f t="shared" si="58"/>
        <v xml:space="preserve"> </v>
      </c>
      <c r="BJ233" s="102" t="str" cm="1">
        <f t="array" ref="BJ233">_xlfn.IFS(BD233=0," ",BI233=20%,20%,BI233=25%,25%,BI233&lt;20%,"MV",BI233=21%,"MV",BI233=22%,"MV",BI233=23%,"MV",BI233=24%,MV)</f>
        <v xml:space="preserve"> </v>
      </c>
    </row>
    <row r="234" spans="1:62">
      <c r="A234" s="6">
        <v>205</v>
      </c>
      <c r="B234" s="14" t="s">
        <v>249</v>
      </c>
      <c r="C234" s="16" t="s">
        <v>45</v>
      </c>
      <c r="D234" s="9">
        <v>4884</v>
      </c>
      <c r="E234" s="9">
        <v>4627</v>
      </c>
      <c r="F234" s="9">
        <v>2737</v>
      </c>
      <c r="G234" s="9">
        <v>3268</v>
      </c>
      <c r="H234" s="9">
        <v>4942</v>
      </c>
      <c r="I234" s="9">
        <v>6145</v>
      </c>
      <c r="J234" s="9">
        <v>5034</v>
      </c>
      <c r="K234" s="9">
        <v>12833</v>
      </c>
      <c r="L234" s="9">
        <v>4299</v>
      </c>
      <c r="M234" s="9">
        <v>2417</v>
      </c>
      <c r="N234" s="9">
        <v>4185</v>
      </c>
      <c r="O234" s="9">
        <v>6052</v>
      </c>
      <c r="P234" s="9">
        <v>3458</v>
      </c>
      <c r="Q234" s="9">
        <v>8145</v>
      </c>
      <c r="R234" s="9">
        <v>4728</v>
      </c>
      <c r="S234" s="9">
        <v>6446</v>
      </c>
      <c r="T234" s="9">
        <v>4809</v>
      </c>
      <c r="U234" s="9">
        <v>3719</v>
      </c>
      <c r="V234" s="9">
        <v>5019</v>
      </c>
      <c r="W234" s="9">
        <v>3533</v>
      </c>
      <c r="X234" s="9">
        <v>4921</v>
      </c>
      <c r="Y234" s="9">
        <v>5842</v>
      </c>
      <c r="Z234" s="9">
        <v>6380</v>
      </c>
      <c r="AA234" s="9">
        <v>8032</v>
      </c>
      <c r="AB234" s="9">
        <v>6366</v>
      </c>
      <c r="AC234" s="9">
        <v>5269</v>
      </c>
      <c r="AE234" s="10">
        <f t="shared" si="49"/>
        <v>12833</v>
      </c>
      <c r="AF234" s="10">
        <f t="shared" si="50"/>
        <v>2417</v>
      </c>
      <c r="AG234" s="10">
        <f t="shared" si="62"/>
        <v>1933.6</v>
      </c>
      <c r="AH234" s="10">
        <f t="shared" si="63"/>
        <v>1812.75</v>
      </c>
      <c r="AK234">
        <v>1</v>
      </c>
      <c r="AL234">
        <v>1</v>
      </c>
      <c r="AM234">
        <f t="shared" si="64"/>
        <v>0</v>
      </c>
      <c r="AO234">
        <v>1933.6</v>
      </c>
      <c r="AP234">
        <f t="shared" si="59"/>
        <v>4809</v>
      </c>
      <c r="AQ234">
        <f t="shared" si="60"/>
        <v>2875.4</v>
      </c>
      <c r="AR234" s="102">
        <f t="shared" si="61"/>
        <v>0.59792056560615514</v>
      </c>
      <c r="AS234">
        <f t="shared" si="51"/>
        <v>1933.6</v>
      </c>
      <c r="AT234" s="102">
        <f t="shared" si="52"/>
        <v>0.2</v>
      </c>
      <c r="AU234" s="102" cm="1">
        <f t="array" ref="AU234">_xlfn.IFS(AO234=0," ",AT234=20%,20%,AT234=25%,25%,AT234&lt;20%,"MV",AT234=21%,"MV",AT234=22%,"MV",AT234=23%,"MV",AT234=24%,MV)</f>
        <v>0.2</v>
      </c>
      <c r="AY234" s="121"/>
      <c r="AZ234">
        <v>1</v>
      </c>
      <c r="BA234">
        <v>1</v>
      </c>
      <c r="BB234">
        <f t="shared" si="53"/>
        <v>0</v>
      </c>
      <c r="BD234">
        <v>1933.6</v>
      </c>
      <c r="BE234">
        <f t="shared" si="54"/>
        <v>3533</v>
      </c>
      <c r="BF234">
        <f t="shared" si="55"/>
        <v>1599.4</v>
      </c>
      <c r="BG234" s="102">
        <f t="shared" si="56"/>
        <v>0.4527030851967167</v>
      </c>
      <c r="BH234">
        <f t="shared" si="57"/>
        <v>1933.6</v>
      </c>
      <c r="BI234" s="102">
        <f t="shared" si="58"/>
        <v>0.2</v>
      </c>
      <c r="BJ234" s="102" cm="1">
        <f t="array" ref="BJ234">_xlfn.IFS(BD234=0," ",BI234=20%,20%,BI234=25%,25%,BI234&lt;20%,"MV",BI234=21%,"MV",BI234=22%,"MV",BI234=23%,"MV",BI234=24%,MV)</f>
        <v>0.2</v>
      </c>
    </row>
    <row r="235" spans="1:62">
      <c r="A235" s="6">
        <v>206</v>
      </c>
      <c r="B235" s="14" t="s">
        <v>250</v>
      </c>
      <c r="C235" s="16" t="s">
        <v>45</v>
      </c>
      <c r="D235" s="9">
        <v>32838</v>
      </c>
      <c r="E235" s="9">
        <v>36645</v>
      </c>
      <c r="F235" s="9">
        <v>39401</v>
      </c>
      <c r="G235" s="9">
        <v>15682</v>
      </c>
      <c r="H235" s="9">
        <v>32450</v>
      </c>
      <c r="I235" s="9">
        <v>64362</v>
      </c>
      <c r="J235" s="9">
        <v>54750</v>
      </c>
      <c r="K235" s="9">
        <v>45536</v>
      </c>
      <c r="L235" s="9">
        <v>48302</v>
      </c>
      <c r="M235" s="9">
        <v>2569</v>
      </c>
      <c r="N235" s="9">
        <v>38121</v>
      </c>
      <c r="O235" s="9">
        <v>63398</v>
      </c>
      <c r="P235" s="9">
        <v>70733</v>
      </c>
      <c r="Q235" s="9">
        <v>26583</v>
      </c>
      <c r="R235" s="9">
        <v>53132</v>
      </c>
      <c r="S235" s="9">
        <v>85910</v>
      </c>
      <c r="T235" s="9">
        <v>50368</v>
      </c>
      <c r="U235" s="9">
        <v>20192</v>
      </c>
      <c r="V235" s="9">
        <v>13461</v>
      </c>
      <c r="W235" s="9">
        <v>10080</v>
      </c>
      <c r="X235" s="9">
        <v>25452</v>
      </c>
      <c r="Y235" s="9">
        <v>34563</v>
      </c>
      <c r="Z235" s="9">
        <v>66401</v>
      </c>
      <c r="AA235" s="9">
        <v>14027</v>
      </c>
      <c r="AB235" s="9">
        <v>66675</v>
      </c>
      <c r="AC235" s="9">
        <v>52438</v>
      </c>
      <c r="AE235" s="10">
        <f t="shared" si="49"/>
        <v>85910</v>
      </c>
      <c r="AF235" s="10">
        <f t="shared" si="50"/>
        <v>2569</v>
      </c>
      <c r="AG235" s="10">
        <f t="shared" si="62"/>
        <v>2055.1999999999998</v>
      </c>
      <c r="AH235" s="10">
        <f t="shared" si="63"/>
        <v>1926.75</v>
      </c>
      <c r="AK235">
        <v>0</v>
      </c>
      <c r="AL235">
        <v>0</v>
      </c>
      <c r="AM235">
        <f t="shared" si="64"/>
        <v>0</v>
      </c>
      <c r="AO235">
        <v>0</v>
      </c>
      <c r="AP235">
        <f t="shared" si="59"/>
        <v>0</v>
      </c>
      <c r="AQ235">
        <f t="shared" si="60"/>
        <v>0</v>
      </c>
      <c r="AR235" s="102" t="str">
        <f t="shared" si="61"/>
        <v xml:space="preserve"> </v>
      </c>
      <c r="AS235">
        <f t="shared" si="51"/>
        <v>0</v>
      </c>
      <c r="AT235" s="102" t="str">
        <f t="shared" si="52"/>
        <v xml:space="preserve"> </v>
      </c>
      <c r="AU235" s="102" t="str" cm="1">
        <f t="array" ref="AU235">_xlfn.IFS(AO235=0," ",AT235=20%,20%,AT235=25%,25%,AT235&lt;20%,"MV",AT235=21%,"MV",AT235=22%,"MV",AT235=23%,"MV",AT235=24%,MV)</f>
        <v xml:space="preserve"> </v>
      </c>
      <c r="AY235" s="121"/>
      <c r="AZ235">
        <v>0</v>
      </c>
      <c r="BA235">
        <v>0</v>
      </c>
      <c r="BB235">
        <f t="shared" si="53"/>
        <v>0</v>
      </c>
      <c r="BD235">
        <v>0</v>
      </c>
      <c r="BE235">
        <f t="shared" si="54"/>
        <v>0</v>
      </c>
      <c r="BF235">
        <f t="shared" si="55"/>
        <v>0</v>
      </c>
      <c r="BG235" s="102" t="str">
        <f t="shared" si="56"/>
        <v xml:space="preserve"> </v>
      </c>
      <c r="BH235">
        <f t="shared" si="57"/>
        <v>0</v>
      </c>
      <c r="BI235" s="102" t="str">
        <f t="shared" si="58"/>
        <v xml:space="preserve"> </v>
      </c>
      <c r="BJ235" s="102" t="str" cm="1">
        <f t="array" ref="BJ235">_xlfn.IFS(BD235=0," ",BI235=20%,20%,BI235=25%,25%,BI235&lt;20%,"MV",BI235=21%,"MV",BI235=22%,"MV",BI235=23%,"MV",BI235=24%,MV)</f>
        <v xml:space="preserve"> </v>
      </c>
    </row>
    <row r="236" spans="1:62">
      <c r="A236" s="6">
        <v>207</v>
      </c>
      <c r="B236" s="14" t="s">
        <v>251</v>
      </c>
      <c r="C236" s="16" t="s">
        <v>45</v>
      </c>
      <c r="D236" s="9">
        <v>2683</v>
      </c>
      <c r="E236" s="9">
        <v>3959</v>
      </c>
      <c r="F236" s="9">
        <v>3010</v>
      </c>
      <c r="G236" s="9">
        <v>1886</v>
      </c>
      <c r="H236" s="9">
        <v>2715</v>
      </c>
      <c r="I236" s="9">
        <v>3813</v>
      </c>
      <c r="J236" s="9">
        <v>3620</v>
      </c>
      <c r="K236" s="9">
        <v>4651</v>
      </c>
      <c r="L236" s="9">
        <v>2489</v>
      </c>
      <c r="M236" s="9">
        <v>1365</v>
      </c>
      <c r="N236" s="9">
        <v>3280</v>
      </c>
      <c r="O236" s="9">
        <v>3758</v>
      </c>
      <c r="P236" s="9">
        <v>2970</v>
      </c>
      <c r="Q236" s="9">
        <v>3394</v>
      </c>
      <c r="R236" s="9">
        <v>3484</v>
      </c>
      <c r="S236" s="9">
        <v>4846</v>
      </c>
      <c r="T236" s="9">
        <v>2985</v>
      </c>
      <c r="U236" s="9">
        <v>2692</v>
      </c>
      <c r="V236" s="9">
        <v>3365</v>
      </c>
      <c r="W236" s="9">
        <v>1471</v>
      </c>
      <c r="X236" s="9">
        <v>3054</v>
      </c>
      <c r="Y236" s="9">
        <v>3061</v>
      </c>
      <c r="Z236" s="9">
        <v>3959</v>
      </c>
      <c r="AA236" s="9">
        <v>4242</v>
      </c>
      <c r="AB236" s="9">
        <v>3951</v>
      </c>
      <c r="AC236" s="9">
        <v>2732</v>
      </c>
      <c r="AE236" s="10">
        <f t="shared" si="49"/>
        <v>4846</v>
      </c>
      <c r="AF236" s="10">
        <f t="shared" si="50"/>
        <v>1365</v>
      </c>
      <c r="AG236" s="10">
        <f t="shared" si="62"/>
        <v>1092</v>
      </c>
      <c r="AH236" s="10">
        <f t="shared" si="63"/>
        <v>1023.75</v>
      </c>
      <c r="AK236">
        <v>0</v>
      </c>
      <c r="AL236">
        <v>0</v>
      </c>
      <c r="AM236">
        <f t="shared" si="64"/>
        <v>0</v>
      </c>
      <c r="AO236">
        <v>0</v>
      </c>
      <c r="AP236">
        <f t="shared" si="59"/>
        <v>0</v>
      </c>
      <c r="AQ236">
        <f t="shared" si="60"/>
        <v>0</v>
      </c>
      <c r="AR236" s="102" t="str">
        <f t="shared" si="61"/>
        <v xml:space="preserve"> </v>
      </c>
      <c r="AS236">
        <f t="shared" si="51"/>
        <v>0</v>
      </c>
      <c r="AT236" s="102" t="str">
        <f t="shared" si="52"/>
        <v xml:space="preserve"> </v>
      </c>
      <c r="AU236" s="102" t="str" cm="1">
        <f t="array" ref="AU236">_xlfn.IFS(AO236=0," ",AT236=20%,20%,AT236=25%,25%,AT236&lt;20%,"MV",AT236=21%,"MV",AT236=22%,"MV",AT236=23%,"MV",AT236=24%,MV)</f>
        <v xml:space="preserve"> </v>
      </c>
      <c r="AY236" s="121"/>
      <c r="AZ236">
        <v>0</v>
      </c>
      <c r="BA236">
        <v>0</v>
      </c>
      <c r="BB236">
        <f t="shared" si="53"/>
        <v>0</v>
      </c>
      <c r="BD236">
        <v>0</v>
      </c>
      <c r="BE236">
        <f t="shared" si="54"/>
        <v>0</v>
      </c>
      <c r="BF236">
        <f t="shared" si="55"/>
        <v>0</v>
      </c>
      <c r="BG236" s="102" t="str">
        <f t="shared" si="56"/>
        <v xml:space="preserve"> </v>
      </c>
      <c r="BH236">
        <f t="shared" si="57"/>
        <v>0</v>
      </c>
      <c r="BI236" s="102" t="str">
        <f t="shared" si="58"/>
        <v xml:space="preserve"> </v>
      </c>
      <c r="BJ236" s="102" t="str" cm="1">
        <f t="array" ref="BJ236">_xlfn.IFS(BD236=0," ",BI236=20%,20%,BI236=25%,25%,BI236&lt;20%,"MV",BI236=21%,"MV",BI236=22%,"MV",BI236=23%,"MV",BI236=24%,MV)</f>
        <v xml:space="preserve"> </v>
      </c>
    </row>
    <row r="237" spans="1:62" ht="22.5">
      <c r="A237" s="6">
        <v>208</v>
      </c>
      <c r="B237" s="14" t="s">
        <v>252</v>
      </c>
      <c r="C237" s="16" t="s">
        <v>253</v>
      </c>
      <c r="D237" s="9">
        <v>33802</v>
      </c>
      <c r="E237" s="9">
        <v>15436</v>
      </c>
      <c r="F237" s="9">
        <v>2548</v>
      </c>
      <c r="G237" s="9">
        <v>7372</v>
      </c>
      <c r="H237" s="9">
        <v>33403</v>
      </c>
      <c r="I237" s="9">
        <v>9322</v>
      </c>
      <c r="J237" s="9">
        <v>3620</v>
      </c>
      <c r="K237" s="9">
        <v>20081</v>
      </c>
      <c r="L237" s="9">
        <v>42986</v>
      </c>
      <c r="M237" s="9">
        <v>4476</v>
      </c>
      <c r="N237" s="9">
        <v>4638</v>
      </c>
      <c r="O237" s="9">
        <v>9184</v>
      </c>
      <c r="P237" s="9">
        <v>2320</v>
      </c>
      <c r="Q237" s="9">
        <v>4299</v>
      </c>
      <c r="R237" s="9">
        <v>11821</v>
      </c>
      <c r="S237" s="9">
        <v>7308</v>
      </c>
      <c r="T237" s="9">
        <v>6542</v>
      </c>
      <c r="U237" s="9">
        <v>2352</v>
      </c>
      <c r="V237" s="9">
        <v>7006</v>
      </c>
      <c r="W237" s="9">
        <v>5127</v>
      </c>
      <c r="X237" s="9">
        <v>18665</v>
      </c>
      <c r="Y237" s="9">
        <v>4378</v>
      </c>
      <c r="Z237" s="9">
        <v>9638</v>
      </c>
      <c r="AA237" s="9">
        <v>5090</v>
      </c>
      <c r="AB237" s="9">
        <v>9658</v>
      </c>
      <c r="AC237" s="9">
        <v>9669</v>
      </c>
      <c r="AE237" s="10">
        <f t="shared" si="49"/>
        <v>42986</v>
      </c>
      <c r="AF237" s="10">
        <f t="shared" si="50"/>
        <v>2320</v>
      </c>
      <c r="AG237" s="10">
        <f t="shared" si="62"/>
        <v>1856</v>
      </c>
      <c r="AH237" s="10">
        <f t="shared" si="63"/>
        <v>1740</v>
      </c>
      <c r="AK237">
        <v>0</v>
      </c>
      <c r="AL237">
        <v>0</v>
      </c>
      <c r="AM237">
        <f t="shared" si="64"/>
        <v>0</v>
      </c>
      <c r="AO237">
        <v>0</v>
      </c>
      <c r="AP237">
        <f t="shared" si="59"/>
        <v>0</v>
      </c>
      <c r="AQ237">
        <f t="shared" si="60"/>
        <v>0</v>
      </c>
      <c r="AR237" s="102" t="str">
        <f t="shared" si="61"/>
        <v xml:space="preserve"> </v>
      </c>
      <c r="AS237">
        <f t="shared" si="51"/>
        <v>0</v>
      </c>
      <c r="AT237" s="102" t="str">
        <f t="shared" si="52"/>
        <v xml:space="preserve"> </v>
      </c>
      <c r="AU237" s="102" t="str" cm="1">
        <f t="array" ref="AU237">_xlfn.IFS(AO237=0," ",AT237=20%,20%,AT237=25%,25%,AT237&lt;20%,"MV",AT237=21%,"MV",AT237=22%,"MV",AT237=23%,"MV",AT237=24%,MV)</f>
        <v xml:space="preserve"> </v>
      </c>
      <c r="AY237" s="121"/>
      <c r="AZ237">
        <v>0</v>
      </c>
      <c r="BA237">
        <v>0</v>
      </c>
      <c r="BB237">
        <f t="shared" si="53"/>
        <v>0</v>
      </c>
      <c r="BD237">
        <v>0</v>
      </c>
      <c r="BE237">
        <f t="shared" si="54"/>
        <v>0</v>
      </c>
      <c r="BF237">
        <f t="shared" si="55"/>
        <v>0</v>
      </c>
      <c r="BG237" s="102" t="str">
        <f t="shared" si="56"/>
        <v xml:space="preserve"> </v>
      </c>
      <c r="BH237">
        <f t="shared" si="57"/>
        <v>0</v>
      </c>
      <c r="BI237" s="102" t="str">
        <f t="shared" si="58"/>
        <v xml:space="preserve"> </v>
      </c>
      <c r="BJ237" s="102" t="str" cm="1">
        <f t="array" ref="BJ237">_xlfn.IFS(BD237=0," ",BI237=20%,20%,BI237=25%,25%,BI237&lt;20%,"MV",BI237=21%,"MV",BI237=22%,"MV",BI237=23%,"MV",BI237=24%,MV)</f>
        <v xml:space="preserve"> </v>
      </c>
    </row>
    <row r="238" spans="1:62">
      <c r="A238" s="6">
        <v>209</v>
      </c>
      <c r="B238" s="14" t="s">
        <v>252</v>
      </c>
      <c r="C238" s="16" t="s">
        <v>45</v>
      </c>
      <c r="D238" s="9">
        <v>24803</v>
      </c>
      <c r="E238" s="9">
        <v>56560</v>
      </c>
      <c r="F238" s="9">
        <v>30574</v>
      </c>
      <c r="G238" s="9">
        <v>88465</v>
      </c>
      <c r="H238" s="9">
        <v>25099</v>
      </c>
      <c r="I238" s="9">
        <v>48028</v>
      </c>
      <c r="J238" s="9">
        <v>56560</v>
      </c>
      <c r="K238" s="9">
        <v>60796</v>
      </c>
      <c r="L238" s="9">
        <v>42986</v>
      </c>
      <c r="M238" s="9">
        <v>15322</v>
      </c>
      <c r="N238" s="9">
        <v>45700</v>
      </c>
      <c r="O238" s="9">
        <v>47311</v>
      </c>
      <c r="P238" s="9">
        <v>55684</v>
      </c>
      <c r="Q238" s="9">
        <v>60406</v>
      </c>
      <c r="R238" s="9">
        <v>47284</v>
      </c>
      <c r="S238" s="9">
        <v>43841</v>
      </c>
      <c r="T238" s="9">
        <v>31110</v>
      </c>
      <c r="U238" s="9">
        <v>56447</v>
      </c>
      <c r="V238" s="9">
        <v>47956</v>
      </c>
      <c r="W238" s="9">
        <v>17457</v>
      </c>
      <c r="X238" s="9">
        <v>37330</v>
      </c>
      <c r="Y238" s="9">
        <v>23224</v>
      </c>
      <c r="Z238" s="9">
        <v>49852</v>
      </c>
      <c r="AA238" s="9">
        <v>50904</v>
      </c>
      <c r="AB238" s="9">
        <v>49756</v>
      </c>
      <c r="AC238" s="9">
        <v>38677</v>
      </c>
      <c r="AE238" s="10">
        <f t="shared" si="49"/>
        <v>88465</v>
      </c>
      <c r="AF238" s="10">
        <f t="shared" si="50"/>
        <v>15322</v>
      </c>
      <c r="AG238" s="10">
        <f t="shared" si="62"/>
        <v>12257.6</v>
      </c>
      <c r="AH238" s="10">
        <f t="shared" si="63"/>
        <v>11491.5</v>
      </c>
      <c r="AK238">
        <v>0</v>
      </c>
      <c r="AL238">
        <v>0</v>
      </c>
      <c r="AM238">
        <f t="shared" si="64"/>
        <v>0</v>
      </c>
      <c r="AO238">
        <v>0</v>
      </c>
      <c r="AP238">
        <f t="shared" si="59"/>
        <v>0</v>
      </c>
      <c r="AQ238">
        <f t="shared" si="60"/>
        <v>0</v>
      </c>
      <c r="AR238" s="102" t="str">
        <f t="shared" si="61"/>
        <v xml:space="preserve"> </v>
      </c>
      <c r="AS238">
        <f t="shared" si="51"/>
        <v>0</v>
      </c>
      <c r="AT238" s="102" t="str">
        <f t="shared" si="52"/>
        <v xml:space="preserve"> </v>
      </c>
      <c r="AU238" s="102" t="str" cm="1">
        <f t="array" ref="AU238">_xlfn.IFS(AO238=0," ",AT238=20%,20%,AT238=25%,25%,AT238&lt;20%,"MV",AT238=21%,"MV",AT238=22%,"MV",AT238=23%,"MV",AT238=24%,MV)</f>
        <v xml:space="preserve"> </v>
      </c>
      <c r="AY238" s="121"/>
      <c r="AZ238">
        <v>0</v>
      </c>
      <c r="BA238">
        <v>0</v>
      </c>
      <c r="BB238">
        <f t="shared" si="53"/>
        <v>0</v>
      </c>
      <c r="BD238">
        <v>0</v>
      </c>
      <c r="BE238">
        <f t="shared" si="54"/>
        <v>0</v>
      </c>
      <c r="BF238">
        <f t="shared" si="55"/>
        <v>0</v>
      </c>
      <c r="BG238" s="102" t="str">
        <f t="shared" si="56"/>
        <v xml:space="preserve"> </v>
      </c>
      <c r="BH238">
        <f t="shared" si="57"/>
        <v>0</v>
      </c>
      <c r="BI238" s="102" t="str">
        <f t="shared" si="58"/>
        <v xml:space="preserve"> </v>
      </c>
      <c r="BJ238" s="102" t="str" cm="1">
        <f t="array" ref="BJ238">_xlfn.IFS(BD238=0," ",BI238=20%,20%,BI238=25%,25%,BI238&lt;20%,"MV",BI238=21%,"MV",BI238=22%,"MV",BI238=23%,"MV",BI238=24%,MV)</f>
        <v xml:space="preserve"> </v>
      </c>
    </row>
    <row r="239" spans="1:62" ht="22.5">
      <c r="A239" s="6">
        <v>210</v>
      </c>
      <c r="B239" s="14" t="s">
        <v>254</v>
      </c>
      <c r="C239" s="16" t="s">
        <v>253</v>
      </c>
      <c r="D239" s="9">
        <v>3951</v>
      </c>
      <c r="E239" s="9">
        <v>541</v>
      </c>
      <c r="F239" s="9">
        <v>764</v>
      </c>
      <c r="G239" s="9">
        <v>535</v>
      </c>
      <c r="H239" s="9">
        <v>3904</v>
      </c>
      <c r="I239" s="9">
        <v>853</v>
      </c>
      <c r="J239" s="9">
        <v>679</v>
      </c>
      <c r="K239" s="9">
        <v>1325</v>
      </c>
      <c r="L239" s="9">
        <v>226</v>
      </c>
      <c r="M239" s="9">
        <v>515</v>
      </c>
      <c r="N239" s="9">
        <v>679</v>
      </c>
      <c r="O239" s="9">
        <v>840</v>
      </c>
      <c r="P239" s="9">
        <v>444</v>
      </c>
      <c r="Q239" s="9">
        <v>1584</v>
      </c>
      <c r="R239" s="9">
        <v>626</v>
      </c>
      <c r="S239" s="9">
        <v>722</v>
      </c>
      <c r="T239" s="9">
        <v>599</v>
      </c>
      <c r="U239" s="9">
        <v>325</v>
      </c>
      <c r="V239" s="9">
        <v>528</v>
      </c>
      <c r="W239" s="9">
        <v>397</v>
      </c>
      <c r="X239" s="9">
        <v>2376</v>
      </c>
      <c r="Y239" s="9">
        <v>511</v>
      </c>
      <c r="Z239" s="9">
        <v>882</v>
      </c>
      <c r="AA239" s="9">
        <v>2828</v>
      </c>
      <c r="AB239" s="9">
        <v>885</v>
      </c>
      <c r="AC239" s="9">
        <v>905</v>
      </c>
      <c r="AE239" s="10">
        <f t="shared" si="49"/>
        <v>3951</v>
      </c>
      <c r="AF239" s="10">
        <f t="shared" si="50"/>
        <v>226</v>
      </c>
      <c r="AG239" s="10">
        <f t="shared" si="62"/>
        <v>180.8</v>
      </c>
      <c r="AH239" s="10">
        <f t="shared" si="63"/>
        <v>169.5</v>
      </c>
      <c r="AK239">
        <v>80</v>
      </c>
      <c r="AL239">
        <v>80</v>
      </c>
      <c r="AM239">
        <f t="shared" si="64"/>
        <v>0</v>
      </c>
      <c r="AO239">
        <v>180.8</v>
      </c>
      <c r="AP239">
        <f t="shared" si="59"/>
        <v>599</v>
      </c>
      <c r="AQ239">
        <f t="shared" si="60"/>
        <v>418.2</v>
      </c>
      <c r="AR239" s="102">
        <f t="shared" si="61"/>
        <v>0.6981636060100167</v>
      </c>
      <c r="AS239">
        <f t="shared" si="51"/>
        <v>14464</v>
      </c>
      <c r="AT239" s="102">
        <f t="shared" si="52"/>
        <v>0.2</v>
      </c>
      <c r="AU239" s="102" cm="1">
        <f t="array" ref="AU239">_xlfn.IFS(AO239=0," ",AT239=20%,20%,AT239=25%,25%,AT239&lt;20%,"MV",AT239=21%,"MV",AT239=22%,"MV",AT239=23%,"MV",AT239=24%,MV)</f>
        <v>0.2</v>
      </c>
      <c r="AY239" s="121"/>
      <c r="AZ239">
        <v>80</v>
      </c>
      <c r="BA239">
        <v>80</v>
      </c>
      <c r="BB239">
        <f t="shared" si="53"/>
        <v>0</v>
      </c>
      <c r="BD239">
        <v>180.8</v>
      </c>
      <c r="BE239">
        <f t="shared" si="54"/>
        <v>397</v>
      </c>
      <c r="BF239">
        <f t="shared" si="55"/>
        <v>216.2</v>
      </c>
      <c r="BG239" s="102">
        <f t="shared" si="56"/>
        <v>0.54458438287153654</v>
      </c>
      <c r="BH239">
        <f t="shared" si="57"/>
        <v>14464</v>
      </c>
      <c r="BI239" s="102">
        <f t="shared" si="58"/>
        <v>0.2</v>
      </c>
      <c r="BJ239" s="102" cm="1">
        <f t="array" ref="BJ239">_xlfn.IFS(BD239=0," ",BI239=20%,20%,BI239=25%,25%,BI239&lt;20%,"MV",BI239=21%,"MV",BI239=22%,"MV",BI239=23%,"MV",BI239=24%,MV)</f>
        <v>0.2</v>
      </c>
    </row>
    <row r="240" spans="1:62">
      <c r="A240" s="6">
        <v>211</v>
      </c>
      <c r="B240" s="14" t="s">
        <v>254</v>
      </c>
      <c r="C240" s="16" t="s">
        <v>45</v>
      </c>
      <c r="D240" s="9">
        <v>3233</v>
      </c>
      <c r="E240" s="9">
        <v>3242</v>
      </c>
      <c r="F240" s="9">
        <v>3056</v>
      </c>
      <c r="G240" s="9">
        <v>3213</v>
      </c>
      <c r="H240" s="9">
        <v>3271</v>
      </c>
      <c r="I240" s="9">
        <v>2671</v>
      </c>
      <c r="J240" s="9">
        <v>3823</v>
      </c>
      <c r="K240" s="9">
        <v>4010</v>
      </c>
      <c r="L240" s="9">
        <v>2262</v>
      </c>
      <c r="M240" s="9">
        <v>1540</v>
      </c>
      <c r="N240" s="9">
        <v>3620</v>
      </c>
      <c r="O240" s="9">
        <v>2631</v>
      </c>
      <c r="P240" s="9">
        <v>4265</v>
      </c>
      <c r="Q240" s="9">
        <v>4864</v>
      </c>
      <c r="R240" s="9">
        <v>2501</v>
      </c>
      <c r="S240" s="9">
        <v>4330</v>
      </c>
      <c r="T240" s="9">
        <v>1730</v>
      </c>
      <c r="U240" s="9">
        <v>7805</v>
      </c>
      <c r="V240" s="9">
        <v>3165</v>
      </c>
      <c r="W240" s="9">
        <v>3360</v>
      </c>
      <c r="X240" s="9">
        <v>4751</v>
      </c>
      <c r="Y240" s="9">
        <v>3179</v>
      </c>
      <c r="Z240" s="9">
        <v>2771</v>
      </c>
      <c r="AA240" s="9">
        <v>4638</v>
      </c>
      <c r="AB240" s="9">
        <v>6147</v>
      </c>
      <c r="AC240" s="9">
        <v>3275</v>
      </c>
      <c r="AE240" s="10">
        <f t="shared" si="49"/>
        <v>7805</v>
      </c>
      <c r="AF240" s="10">
        <f t="shared" si="50"/>
        <v>1540</v>
      </c>
      <c r="AG240" s="10">
        <f t="shared" si="62"/>
        <v>1232</v>
      </c>
      <c r="AH240" s="10">
        <f t="shared" si="63"/>
        <v>1155</v>
      </c>
      <c r="AK240">
        <v>0</v>
      </c>
      <c r="AL240">
        <v>0</v>
      </c>
      <c r="AM240">
        <f t="shared" si="64"/>
        <v>0</v>
      </c>
      <c r="AO240">
        <v>0</v>
      </c>
      <c r="AP240">
        <f t="shared" si="59"/>
        <v>0</v>
      </c>
      <c r="AQ240">
        <f t="shared" si="60"/>
        <v>0</v>
      </c>
      <c r="AR240" s="102" t="str">
        <f t="shared" si="61"/>
        <v xml:space="preserve"> </v>
      </c>
      <c r="AS240">
        <f t="shared" si="51"/>
        <v>0</v>
      </c>
      <c r="AT240" s="102" t="str">
        <f t="shared" si="52"/>
        <v xml:space="preserve"> </v>
      </c>
      <c r="AU240" s="102" t="str" cm="1">
        <f t="array" ref="AU240">_xlfn.IFS(AO240=0," ",AT240=20%,20%,AT240=25%,25%,AT240&lt;20%,"MV",AT240=21%,"MV",AT240=22%,"MV",AT240=23%,"MV",AT240=24%,MV)</f>
        <v xml:space="preserve"> </v>
      </c>
      <c r="AY240" s="121"/>
      <c r="AZ240">
        <v>0</v>
      </c>
      <c r="BA240">
        <v>0</v>
      </c>
      <c r="BB240">
        <f t="shared" si="53"/>
        <v>0</v>
      </c>
      <c r="BD240">
        <v>0</v>
      </c>
      <c r="BE240">
        <f t="shared" si="54"/>
        <v>0</v>
      </c>
      <c r="BF240">
        <f t="shared" si="55"/>
        <v>0</v>
      </c>
      <c r="BG240" s="102" t="str">
        <f t="shared" si="56"/>
        <v xml:space="preserve"> </v>
      </c>
      <c r="BH240">
        <f t="shared" si="57"/>
        <v>0</v>
      </c>
      <c r="BI240" s="102" t="str">
        <f t="shared" si="58"/>
        <v xml:space="preserve"> </v>
      </c>
      <c r="BJ240" s="102" t="str" cm="1">
        <f t="array" ref="BJ240">_xlfn.IFS(BD240=0," ",BI240=20%,20%,BI240=25%,25%,BI240&lt;20%,"MV",BI240=21%,"MV",BI240=22%,"MV",BI240=23%,"MV",BI240=24%,MV)</f>
        <v xml:space="preserve"> </v>
      </c>
    </row>
    <row r="241" spans="1:62" ht="22.5">
      <c r="A241" s="6">
        <v>212</v>
      </c>
      <c r="B241" s="14" t="s">
        <v>255</v>
      </c>
      <c r="C241" s="16" t="s">
        <v>253</v>
      </c>
      <c r="D241" s="9">
        <v>6106</v>
      </c>
      <c r="E241" s="9">
        <v>942</v>
      </c>
      <c r="F241" s="9">
        <v>764</v>
      </c>
      <c r="G241" s="9">
        <v>321</v>
      </c>
      <c r="H241" s="9">
        <v>6034</v>
      </c>
      <c r="I241" s="9">
        <v>1180</v>
      </c>
      <c r="J241" s="9">
        <v>679</v>
      </c>
      <c r="K241" s="9">
        <v>3974</v>
      </c>
      <c r="L241" s="9">
        <v>226</v>
      </c>
      <c r="M241" s="9">
        <v>467</v>
      </c>
      <c r="N241" s="9">
        <v>1018</v>
      </c>
      <c r="O241" s="9">
        <v>1162</v>
      </c>
      <c r="P241" s="9">
        <v>475</v>
      </c>
      <c r="Q241" s="9">
        <v>4751</v>
      </c>
      <c r="R241" s="9">
        <v>778</v>
      </c>
      <c r="S241" s="9">
        <v>1143</v>
      </c>
      <c r="T241" s="9">
        <v>828</v>
      </c>
      <c r="U241" s="9">
        <v>509</v>
      </c>
      <c r="V241" s="9">
        <v>613</v>
      </c>
      <c r="W241" s="9">
        <v>560</v>
      </c>
      <c r="X241" s="9">
        <v>2969</v>
      </c>
      <c r="Y241" s="9">
        <v>555</v>
      </c>
      <c r="Z241" s="9">
        <v>1222</v>
      </c>
      <c r="AA241" s="9">
        <v>3959</v>
      </c>
      <c r="AB241" s="9">
        <v>1222</v>
      </c>
      <c r="AC241" s="9">
        <v>1024</v>
      </c>
      <c r="AE241" s="10">
        <f t="shared" si="49"/>
        <v>6106</v>
      </c>
      <c r="AF241" s="10">
        <f t="shared" si="50"/>
        <v>226</v>
      </c>
      <c r="AG241" s="10">
        <f t="shared" si="62"/>
        <v>180.8</v>
      </c>
      <c r="AH241" s="10">
        <f t="shared" si="63"/>
        <v>169.5</v>
      </c>
      <c r="AK241">
        <v>0</v>
      </c>
      <c r="AL241">
        <v>0</v>
      </c>
      <c r="AM241">
        <f t="shared" si="64"/>
        <v>0</v>
      </c>
      <c r="AO241">
        <v>0</v>
      </c>
      <c r="AP241">
        <f t="shared" si="59"/>
        <v>0</v>
      </c>
      <c r="AQ241">
        <f t="shared" si="60"/>
        <v>0</v>
      </c>
      <c r="AR241" s="102" t="str">
        <f t="shared" si="61"/>
        <v xml:space="preserve"> </v>
      </c>
      <c r="AS241">
        <f t="shared" si="51"/>
        <v>0</v>
      </c>
      <c r="AT241" s="102" t="str">
        <f t="shared" si="52"/>
        <v xml:space="preserve"> </v>
      </c>
      <c r="AU241" s="102" t="str" cm="1">
        <f t="array" ref="AU241">_xlfn.IFS(AO241=0," ",AT241=20%,20%,AT241=25%,25%,AT241&lt;20%,"MV",AT241=21%,"MV",AT241=22%,"MV",AT241=23%,"MV",AT241=24%,MV)</f>
        <v xml:space="preserve"> </v>
      </c>
      <c r="AY241" s="121"/>
      <c r="AZ241">
        <v>0</v>
      </c>
      <c r="BA241">
        <v>0</v>
      </c>
      <c r="BB241">
        <f t="shared" si="53"/>
        <v>0</v>
      </c>
      <c r="BD241">
        <v>0</v>
      </c>
      <c r="BE241">
        <f t="shared" si="54"/>
        <v>0</v>
      </c>
      <c r="BF241">
        <f t="shared" si="55"/>
        <v>0</v>
      </c>
      <c r="BG241" s="102" t="str">
        <f t="shared" si="56"/>
        <v xml:space="preserve"> </v>
      </c>
      <c r="BH241">
        <f t="shared" si="57"/>
        <v>0</v>
      </c>
      <c r="BI241" s="102" t="str">
        <f t="shared" si="58"/>
        <v xml:space="preserve"> </v>
      </c>
      <c r="BJ241" s="102" t="str" cm="1">
        <f t="array" ref="BJ241">_xlfn.IFS(BD241=0," ",BI241=20%,20%,BI241=25%,25%,BI241&lt;20%,"MV",BI241=21%,"MV",BI241=22%,"MV",BI241=23%,"MV",BI241=24%,MV)</f>
        <v xml:space="preserve"> </v>
      </c>
    </row>
    <row r="242" spans="1:62">
      <c r="A242" s="6">
        <v>213</v>
      </c>
      <c r="B242" s="14" t="s">
        <v>255</v>
      </c>
      <c r="C242" s="16" t="s">
        <v>45</v>
      </c>
      <c r="D242" s="9">
        <v>3233</v>
      </c>
      <c r="E242" s="9">
        <v>5656</v>
      </c>
      <c r="F242" s="9">
        <v>3056</v>
      </c>
      <c r="G242" s="9">
        <v>3213</v>
      </c>
      <c r="H242" s="9">
        <v>3271</v>
      </c>
      <c r="I242" s="9">
        <v>4997</v>
      </c>
      <c r="J242" s="9">
        <v>4740</v>
      </c>
      <c r="K242" s="9">
        <v>12031</v>
      </c>
      <c r="L242" s="9">
        <v>2828</v>
      </c>
      <c r="M242" s="9">
        <v>2310</v>
      </c>
      <c r="N242" s="9">
        <v>5882</v>
      </c>
      <c r="O242" s="9">
        <v>4922</v>
      </c>
      <c r="P242" s="9">
        <v>4561</v>
      </c>
      <c r="Q242" s="9">
        <v>8032</v>
      </c>
      <c r="R242" s="9">
        <v>3111</v>
      </c>
      <c r="S242" s="9">
        <v>6853</v>
      </c>
      <c r="T242" s="9">
        <v>3237</v>
      </c>
      <c r="U242" s="9">
        <v>12217</v>
      </c>
      <c r="V242" s="9">
        <v>3680</v>
      </c>
      <c r="W242" s="9">
        <v>2618</v>
      </c>
      <c r="X242" s="9">
        <v>5939</v>
      </c>
      <c r="Y242" s="9">
        <v>3959</v>
      </c>
      <c r="Z242" s="9">
        <v>5170</v>
      </c>
      <c r="AA242" s="9">
        <v>6787</v>
      </c>
      <c r="AB242" s="9">
        <v>5176</v>
      </c>
      <c r="AC242" s="9">
        <v>4092</v>
      </c>
      <c r="AE242" s="10">
        <f t="shared" si="49"/>
        <v>12217</v>
      </c>
      <c r="AF242" s="10">
        <f t="shared" si="50"/>
        <v>2310</v>
      </c>
      <c r="AG242" s="10">
        <f t="shared" si="62"/>
        <v>1848</v>
      </c>
      <c r="AH242" s="10">
        <f t="shared" si="63"/>
        <v>1732.5</v>
      </c>
      <c r="AK242">
        <v>0</v>
      </c>
      <c r="AL242">
        <v>0</v>
      </c>
      <c r="AM242">
        <f t="shared" si="64"/>
        <v>0</v>
      </c>
      <c r="AO242">
        <v>0</v>
      </c>
      <c r="AP242">
        <f t="shared" si="59"/>
        <v>0</v>
      </c>
      <c r="AQ242">
        <f t="shared" si="60"/>
        <v>0</v>
      </c>
      <c r="AR242" s="102" t="str">
        <f t="shared" si="61"/>
        <v xml:space="preserve"> </v>
      </c>
      <c r="AS242">
        <f t="shared" si="51"/>
        <v>0</v>
      </c>
      <c r="AT242" s="102" t="str">
        <f t="shared" si="52"/>
        <v xml:space="preserve"> </v>
      </c>
      <c r="AU242" s="102" t="str" cm="1">
        <f t="array" ref="AU242">_xlfn.IFS(AO242=0," ",AT242=20%,20%,AT242=25%,25%,AT242&lt;20%,"MV",AT242=21%,"MV",AT242=22%,"MV",AT242=23%,"MV",AT242=24%,MV)</f>
        <v xml:space="preserve"> </v>
      </c>
      <c r="AY242" s="121"/>
      <c r="AZ242">
        <v>0</v>
      </c>
      <c r="BA242">
        <v>0</v>
      </c>
      <c r="BB242">
        <f t="shared" si="53"/>
        <v>0</v>
      </c>
      <c r="BD242">
        <v>0</v>
      </c>
      <c r="BE242">
        <f t="shared" si="54"/>
        <v>0</v>
      </c>
      <c r="BF242">
        <f t="shared" si="55"/>
        <v>0</v>
      </c>
      <c r="BG242" s="102" t="str">
        <f t="shared" si="56"/>
        <v xml:space="preserve"> </v>
      </c>
      <c r="BH242">
        <f t="shared" si="57"/>
        <v>0</v>
      </c>
      <c r="BI242" s="102" t="str">
        <f t="shared" si="58"/>
        <v xml:space="preserve"> </v>
      </c>
      <c r="BJ242" s="102" t="str" cm="1">
        <f t="array" ref="BJ242">_xlfn.IFS(BD242=0," ",BI242=20%,20%,BI242=25%,25%,BI242&lt;20%,"MV",BI242=21%,"MV",BI242=22%,"MV",BI242=23%,"MV",BI242=24%,MV)</f>
        <v xml:space="preserve"> </v>
      </c>
    </row>
    <row r="243" spans="1:62">
      <c r="A243" s="6">
        <v>214</v>
      </c>
      <c r="B243" s="14" t="s">
        <v>256</v>
      </c>
      <c r="C243" s="16" t="s">
        <v>45</v>
      </c>
      <c r="D243" s="9">
        <v>2283</v>
      </c>
      <c r="E243" s="9">
        <v>2593</v>
      </c>
      <c r="F243" s="9">
        <v>2645</v>
      </c>
      <c r="G243" s="9">
        <v>4900</v>
      </c>
      <c r="H243" s="9">
        <v>2256</v>
      </c>
      <c r="I243" s="9">
        <v>4230</v>
      </c>
      <c r="J243" s="9">
        <v>4502</v>
      </c>
      <c r="K243" s="9">
        <v>11984</v>
      </c>
      <c r="L243" s="9">
        <v>3700</v>
      </c>
      <c r="M243" s="9">
        <v>3002</v>
      </c>
      <c r="N243" s="9">
        <v>4185</v>
      </c>
      <c r="O243" s="9">
        <v>4166</v>
      </c>
      <c r="P243" s="9">
        <v>3703</v>
      </c>
      <c r="Q243" s="9">
        <v>3846</v>
      </c>
      <c r="R243" s="9">
        <v>4070</v>
      </c>
      <c r="S243" s="9">
        <v>5049</v>
      </c>
      <c r="T243" s="9">
        <v>2740</v>
      </c>
      <c r="U243" s="9">
        <v>4864</v>
      </c>
      <c r="V243" s="9">
        <v>3702</v>
      </c>
      <c r="W243" s="9">
        <v>3869</v>
      </c>
      <c r="X243" s="9">
        <v>5939</v>
      </c>
      <c r="Y243" s="9">
        <v>2334</v>
      </c>
      <c r="Z243" s="9">
        <v>4366</v>
      </c>
      <c r="AA243" s="9">
        <v>4412</v>
      </c>
      <c r="AB243" s="9">
        <v>7683</v>
      </c>
      <c r="AC243" s="9">
        <v>3540</v>
      </c>
      <c r="AE243" s="10">
        <f t="shared" si="49"/>
        <v>11984</v>
      </c>
      <c r="AF243" s="10">
        <f t="shared" si="50"/>
        <v>2256</v>
      </c>
      <c r="AG243" s="10">
        <f t="shared" si="62"/>
        <v>1804.8</v>
      </c>
      <c r="AH243" s="10">
        <f t="shared" si="63"/>
        <v>1692</v>
      </c>
      <c r="AK243">
        <v>0</v>
      </c>
      <c r="AL243">
        <v>0</v>
      </c>
      <c r="AM243">
        <f t="shared" si="64"/>
        <v>0</v>
      </c>
      <c r="AO243">
        <v>0</v>
      </c>
      <c r="AP243">
        <f t="shared" si="59"/>
        <v>0</v>
      </c>
      <c r="AQ243">
        <f t="shared" si="60"/>
        <v>0</v>
      </c>
      <c r="AR243" s="102" t="str">
        <f t="shared" si="61"/>
        <v xml:space="preserve"> </v>
      </c>
      <c r="AS243">
        <f t="shared" si="51"/>
        <v>0</v>
      </c>
      <c r="AT243" s="102" t="str">
        <f t="shared" si="52"/>
        <v xml:space="preserve"> </v>
      </c>
      <c r="AU243" s="102" t="str" cm="1">
        <f t="array" ref="AU243">_xlfn.IFS(AO243=0," ",AT243=20%,20%,AT243=25%,25%,AT243&lt;20%,"MV",AT243=21%,"MV",AT243=22%,"MV",AT243=23%,"MV",AT243=24%,MV)</f>
        <v xml:space="preserve"> </v>
      </c>
      <c r="AY243" s="121"/>
      <c r="AZ243">
        <v>0</v>
      </c>
      <c r="BA243">
        <v>0</v>
      </c>
      <c r="BB243">
        <f t="shared" si="53"/>
        <v>0</v>
      </c>
      <c r="BD243">
        <v>0</v>
      </c>
      <c r="BE243">
        <f t="shared" si="54"/>
        <v>0</v>
      </c>
      <c r="BF243">
        <f t="shared" si="55"/>
        <v>0</v>
      </c>
      <c r="BG243" s="102" t="str">
        <f t="shared" si="56"/>
        <v xml:space="preserve"> </v>
      </c>
      <c r="BH243">
        <f t="shared" si="57"/>
        <v>0</v>
      </c>
      <c r="BI243" s="102" t="str">
        <f t="shared" si="58"/>
        <v xml:space="preserve"> </v>
      </c>
      <c r="BJ243" s="102" t="str" cm="1">
        <f t="array" ref="BJ243">_xlfn.IFS(BD243=0," ",BI243=20%,20%,BI243=25%,25%,BI243&lt;20%,"MV",BI243=21%,"MV",BI243=22%,"MV",BI243=23%,"MV",BI243=24%,MV)</f>
        <v xml:space="preserve"> </v>
      </c>
    </row>
    <row r="244" spans="1:62">
      <c r="A244" s="6">
        <v>215</v>
      </c>
      <c r="B244" s="14" t="s">
        <v>257</v>
      </c>
      <c r="C244" s="16" t="s">
        <v>45</v>
      </c>
      <c r="D244" s="9">
        <v>2256</v>
      </c>
      <c r="E244" s="9">
        <v>2593</v>
      </c>
      <c r="F244" s="9">
        <v>2645</v>
      </c>
      <c r="G244" s="9">
        <v>4900</v>
      </c>
      <c r="H244" s="9">
        <v>2283</v>
      </c>
      <c r="I244" s="9">
        <v>4786</v>
      </c>
      <c r="J244" s="9">
        <v>4502</v>
      </c>
      <c r="K244" s="9">
        <v>12352</v>
      </c>
      <c r="L244" s="9">
        <v>3903</v>
      </c>
      <c r="M244" s="9">
        <v>4104</v>
      </c>
      <c r="N244" s="9">
        <v>4185</v>
      </c>
      <c r="O244" s="9">
        <v>4715</v>
      </c>
      <c r="P244" s="9">
        <v>3703</v>
      </c>
      <c r="Q244" s="9">
        <v>3846</v>
      </c>
      <c r="R244" s="9">
        <v>4237</v>
      </c>
      <c r="S244" s="9">
        <v>5049</v>
      </c>
      <c r="T244" s="9">
        <v>3100</v>
      </c>
      <c r="U244" s="9">
        <v>4864</v>
      </c>
      <c r="V244" s="9">
        <v>3702</v>
      </c>
      <c r="W244" s="9">
        <v>3869</v>
      </c>
      <c r="X244" s="9">
        <v>5939</v>
      </c>
      <c r="Y244" s="9">
        <v>2334</v>
      </c>
      <c r="Z244" s="9">
        <v>4943</v>
      </c>
      <c r="AA244" s="9">
        <v>4412</v>
      </c>
      <c r="AB244" s="9">
        <v>7683</v>
      </c>
      <c r="AC244" s="9">
        <v>3489</v>
      </c>
      <c r="AE244" s="10">
        <f t="shared" si="49"/>
        <v>12352</v>
      </c>
      <c r="AF244" s="10">
        <f t="shared" si="50"/>
        <v>2256</v>
      </c>
      <c r="AG244" s="10">
        <f t="shared" si="62"/>
        <v>1804.8</v>
      </c>
      <c r="AH244" s="10">
        <f t="shared" si="63"/>
        <v>1692</v>
      </c>
      <c r="AK244">
        <v>0</v>
      </c>
      <c r="AL244">
        <v>0</v>
      </c>
      <c r="AM244">
        <f t="shared" si="64"/>
        <v>0</v>
      </c>
      <c r="AO244">
        <v>0</v>
      </c>
      <c r="AP244">
        <f t="shared" si="59"/>
        <v>0</v>
      </c>
      <c r="AQ244">
        <f t="shared" si="60"/>
        <v>0</v>
      </c>
      <c r="AR244" s="102" t="str">
        <f t="shared" si="61"/>
        <v xml:space="preserve"> </v>
      </c>
      <c r="AS244">
        <f t="shared" si="51"/>
        <v>0</v>
      </c>
      <c r="AT244" s="102" t="str">
        <f t="shared" si="52"/>
        <v xml:space="preserve"> </v>
      </c>
      <c r="AU244" s="102" t="str" cm="1">
        <f t="array" ref="AU244">_xlfn.IFS(AO244=0," ",AT244=20%,20%,AT244=25%,25%,AT244&lt;20%,"MV",AT244=21%,"MV",AT244=22%,"MV",AT244=23%,"MV",AT244=24%,MV)</f>
        <v xml:space="preserve"> </v>
      </c>
      <c r="AY244" s="121"/>
      <c r="AZ244">
        <v>0</v>
      </c>
      <c r="BA244">
        <v>0</v>
      </c>
      <c r="BB244">
        <f t="shared" si="53"/>
        <v>0</v>
      </c>
      <c r="BD244">
        <v>0</v>
      </c>
      <c r="BE244">
        <f t="shared" si="54"/>
        <v>0</v>
      </c>
      <c r="BF244">
        <f t="shared" si="55"/>
        <v>0</v>
      </c>
      <c r="BG244" s="102" t="str">
        <f t="shared" si="56"/>
        <v xml:space="preserve"> </v>
      </c>
      <c r="BH244">
        <f t="shared" si="57"/>
        <v>0</v>
      </c>
      <c r="BI244" s="102" t="str">
        <f t="shared" si="58"/>
        <v xml:space="preserve"> </v>
      </c>
      <c r="BJ244" s="102" t="str" cm="1">
        <f t="array" ref="BJ244">_xlfn.IFS(BD244=0," ",BI244=20%,20%,BI244=25%,25%,BI244&lt;20%,"MV",BI244=21%,"MV",BI244=22%,"MV",BI244=23%,"MV",BI244=24%,MV)</f>
        <v xml:space="preserve"> </v>
      </c>
    </row>
    <row r="245" spans="1:62">
      <c r="A245" s="6">
        <v>216</v>
      </c>
      <c r="B245" s="14" t="s">
        <v>258</v>
      </c>
      <c r="C245" s="16" t="s">
        <v>45</v>
      </c>
      <c r="D245" s="9">
        <v>3043</v>
      </c>
      <c r="E245" s="9">
        <v>2593</v>
      </c>
      <c r="F245" s="9">
        <v>6978</v>
      </c>
      <c r="G245" s="9">
        <v>5345</v>
      </c>
      <c r="H245" s="9">
        <v>3007</v>
      </c>
      <c r="I245" s="9">
        <v>6920</v>
      </c>
      <c r="J245" s="9">
        <v>5102</v>
      </c>
      <c r="K245" s="9">
        <v>59745</v>
      </c>
      <c r="L245" s="9">
        <v>3903</v>
      </c>
      <c r="M245" s="9">
        <v>1155</v>
      </c>
      <c r="N245" s="9">
        <v>5317</v>
      </c>
      <c r="O245" s="9">
        <v>6817</v>
      </c>
      <c r="P245" s="9">
        <v>6976</v>
      </c>
      <c r="Q245" s="9">
        <v>29977</v>
      </c>
      <c r="R245" s="9">
        <v>5711</v>
      </c>
      <c r="S245" s="9">
        <v>6731</v>
      </c>
      <c r="T245" s="9">
        <v>4482</v>
      </c>
      <c r="U245" s="9">
        <v>4864</v>
      </c>
      <c r="V245" s="9">
        <v>5519</v>
      </c>
      <c r="W245" s="9">
        <v>4087</v>
      </c>
      <c r="X245" s="9">
        <v>5939</v>
      </c>
      <c r="Y245" s="9">
        <v>3700</v>
      </c>
      <c r="Z245" s="9">
        <v>7138</v>
      </c>
      <c r="AA245" s="9">
        <v>4412</v>
      </c>
      <c r="AB245" s="9">
        <v>7168</v>
      </c>
      <c r="AC245" s="9">
        <v>6183</v>
      </c>
      <c r="AE245" s="10">
        <f t="shared" si="49"/>
        <v>59745</v>
      </c>
      <c r="AF245" s="10">
        <f t="shared" si="50"/>
        <v>1155</v>
      </c>
      <c r="AG245" s="10">
        <f t="shared" si="62"/>
        <v>924</v>
      </c>
      <c r="AH245" s="10">
        <f t="shared" si="63"/>
        <v>866.25</v>
      </c>
      <c r="AK245">
        <v>0</v>
      </c>
      <c r="AL245">
        <v>0</v>
      </c>
      <c r="AM245">
        <f t="shared" si="64"/>
        <v>0</v>
      </c>
      <c r="AO245">
        <v>0</v>
      </c>
      <c r="AP245">
        <f t="shared" si="59"/>
        <v>0</v>
      </c>
      <c r="AQ245">
        <f t="shared" si="60"/>
        <v>0</v>
      </c>
      <c r="AR245" s="102" t="str">
        <f t="shared" si="61"/>
        <v xml:space="preserve"> </v>
      </c>
      <c r="AS245">
        <f t="shared" si="51"/>
        <v>0</v>
      </c>
      <c r="AT245" s="102" t="str">
        <f t="shared" si="52"/>
        <v xml:space="preserve"> </v>
      </c>
      <c r="AU245" s="102" t="str" cm="1">
        <f t="array" ref="AU245">_xlfn.IFS(AO245=0," ",AT245=20%,20%,AT245=25%,25%,AT245&lt;20%,"MV",AT245=21%,"MV",AT245=22%,"MV",AT245=23%,"MV",AT245=24%,MV)</f>
        <v xml:space="preserve"> </v>
      </c>
      <c r="AY245" s="121"/>
      <c r="AZ245">
        <v>0</v>
      </c>
      <c r="BA245">
        <v>0</v>
      </c>
      <c r="BB245">
        <f t="shared" si="53"/>
        <v>0</v>
      </c>
      <c r="BD245">
        <v>0</v>
      </c>
      <c r="BE245">
        <f t="shared" si="54"/>
        <v>0</v>
      </c>
      <c r="BF245">
        <f t="shared" si="55"/>
        <v>0</v>
      </c>
      <c r="BG245" s="102" t="str">
        <f t="shared" si="56"/>
        <v xml:space="preserve"> </v>
      </c>
      <c r="BH245">
        <f t="shared" si="57"/>
        <v>0</v>
      </c>
      <c r="BI245" s="102" t="str">
        <f t="shared" si="58"/>
        <v xml:space="preserve"> </v>
      </c>
      <c r="BJ245" s="102" t="str" cm="1">
        <f t="array" ref="BJ245">_xlfn.IFS(BD245=0," ",BI245=20%,20%,BI245=25%,25%,BI245&lt;20%,"MV",BI245=21%,"MV",BI245=22%,"MV",BI245=23%,"MV",BI245=24%,MV)</f>
        <v xml:space="preserve"> </v>
      </c>
    </row>
    <row r="246" spans="1:62">
      <c r="A246" s="6">
        <v>217</v>
      </c>
      <c r="B246" s="14" t="s">
        <v>259</v>
      </c>
      <c r="C246" s="16" t="s">
        <v>45</v>
      </c>
      <c r="D246" s="9">
        <v>1502</v>
      </c>
      <c r="E246" s="9">
        <v>2003</v>
      </c>
      <c r="F246" s="9">
        <v>1916</v>
      </c>
      <c r="G246" s="9">
        <v>3942</v>
      </c>
      <c r="H246" s="9">
        <v>1520</v>
      </c>
      <c r="I246" s="9">
        <v>3917</v>
      </c>
      <c r="J246" s="9">
        <v>3609</v>
      </c>
      <c r="K246" s="9">
        <v>6416</v>
      </c>
      <c r="L246" s="9">
        <v>3903</v>
      </c>
      <c r="M246" s="9">
        <v>3002</v>
      </c>
      <c r="N246" s="9">
        <v>2262</v>
      </c>
      <c r="O246" s="9">
        <v>3860</v>
      </c>
      <c r="P246" s="9">
        <v>3301</v>
      </c>
      <c r="Q246" s="9">
        <v>4185</v>
      </c>
      <c r="R246" s="9">
        <v>3001</v>
      </c>
      <c r="S246" s="9">
        <v>4207</v>
      </c>
      <c r="T246" s="9">
        <v>2537</v>
      </c>
      <c r="U246" s="9">
        <v>3394</v>
      </c>
      <c r="V246" s="9">
        <v>3282</v>
      </c>
      <c r="W246" s="9">
        <v>3258</v>
      </c>
      <c r="X246" s="9">
        <v>4242</v>
      </c>
      <c r="Y246" s="9">
        <v>1690</v>
      </c>
      <c r="Z246" s="9">
        <v>4061</v>
      </c>
      <c r="AA246" s="9">
        <v>1414</v>
      </c>
      <c r="AB246" s="9">
        <v>4059</v>
      </c>
      <c r="AC246" s="9">
        <v>3059</v>
      </c>
      <c r="AE246" s="10">
        <f t="shared" si="49"/>
        <v>6416</v>
      </c>
      <c r="AF246" s="10">
        <f t="shared" si="50"/>
        <v>1414</v>
      </c>
      <c r="AG246" s="10">
        <f t="shared" si="62"/>
        <v>1131.2</v>
      </c>
      <c r="AH246" s="10">
        <f t="shared" si="63"/>
        <v>1060.5</v>
      </c>
      <c r="AK246">
        <v>0</v>
      </c>
      <c r="AL246">
        <v>0</v>
      </c>
      <c r="AM246">
        <f t="shared" si="64"/>
        <v>0</v>
      </c>
      <c r="AO246">
        <v>0</v>
      </c>
      <c r="AP246">
        <f t="shared" si="59"/>
        <v>0</v>
      </c>
      <c r="AQ246">
        <f t="shared" si="60"/>
        <v>0</v>
      </c>
      <c r="AR246" s="102" t="str">
        <f t="shared" si="61"/>
        <v xml:space="preserve"> </v>
      </c>
      <c r="AS246">
        <f t="shared" si="51"/>
        <v>0</v>
      </c>
      <c r="AT246" s="102" t="str">
        <f t="shared" si="52"/>
        <v xml:space="preserve"> </v>
      </c>
      <c r="AU246" s="102" t="str" cm="1">
        <f t="array" ref="AU246">_xlfn.IFS(AO246=0," ",AT246=20%,20%,AT246=25%,25%,AT246&lt;20%,"MV",AT246=21%,"MV",AT246=22%,"MV",AT246=23%,"MV",AT246=24%,MV)</f>
        <v xml:space="preserve"> </v>
      </c>
      <c r="AY246" s="121"/>
      <c r="AZ246">
        <v>0</v>
      </c>
      <c r="BA246">
        <v>0</v>
      </c>
      <c r="BB246">
        <f t="shared" si="53"/>
        <v>0</v>
      </c>
      <c r="BD246">
        <v>0</v>
      </c>
      <c r="BE246">
        <f t="shared" si="54"/>
        <v>0</v>
      </c>
      <c r="BF246">
        <f t="shared" si="55"/>
        <v>0</v>
      </c>
      <c r="BG246" s="102" t="str">
        <f t="shared" si="56"/>
        <v xml:space="preserve"> </v>
      </c>
      <c r="BH246">
        <f t="shared" si="57"/>
        <v>0</v>
      </c>
      <c r="BI246" s="102" t="str">
        <f t="shared" si="58"/>
        <v xml:space="preserve"> </v>
      </c>
      <c r="BJ246" s="102" t="str" cm="1">
        <f t="array" ref="BJ246">_xlfn.IFS(BD246=0," ",BI246=20%,20%,BI246=25%,25%,BI246&lt;20%,"MV",BI246=21%,"MV",BI246=22%,"MV",BI246=23%,"MV",BI246=24%,MV)</f>
        <v xml:space="preserve"> </v>
      </c>
    </row>
    <row r="247" spans="1:62" ht="22.5">
      <c r="A247" s="6">
        <v>218</v>
      </c>
      <c r="B247" s="14" t="s">
        <v>260</v>
      </c>
      <c r="C247" s="16" t="s">
        <v>253</v>
      </c>
      <c r="D247" s="9">
        <v>14906</v>
      </c>
      <c r="E247" s="9">
        <v>1871</v>
      </c>
      <c r="F247" s="9">
        <v>1457</v>
      </c>
      <c r="G247" s="9">
        <v>2552</v>
      </c>
      <c r="H247" s="9">
        <v>14730</v>
      </c>
      <c r="I247" s="9">
        <v>4286</v>
      </c>
      <c r="J247" s="9">
        <v>2873</v>
      </c>
      <c r="K247" s="9">
        <v>25909</v>
      </c>
      <c r="L247" s="9">
        <v>679</v>
      </c>
      <c r="M247" s="9">
        <v>2448</v>
      </c>
      <c r="N247" s="9">
        <v>2149</v>
      </c>
      <c r="O247" s="9">
        <v>4223</v>
      </c>
      <c r="P247" s="9">
        <v>1641</v>
      </c>
      <c r="Q247" s="9">
        <v>5204</v>
      </c>
      <c r="R247" s="9">
        <v>3578</v>
      </c>
      <c r="S247" s="9">
        <v>3365</v>
      </c>
      <c r="T247" s="9">
        <v>3008</v>
      </c>
      <c r="U247" s="9">
        <v>725</v>
      </c>
      <c r="V247" s="9">
        <v>5861</v>
      </c>
      <c r="W247" s="9">
        <v>1631</v>
      </c>
      <c r="X247" s="9">
        <v>10181</v>
      </c>
      <c r="Y247" s="9">
        <v>2043</v>
      </c>
      <c r="Z247" s="9">
        <v>4423</v>
      </c>
      <c r="AA247" s="9">
        <v>5656</v>
      </c>
      <c r="AB247" s="9">
        <v>4441</v>
      </c>
      <c r="AC247" s="9">
        <v>3793</v>
      </c>
      <c r="AE247" s="10">
        <f t="shared" si="49"/>
        <v>25909</v>
      </c>
      <c r="AF247" s="10">
        <f t="shared" si="50"/>
        <v>679</v>
      </c>
      <c r="AG247" s="10">
        <f t="shared" si="62"/>
        <v>543.20000000000005</v>
      </c>
      <c r="AH247" s="10">
        <f t="shared" si="63"/>
        <v>509.25</v>
      </c>
      <c r="AK247">
        <v>0</v>
      </c>
      <c r="AL247">
        <v>0</v>
      </c>
      <c r="AM247">
        <f t="shared" si="64"/>
        <v>0</v>
      </c>
      <c r="AO247">
        <v>0</v>
      </c>
      <c r="AP247">
        <f t="shared" si="59"/>
        <v>0</v>
      </c>
      <c r="AQ247">
        <f t="shared" si="60"/>
        <v>0</v>
      </c>
      <c r="AR247" s="102" t="str">
        <f t="shared" si="61"/>
        <v xml:space="preserve"> </v>
      </c>
      <c r="AS247">
        <f t="shared" si="51"/>
        <v>0</v>
      </c>
      <c r="AT247" s="102" t="str">
        <f t="shared" si="52"/>
        <v xml:space="preserve"> </v>
      </c>
      <c r="AU247" s="102" t="str" cm="1">
        <f t="array" ref="AU247">_xlfn.IFS(AO247=0," ",AT247=20%,20%,AT247=25%,25%,AT247&lt;20%,"MV",AT247=21%,"MV",AT247=22%,"MV",AT247=23%,"MV",AT247=24%,MV)</f>
        <v xml:space="preserve"> </v>
      </c>
      <c r="AY247" s="121"/>
      <c r="AZ247">
        <v>0</v>
      </c>
      <c r="BA247">
        <v>0</v>
      </c>
      <c r="BB247">
        <f t="shared" si="53"/>
        <v>0</v>
      </c>
      <c r="BD247">
        <v>0</v>
      </c>
      <c r="BE247">
        <f t="shared" si="54"/>
        <v>0</v>
      </c>
      <c r="BF247">
        <f t="shared" si="55"/>
        <v>0</v>
      </c>
      <c r="BG247" s="102" t="str">
        <f t="shared" si="56"/>
        <v xml:space="preserve"> </v>
      </c>
      <c r="BH247">
        <f t="shared" si="57"/>
        <v>0</v>
      </c>
      <c r="BI247" s="102" t="str">
        <f t="shared" si="58"/>
        <v xml:space="preserve"> </v>
      </c>
      <c r="BJ247" s="102" t="str" cm="1">
        <f t="array" ref="BJ247">_xlfn.IFS(BD247=0," ",BI247=20%,20%,BI247=25%,25%,BI247&lt;20%,"MV",BI247=21%,"MV",BI247=22%,"MV",BI247=23%,"MV",BI247=24%,MV)</f>
        <v xml:space="preserve"> </v>
      </c>
    </row>
    <row r="248" spans="1:62">
      <c r="A248" s="6">
        <v>219</v>
      </c>
      <c r="B248" s="14" t="s">
        <v>260</v>
      </c>
      <c r="C248" s="16" t="s">
        <v>45</v>
      </c>
      <c r="D248" s="9">
        <v>14906</v>
      </c>
      <c r="E248" s="9">
        <v>14965</v>
      </c>
      <c r="F248" s="9">
        <v>17484</v>
      </c>
      <c r="G248" s="9">
        <v>25518</v>
      </c>
      <c r="H248" s="9">
        <v>14730</v>
      </c>
      <c r="I248" s="9">
        <v>22101</v>
      </c>
      <c r="J248" s="9">
        <v>17986</v>
      </c>
      <c r="K248" s="9">
        <v>78441</v>
      </c>
      <c r="L248" s="9">
        <v>7579</v>
      </c>
      <c r="M248" s="9">
        <v>6930</v>
      </c>
      <c r="N248" s="9">
        <v>15158</v>
      </c>
      <c r="O248" s="9">
        <v>21772</v>
      </c>
      <c r="P248" s="9">
        <v>23636</v>
      </c>
      <c r="Q248" s="9">
        <v>16629</v>
      </c>
      <c r="R248" s="9">
        <v>14310</v>
      </c>
      <c r="S248" s="9">
        <v>20192</v>
      </c>
      <c r="T248" s="9">
        <v>14316</v>
      </c>
      <c r="U248" s="9">
        <v>17420</v>
      </c>
      <c r="V248" s="9">
        <v>35168</v>
      </c>
      <c r="W248" s="9">
        <v>19751</v>
      </c>
      <c r="X248" s="9">
        <v>20362</v>
      </c>
      <c r="Y248" s="9">
        <v>15740</v>
      </c>
      <c r="Z248" s="9">
        <v>22975</v>
      </c>
      <c r="AA248" s="9">
        <v>22624</v>
      </c>
      <c r="AB248" s="9">
        <v>22897</v>
      </c>
      <c r="AC248" s="9">
        <v>16277</v>
      </c>
      <c r="AE248" s="10">
        <f t="shared" si="49"/>
        <v>78441</v>
      </c>
      <c r="AF248" s="10">
        <f t="shared" si="50"/>
        <v>6930</v>
      </c>
      <c r="AG248" s="10">
        <f t="shared" si="62"/>
        <v>5544</v>
      </c>
      <c r="AH248" s="10">
        <f t="shared" si="63"/>
        <v>5197.5</v>
      </c>
      <c r="AK248">
        <v>0</v>
      </c>
      <c r="AL248">
        <v>0</v>
      </c>
      <c r="AM248">
        <f t="shared" si="64"/>
        <v>0</v>
      </c>
      <c r="AO248">
        <v>0</v>
      </c>
      <c r="AP248">
        <f t="shared" si="59"/>
        <v>0</v>
      </c>
      <c r="AQ248">
        <f t="shared" si="60"/>
        <v>0</v>
      </c>
      <c r="AR248" s="102" t="str">
        <f t="shared" si="61"/>
        <v xml:space="preserve"> </v>
      </c>
      <c r="AS248">
        <f t="shared" si="51"/>
        <v>0</v>
      </c>
      <c r="AT248" s="102" t="str">
        <f t="shared" si="52"/>
        <v xml:space="preserve"> </v>
      </c>
      <c r="AU248" s="102" t="str" cm="1">
        <f t="array" ref="AU248">_xlfn.IFS(AO248=0," ",AT248=20%,20%,AT248=25%,25%,AT248&lt;20%,"MV",AT248=21%,"MV",AT248=22%,"MV",AT248=23%,"MV",AT248=24%,MV)</f>
        <v xml:space="preserve"> </v>
      </c>
      <c r="AY248" s="121"/>
      <c r="AZ248">
        <v>0</v>
      </c>
      <c r="BA248">
        <v>0</v>
      </c>
      <c r="BB248">
        <f t="shared" si="53"/>
        <v>0</v>
      </c>
      <c r="BD248">
        <v>0</v>
      </c>
      <c r="BE248">
        <f t="shared" si="54"/>
        <v>0</v>
      </c>
      <c r="BF248">
        <f t="shared" si="55"/>
        <v>0</v>
      </c>
      <c r="BG248" s="102" t="str">
        <f t="shared" si="56"/>
        <v xml:space="preserve"> </v>
      </c>
      <c r="BH248">
        <f t="shared" si="57"/>
        <v>0</v>
      </c>
      <c r="BI248" s="102" t="str">
        <f t="shared" si="58"/>
        <v xml:space="preserve"> </v>
      </c>
      <c r="BJ248" s="102" t="str" cm="1">
        <f t="array" ref="BJ248">_xlfn.IFS(BD248=0," ",BI248=20%,20%,BI248=25%,25%,BI248&lt;20%,"MV",BI248=21%,"MV",BI248=22%,"MV",BI248=23%,"MV",BI248=24%,MV)</f>
        <v xml:space="preserve"> </v>
      </c>
    </row>
    <row r="249" spans="1:62" ht="22.5">
      <c r="A249" s="6">
        <v>220</v>
      </c>
      <c r="B249" s="14" t="s">
        <v>261</v>
      </c>
      <c r="C249" s="16" t="s">
        <v>253</v>
      </c>
      <c r="D249" s="9">
        <v>8367</v>
      </c>
      <c r="E249" s="9">
        <v>1193</v>
      </c>
      <c r="F249" s="9">
        <v>1077</v>
      </c>
      <c r="G249" s="9">
        <v>2102</v>
      </c>
      <c r="H249" s="9">
        <v>8268</v>
      </c>
      <c r="I249" s="9">
        <v>3493</v>
      </c>
      <c r="J249" s="9">
        <v>2376</v>
      </c>
      <c r="K249" s="9">
        <v>16372</v>
      </c>
      <c r="L249" s="9">
        <v>679</v>
      </c>
      <c r="M249" s="9">
        <v>1973</v>
      </c>
      <c r="N249" s="9">
        <v>2036</v>
      </c>
      <c r="O249" s="9">
        <v>3441</v>
      </c>
      <c r="P249" s="9">
        <v>1032</v>
      </c>
      <c r="Q249" s="9">
        <v>4864</v>
      </c>
      <c r="R249" s="9">
        <v>2645</v>
      </c>
      <c r="S249" s="9">
        <v>2385</v>
      </c>
      <c r="T249" s="9">
        <v>2451</v>
      </c>
      <c r="U249" s="9">
        <v>579</v>
      </c>
      <c r="V249" s="9">
        <v>5020</v>
      </c>
      <c r="W249" s="9">
        <v>1268</v>
      </c>
      <c r="X249" s="9">
        <v>8484</v>
      </c>
      <c r="Y249" s="9">
        <v>1897</v>
      </c>
      <c r="Z249" s="9">
        <v>3620</v>
      </c>
      <c r="AA249" s="9">
        <v>4525</v>
      </c>
      <c r="AB249" s="9">
        <v>3619</v>
      </c>
      <c r="AC249" s="9">
        <v>3043</v>
      </c>
      <c r="AE249" s="10">
        <f t="shared" si="49"/>
        <v>16372</v>
      </c>
      <c r="AF249" s="10">
        <f t="shared" si="50"/>
        <v>579</v>
      </c>
      <c r="AG249" s="10">
        <f t="shared" si="62"/>
        <v>463.2</v>
      </c>
      <c r="AH249" s="10">
        <f t="shared" si="63"/>
        <v>434.25</v>
      </c>
      <c r="AK249">
        <v>0</v>
      </c>
      <c r="AL249">
        <v>0</v>
      </c>
      <c r="AM249">
        <f t="shared" si="64"/>
        <v>0</v>
      </c>
      <c r="AO249">
        <v>0</v>
      </c>
      <c r="AP249">
        <f t="shared" si="59"/>
        <v>0</v>
      </c>
      <c r="AQ249">
        <f t="shared" si="60"/>
        <v>0</v>
      </c>
      <c r="AR249" s="102" t="str">
        <f t="shared" si="61"/>
        <v xml:space="preserve"> </v>
      </c>
      <c r="AS249">
        <f t="shared" si="51"/>
        <v>0</v>
      </c>
      <c r="AT249" s="102" t="str">
        <f t="shared" si="52"/>
        <v xml:space="preserve"> </v>
      </c>
      <c r="AU249" s="102" t="str" cm="1">
        <f t="array" ref="AU249">_xlfn.IFS(AO249=0," ",AT249=20%,20%,AT249=25%,25%,AT249&lt;20%,"MV",AT249=21%,"MV",AT249=22%,"MV",AT249=23%,"MV",AT249=24%,MV)</f>
        <v xml:space="preserve"> </v>
      </c>
      <c r="AY249" s="121"/>
      <c r="AZ249">
        <v>0</v>
      </c>
      <c r="BA249">
        <v>0</v>
      </c>
      <c r="BB249">
        <f t="shared" si="53"/>
        <v>0</v>
      </c>
      <c r="BD249">
        <v>0</v>
      </c>
      <c r="BE249">
        <f t="shared" si="54"/>
        <v>0</v>
      </c>
      <c r="BF249">
        <f t="shared" si="55"/>
        <v>0</v>
      </c>
      <c r="BG249" s="102" t="str">
        <f t="shared" si="56"/>
        <v xml:space="preserve"> </v>
      </c>
      <c r="BH249">
        <f t="shared" si="57"/>
        <v>0</v>
      </c>
      <c r="BI249" s="102" t="str">
        <f t="shared" si="58"/>
        <v xml:space="preserve"> </v>
      </c>
      <c r="BJ249" s="102" t="str" cm="1">
        <f t="array" ref="BJ249">_xlfn.IFS(BD249=0," ",BI249=20%,20%,BI249=25%,25%,BI249&lt;20%,"MV",BI249=21%,"MV",BI249=22%,"MV",BI249=23%,"MV",BI249=24%,MV)</f>
        <v xml:space="preserve"> </v>
      </c>
    </row>
    <row r="250" spans="1:62">
      <c r="A250" s="6">
        <v>221</v>
      </c>
      <c r="B250" s="14" t="s">
        <v>261</v>
      </c>
      <c r="C250" s="16" t="s">
        <v>45</v>
      </c>
      <c r="D250" s="9">
        <v>8367</v>
      </c>
      <c r="E250" s="9">
        <v>9545</v>
      </c>
      <c r="F250" s="9">
        <v>12923</v>
      </c>
      <c r="G250" s="9">
        <v>21013</v>
      </c>
      <c r="H250" s="9">
        <v>8268</v>
      </c>
      <c r="I250" s="9">
        <v>18493</v>
      </c>
      <c r="J250" s="9">
        <v>14140</v>
      </c>
      <c r="K250" s="9">
        <v>49567</v>
      </c>
      <c r="L250" s="9">
        <v>8145</v>
      </c>
      <c r="M250" s="9">
        <v>5390</v>
      </c>
      <c r="N250" s="9">
        <v>12896</v>
      </c>
      <c r="O250" s="9">
        <v>18217</v>
      </c>
      <c r="P250" s="9">
        <v>14865</v>
      </c>
      <c r="Q250" s="9">
        <v>12330</v>
      </c>
      <c r="R250" s="9">
        <v>10577</v>
      </c>
      <c r="S250" s="9">
        <v>14303</v>
      </c>
      <c r="T250" s="9">
        <v>11979</v>
      </c>
      <c r="U250" s="9">
        <v>13914</v>
      </c>
      <c r="V250" s="9">
        <v>30119</v>
      </c>
      <c r="W250" s="9">
        <v>15068</v>
      </c>
      <c r="X250" s="9">
        <v>16968</v>
      </c>
      <c r="Y250" s="9">
        <v>10223</v>
      </c>
      <c r="Z250" s="9">
        <v>19129</v>
      </c>
      <c r="AA250" s="9">
        <v>14140</v>
      </c>
      <c r="AB250" s="9">
        <v>19158</v>
      </c>
      <c r="AC250" s="9">
        <v>13314</v>
      </c>
      <c r="AE250" s="10">
        <f t="shared" si="49"/>
        <v>49567</v>
      </c>
      <c r="AF250" s="10">
        <f t="shared" si="50"/>
        <v>5390</v>
      </c>
      <c r="AG250" s="10">
        <f t="shared" si="62"/>
        <v>4312</v>
      </c>
      <c r="AH250" s="10">
        <f t="shared" si="63"/>
        <v>4042.5</v>
      </c>
      <c r="AK250">
        <v>0</v>
      </c>
      <c r="AL250">
        <v>0</v>
      </c>
      <c r="AM250">
        <f t="shared" si="64"/>
        <v>0</v>
      </c>
      <c r="AO250">
        <v>0</v>
      </c>
      <c r="AP250">
        <f t="shared" si="59"/>
        <v>0</v>
      </c>
      <c r="AQ250">
        <f t="shared" si="60"/>
        <v>0</v>
      </c>
      <c r="AR250" s="102" t="str">
        <f t="shared" si="61"/>
        <v xml:space="preserve"> </v>
      </c>
      <c r="AS250">
        <f t="shared" si="51"/>
        <v>0</v>
      </c>
      <c r="AT250" s="102" t="str">
        <f t="shared" si="52"/>
        <v xml:space="preserve"> </v>
      </c>
      <c r="AU250" s="102" t="str" cm="1">
        <f t="array" ref="AU250">_xlfn.IFS(AO250=0," ",AT250=20%,20%,AT250=25%,25%,AT250&lt;20%,"MV",AT250=21%,"MV",AT250=22%,"MV",AT250=23%,"MV",AT250=24%,MV)</f>
        <v xml:space="preserve"> </v>
      </c>
      <c r="AY250" s="121"/>
      <c r="AZ250">
        <v>0</v>
      </c>
      <c r="BA250">
        <v>0</v>
      </c>
      <c r="BB250">
        <f t="shared" si="53"/>
        <v>0</v>
      </c>
      <c r="BD250">
        <v>0</v>
      </c>
      <c r="BE250">
        <f t="shared" si="54"/>
        <v>0</v>
      </c>
      <c r="BF250">
        <f t="shared" si="55"/>
        <v>0</v>
      </c>
      <c r="BG250" s="102" t="str">
        <f t="shared" si="56"/>
        <v xml:space="preserve"> </v>
      </c>
      <c r="BH250">
        <f t="shared" si="57"/>
        <v>0</v>
      </c>
      <c r="BI250" s="102" t="str">
        <f t="shared" si="58"/>
        <v xml:space="preserve"> </v>
      </c>
      <c r="BJ250" s="102" t="str" cm="1">
        <f t="array" ref="BJ250">_xlfn.IFS(BD250=0," ",BI250=20%,20%,BI250=25%,25%,BI250&lt;20%,"MV",BI250=21%,"MV",BI250=22%,"MV",BI250=23%,"MV",BI250=24%,MV)</f>
        <v xml:space="preserve"> </v>
      </c>
    </row>
    <row r="251" spans="1:62" ht="22.5">
      <c r="A251" s="6">
        <v>222</v>
      </c>
      <c r="B251" s="14" t="s">
        <v>262</v>
      </c>
      <c r="C251" s="16" t="s">
        <v>253</v>
      </c>
      <c r="D251" s="9">
        <v>7302</v>
      </c>
      <c r="E251" s="9">
        <v>1310</v>
      </c>
      <c r="F251" s="9">
        <v>824</v>
      </c>
      <c r="G251" s="9">
        <v>993</v>
      </c>
      <c r="H251" s="9">
        <v>7216</v>
      </c>
      <c r="I251" s="9">
        <v>2561</v>
      </c>
      <c r="J251" s="9">
        <v>1946</v>
      </c>
      <c r="K251" s="9">
        <v>25909</v>
      </c>
      <c r="L251" s="9">
        <v>679</v>
      </c>
      <c r="M251" s="9">
        <v>1338</v>
      </c>
      <c r="N251" s="9">
        <v>1697</v>
      </c>
      <c r="O251" s="9">
        <v>2523</v>
      </c>
      <c r="P251" s="9">
        <v>604</v>
      </c>
      <c r="Q251" s="9">
        <v>3733</v>
      </c>
      <c r="R251" s="9">
        <v>2240</v>
      </c>
      <c r="S251" s="9">
        <v>1907</v>
      </c>
      <c r="T251" s="9">
        <v>1797</v>
      </c>
      <c r="U251" s="9">
        <v>499</v>
      </c>
      <c r="V251" s="9">
        <v>2300</v>
      </c>
      <c r="W251" s="9">
        <v>1109</v>
      </c>
      <c r="X251" s="9">
        <v>5939</v>
      </c>
      <c r="Y251" s="9">
        <v>1605</v>
      </c>
      <c r="Z251" s="9">
        <v>2658</v>
      </c>
      <c r="AA251" s="9">
        <v>3959</v>
      </c>
      <c r="AB251" s="9">
        <v>2653</v>
      </c>
      <c r="AC251" s="9">
        <v>2157</v>
      </c>
      <c r="AE251" s="10">
        <f t="shared" si="49"/>
        <v>25909</v>
      </c>
      <c r="AF251" s="10">
        <f t="shared" si="50"/>
        <v>499</v>
      </c>
      <c r="AG251" s="10">
        <f t="shared" si="62"/>
        <v>399.2</v>
      </c>
      <c r="AH251" s="10">
        <f t="shared" si="63"/>
        <v>374.25</v>
      </c>
      <c r="AK251">
        <v>0</v>
      </c>
      <c r="AL251">
        <v>0</v>
      </c>
      <c r="AM251">
        <f t="shared" si="64"/>
        <v>0</v>
      </c>
      <c r="AO251">
        <v>0</v>
      </c>
      <c r="AP251">
        <f t="shared" si="59"/>
        <v>0</v>
      </c>
      <c r="AQ251">
        <f t="shared" si="60"/>
        <v>0</v>
      </c>
      <c r="AR251" s="102" t="str">
        <f t="shared" si="61"/>
        <v xml:space="preserve"> </v>
      </c>
      <c r="AS251">
        <f t="shared" si="51"/>
        <v>0</v>
      </c>
      <c r="AT251" s="102" t="str">
        <f t="shared" si="52"/>
        <v xml:space="preserve"> </v>
      </c>
      <c r="AU251" s="102" t="str" cm="1">
        <f t="array" ref="AU251">_xlfn.IFS(AO251=0," ",AT251=20%,20%,AT251=25%,25%,AT251&lt;20%,"MV",AT251=21%,"MV",AT251=22%,"MV",AT251=23%,"MV",AT251=24%,MV)</f>
        <v xml:space="preserve"> </v>
      </c>
      <c r="AY251" s="121"/>
      <c r="AZ251">
        <v>0</v>
      </c>
      <c r="BA251">
        <v>0</v>
      </c>
      <c r="BB251">
        <f t="shared" si="53"/>
        <v>0</v>
      </c>
      <c r="BD251">
        <v>0</v>
      </c>
      <c r="BE251">
        <f t="shared" si="54"/>
        <v>0</v>
      </c>
      <c r="BF251">
        <f t="shared" si="55"/>
        <v>0</v>
      </c>
      <c r="BG251" s="102" t="str">
        <f t="shared" si="56"/>
        <v xml:space="preserve"> </v>
      </c>
      <c r="BH251">
        <f t="shared" si="57"/>
        <v>0</v>
      </c>
      <c r="BI251" s="102" t="str">
        <f t="shared" si="58"/>
        <v xml:space="preserve"> </v>
      </c>
      <c r="BJ251" s="102" t="str" cm="1">
        <f t="array" ref="BJ251">_xlfn.IFS(BD251=0," ",BI251=20%,20%,BI251=25%,25%,BI251&lt;20%,"MV",BI251=21%,"MV",BI251=22%,"MV",BI251=23%,"MV",BI251=24%,MV)</f>
        <v xml:space="preserve"> </v>
      </c>
    </row>
    <row r="252" spans="1:62">
      <c r="A252" s="6">
        <v>223</v>
      </c>
      <c r="B252" s="14" t="s">
        <v>262</v>
      </c>
      <c r="C252" s="16" t="s">
        <v>45</v>
      </c>
      <c r="D252" s="9">
        <v>7302</v>
      </c>
      <c r="E252" s="9">
        <v>10475</v>
      </c>
      <c r="F252" s="9">
        <v>9882</v>
      </c>
      <c r="G252" s="9">
        <v>9938</v>
      </c>
      <c r="H252" s="9">
        <v>7216</v>
      </c>
      <c r="I252" s="9">
        <v>12479</v>
      </c>
      <c r="J252" s="9">
        <v>11086</v>
      </c>
      <c r="K252" s="9">
        <v>31922</v>
      </c>
      <c r="L252" s="9">
        <v>8823</v>
      </c>
      <c r="M252" s="9">
        <v>5390</v>
      </c>
      <c r="N252" s="9">
        <v>10633</v>
      </c>
      <c r="O252" s="9">
        <v>12293</v>
      </c>
      <c r="P252" s="9">
        <v>8696</v>
      </c>
      <c r="Q252" s="9">
        <v>9841</v>
      </c>
      <c r="R252" s="9">
        <v>8959</v>
      </c>
      <c r="S252" s="9">
        <v>11442</v>
      </c>
      <c r="T252" s="9">
        <v>8084</v>
      </c>
      <c r="U252" s="9">
        <v>11991</v>
      </c>
      <c r="V252" s="9">
        <v>13798</v>
      </c>
      <c r="W252" s="9">
        <v>8654</v>
      </c>
      <c r="X252" s="9">
        <v>11878</v>
      </c>
      <c r="Y252" s="9">
        <v>8002</v>
      </c>
      <c r="Z252" s="9">
        <v>12896</v>
      </c>
      <c r="AA252" s="9">
        <v>17534</v>
      </c>
      <c r="AB252" s="9">
        <v>12928</v>
      </c>
      <c r="AC252" s="9">
        <v>8576</v>
      </c>
      <c r="AE252" s="10">
        <f t="shared" si="49"/>
        <v>31922</v>
      </c>
      <c r="AF252" s="10">
        <f t="shared" si="50"/>
        <v>5390</v>
      </c>
      <c r="AG252" s="10">
        <f t="shared" si="62"/>
        <v>4312</v>
      </c>
      <c r="AH252" s="10">
        <f t="shared" si="63"/>
        <v>4042.5</v>
      </c>
      <c r="AK252">
        <v>0</v>
      </c>
      <c r="AL252">
        <v>0</v>
      </c>
      <c r="AM252">
        <f t="shared" si="64"/>
        <v>0</v>
      </c>
      <c r="AO252">
        <v>0</v>
      </c>
      <c r="AP252">
        <f t="shared" si="59"/>
        <v>0</v>
      </c>
      <c r="AQ252">
        <f t="shared" si="60"/>
        <v>0</v>
      </c>
      <c r="AR252" s="102" t="str">
        <f t="shared" si="61"/>
        <v xml:space="preserve"> </v>
      </c>
      <c r="AS252">
        <f t="shared" si="51"/>
        <v>0</v>
      </c>
      <c r="AT252" s="102" t="str">
        <f t="shared" si="52"/>
        <v xml:space="preserve"> </v>
      </c>
      <c r="AU252" s="102" t="str" cm="1">
        <f t="array" ref="AU252">_xlfn.IFS(AO252=0," ",AT252=20%,20%,AT252=25%,25%,AT252&lt;20%,"MV",AT252=21%,"MV",AT252=22%,"MV",AT252=23%,"MV",AT252=24%,MV)</f>
        <v xml:space="preserve"> </v>
      </c>
      <c r="AY252" s="121"/>
      <c r="AZ252">
        <v>0</v>
      </c>
      <c r="BA252">
        <v>0</v>
      </c>
      <c r="BB252">
        <f t="shared" si="53"/>
        <v>0</v>
      </c>
      <c r="BD252">
        <v>0</v>
      </c>
      <c r="BE252">
        <f t="shared" si="54"/>
        <v>0</v>
      </c>
      <c r="BF252">
        <f t="shared" si="55"/>
        <v>0</v>
      </c>
      <c r="BG252" s="102" t="str">
        <f t="shared" si="56"/>
        <v xml:space="preserve"> </v>
      </c>
      <c r="BH252">
        <f t="shared" si="57"/>
        <v>0</v>
      </c>
      <c r="BI252" s="102" t="str">
        <f t="shared" si="58"/>
        <v xml:space="preserve"> </v>
      </c>
      <c r="BJ252" s="102" t="str" cm="1">
        <f t="array" ref="BJ252">_xlfn.IFS(BD252=0," ",BI252=20%,20%,BI252=25%,25%,BI252&lt;20%,"MV",BI252=21%,"MV",BI252=22%,"MV",BI252=23%,"MV",BI252=24%,MV)</f>
        <v xml:space="preserve"> </v>
      </c>
    </row>
    <row r="253" spans="1:62" ht="22.5">
      <c r="A253" s="6">
        <v>224</v>
      </c>
      <c r="B253" s="14" t="s">
        <v>263</v>
      </c>
      <c r="C253" s="16" t="s">
        <v>253</v>
      </c>
      <c r="D253" s="9">
        <v>8367</v>
      </c>
      <c r="E253" s="9">
        <v>1464</v>
      </c>
      <c r="F253" s="9">
        <v>824</v>
      </c>
      <c r="G253" s="9">
        <v>1992</v>
      </c>
      <c r="H253" s="9">
        <v>8268</v>
      </c>
      <c r="I253" s="9">
        <v>3270</v>
      </c>
      <c r="J253" s="9">
        <v>2489</v>
      </c>
      <c r="K253" s="9">
        <v>13723</v>
      </c>
      <c r="L253" s="9">
        <v>679</v>
      </c>
      <c r="M253" s="9">
        <v>1021</v>
      </c>
      <c r="N253" s="9">
        <v>1697</v>
      </c>
      <c r="O253" s="9">
        <v>3222</v>
      </c>
      <c r="P253" s="9">
        <v>1288</v>
      </c>
      <c r="Q253" s="9">
        <v>4299</v>
      </c>
      <c r="R253" s="9">
        <v>2115</v>
      </c>
      <c r="S253" s="9">
        <v>2385</v>
      </c>
      <c r="T253" s="9">
        <v>2294</v>
      </c>
      <c r="U253" s="9">
        <v>607</v>
      </c>
      <c r="V253" s="9">
        <v>3057</v>
      </c>
      <c r="W253" s="9">
        <v>1629</v>
      </c>
      <c r="X253" s="9">
        <v>10181</v>
      </c>
      <c r="Y253" s="9">
        <v>1605</v>
      </c>
      <c r="Z253" s="9">
        <v>3394</v>
      </c>
      <c r="AA253" s="9">
        <v>3959</v>
      </c>
      <c r="AB253" s="9">
        <v>3388</v>
      </c>
      <c r="AC253" s="9">
        <v>3032</v>
      </c>
      <c r="AE253" s="10">
        <f t="shared" si="49"/>
        <v>13723</v>
      </c>
      <c r="AF253" s="10">
        <f t="shared" si="50"/>
        <v>607</v>
      </c>
      <c r="AG253" s="10">
        <f t="shared" si="62"/>
        <v>485.6</v>
      </c>
      <c r="AH253" s="10">
        <f t="shared" si="63"/>
        <v>455.25</v>
      </c>
      <c r="AK253">
        <v>0</v>
      </c>
      <c r="AL253">
        <v>0</v>
      </c>
      <c r="AM253">
        <f t="shared" si="64"/>
        <v>0</v>
      </c>
      <c r="AO253">
        <v>0</v>
      </c>
      <c r="AP253">
        <f t="shared" si="59"/>
        <v>0</v>
      </c>
      <c r="AQ253">
        <f t="shared" si="60"/>
        <v>0</v>
      </c>
      <c r="AR253" s="102" t="str">
        <f t="shared" si="61"/>
        <v xml:space="preserve"> </v>
      </c>
      <c r="AS253">
        <f t="shared" si="51"/>
        <v>0</v>
      </c>
      <c r="AT253" s="102" t="str">
        <f t="shared" si="52"/>
        <v xml:space="preserve"> </v>
      </c>
      <c r="AU253" s="102" t="str" cm="1">
        <f t="array" ref="AU253">_xlfn.IFS(AO253=0," ",AT253=20%,20%,AT253=25%,25%,AT253&lt;20%,"MV",AT253=21%,"MV",AT253=22%,"MV",AT253=23%,"MV",AT253=24%,MV)</f>
        <v xml:space="preserve"> </v>
      </c>
      <c r="AY253" s="121"/>
      <c r="AZ253">
        <v>0</v>
      </c>
      <c r="BA253">
        <v>0</v>
      </c>
      <c r="BB253">
        <f t="shared" si="53"/>
        <v>0</v>
      </c>
      <c r="BD253">
        <v>0</v>
      </c>
      <c r="BE253">
        <f t="shared" si="54"/>
        <v>0</v>
      </c>
      <c r="BF253">
        <f t="shared" si="55"/>
        <v>0</v>
      </c>
      <c r="BG253" s="102" t="str">
        <f t="shared" si="56"/>
        <v xml:space="preserve"> </v>
      </c>
      <c r="BH253">
        <f t="shared" si="57"/>
        <v>0</v>
      </c>
      <c r="BI253" s="102" t="str">
        <f t="shared" si="58"/>
        <v xml:space="preserve"> </v>
      </c>
      <c r="BJ253" s="102" t="str" cm="1">
        <f t="array" ref="BJ253">_xlfn.IFS(BD253=0," ",BI253=20%,20%,BI253=25%,25%,BI253&lt;20%,"MV",BI253=21%,"MV",BI253=22%,"MV",BI253=23%,"MV",BI253=24%,MV)</f>
        <v xml:space="preserve"> </v>
      </c>
    </row>
    <row r="254" spans="1:62">
      <c r="A254" s="6">
        <v>225</v>
      </c>
      <c r="B254" s="14" t="s">
        <v>263</v>
      </c>
      <c r="C254" s="16" t="s">
        <v>45</v>
      </c>
      <c r="D254" s="9">
        <v>8367</v>
      </c>
      <c r="E254" s="9">
        <v>11712</v>
      </c>
      <c r="F254" s="9">
        <v>9882</v>
      </c>
      <c r="G254" s="9">
        <v>19922</v>
      </c>
      <c r="H254" s="9">
        <v>8268</v>
      </c>
      <c r="I254" s="9">
        <v>18582</v>
      </c>
      <c r="J254" s="9">
        <v>8145</v>
      </c>
      <c r="K254" s="9">
        <v>41547</v>
      </c>
      <c r="L254" s="9">
        <v>9276</v>
      </c>
      <c r="M254" s="9">
        <v>5389</v>
      </c>
      <c r="N254" s="9">
        <v>10633</v>
      </c>
      <c r="O254" s="9">
        <v>18304</v>
      </c>
      <c r="P254" s="9">
        <v>18551</v>
      </c>
      <c r="Q254" s="9">
        <v>11425</v>
      </c>
      <c r="R254" s="9">
        <v>8461</v>
      </c>
      <c r="S254" s="9">
        <v>14303</v>
      </c>
      <c r="T254" s="9">
        <v>12036</v>
      </c>
      <c r="U254" s="9">
        <v>14592</v>
      </c>
      <c r="V254" s="9">
        <v>18341</v>
      </c>
      <c r="W254" s="9">
        <v>13540</v>
      </c>
      <c r="X254" s="9">
        <v>20362</v>
      </c>
      <c r="Y254" s="9">
        <v>8724</v>
      </c>
      <c r="Z254" s="9">
        <v>19321</v>
      </c>
      <c r="AA254" s="9">
        <v>13801</v>
      </c>
      <c r="AB254" s="9">
        <v>19250</v>
      </c>
      <c r="AC254" s="9">
        <v>13427</v>
      </c>
      <c r="AE254" s="10">
        <f t="shared" si="49"/>
        <v>41547</v>
      </c>
      <c r="AF254" s="10">
        <f t="shared" si="50"/>
        <v>5389</v>
      </c>
      <c r="AG254" s="10">
        <f t="shared" si="62"/>
        <v>4311.2</v>
      </c>
      <c r="AH254" s="10">
        <f t="shared" si="63"/>
        <v>4041.75</v>
      </c>
      <c r="AK254">
        <v>0</v>
      </c>
      <c r="AL254">
        <v>0</v>
      </c>
      <c r="AM254">
        <f t="shared" si="64"/>
        <v>0</v>
      </c>
      <c r="AO254">
        <v>0</v>
      </c>
      <c r="AP254">
        <f t="shared" si="59"/>
        <v>0</v>
      </c>
      <c r="AQ254">
        <f t="shared" si="60"/>
        <v>0</v>
      </c>
      <c r="AR254" s="102" t="str">
        <f t="shared" si="61"/>
        <v xml:space="preserve"> </v>
      </c>
      <c r="AS254">
        <f t="shared" si="51"/>
        <v>0</v>
      </c>
      <c r="AT254" s="102" t="str">
        <f t="shared" si="52"/>
        <v xml:space="preserve"> </v>
      </c>
      <c r="AU254" s="102" t="str" cm="1">
        <f t="array" ref="AU254">_xlfn.IFS(AO254=0," ",AT254=20%,20%,AT254=25%,25%,AT254&lt;20%,"MV",AT254=21%,"MV",AT254=22%,"MV",AT254=23%,"MV",AT254=24%,MV)</f>
        <v xml:space="preserve"> </v>
      </c>
      <c r="AY254" s="121"/>
      <c r="AZ254">
        <v>0</v>
      </c>
      <c r="BA254">
        <v>0</v>
      </c>
      <c r="BB254">
        <f t="shared" si="53"/>
        <v>0</v>
      </c>
      <c r="BD254">
        <v>0</v>
      </c>
      <c r="BE254">
        <f t="shared" si="54"/>
        <v>0</v>
      </c>
      <c r="BF254">
        <f t="shared" si="55"/>
        <v>0</v>
      </c>
      <c r="BG254" s="102" t="str">
        <f t="shared" si="56"/>
        <v xml:space="preserve"> </v>
      </c>
      <c r="BH254">
        <f t="shared" si="57"/>
        <v>0</v>
      </c>
      <c r="BI254" s="102" t="str">
        <f t="shared" si="58"/>
        <v xml:space="preserve"> </v>
      </c>
      <c r="BJ254" s="102" t="str" cm="1">
        <f t="array" ref="BJ254">_xlfn.IFS(BD254=0," ",BI254=20%,20%,BI254=25%,25%,BI254&lt;20%,"MV",BI254=21%,"MV",BI254=22%,"MV",BI254=23%,"MV",BI254=24%,MV)</f>
        <v xml:space="preserve"> </v>
      </c>
    </row>
    <row r="255" spans="1:62" ht="22.5">
      <c r="A255" s="6">
        <v>226</v>
      </c>
      <c r="B255" s="14" t="s">
        <v>264</v>
      </c>
      <c r="C255" s="16" t="s">
        <v>253</v>
      </c>
      <c r="D255" s="9">
        <v>11105</v>
      </c>
      <c r="E255" s="9">
        <v>2934</v>
      </c>
      <c r="F255" s="9">
        <v>1077</v>
      </c>
      <c r="G255" s="9">
        <v>1992</v>
      </c>
      <c r="H255" s="9">
        <v>10974</v>
      </c>
      <c r="I255" s="9">
        <v>3638</v>
      </c>
      <c r="J255" s="9">
        <v>2658</v>
      </c>
      <c r="K255" s="9">
        <v>19021</v>
      </c>
      <c r="L255" s="9">
        <v>679</v>
      </c>
      <c r="M255" s="9">
        <v>2448</v>
      </c>
      <c r="N255" s="9">
        <v>2262</v>
      </c>
      <c r="O255" s="9">
        <v>3583</v>
      </c>
      <c r="P255" s="9">
        <v>1412</v>
      </c>
      <c r="Q255" s="9">
        <v>4864</v>
      </c>
      <c r="R255" s="9">
        <v>2645</v>
      </c>
      <c r="S255" s="9">
        <v>2385</v>
      </c>
      <c r="T255" s="9">
        <v>2553</v>
      </c>
      <c r="U255" s="9">
        <v>764</v>
      </c>
      <c r="V255" s="9">
        <v>4207</v>
      </c>
      <c r="W255" s="9">
        <v>1782</v>
      </c>
      <c r="X255" s="9">
        <v>10181</v>
      </c>
      <c r="Y255" s="9">
        <v>1751</v>
      </c>
      <c r="Z255" s="9">
        <v>3756</v>
      </c>
      <c r="AA255" s="9">
        <v>4525</v>
      </c>
      <c r="AB255" s="9">
        <v>3768</v>
      </c>
      <c r="AC255" s="9">
        <v>3449</v>
      </c>
      <c r="AE255" s="10">
        <f t="shared" si="49"/>
        <v>19021</v>
      </c>
      <c r="AF255" s="10">
        <f t="shared" si="50"/>
        <v>679</v>
      </c>
      <c r="AG255" s="10">
        <f t="shared" si="62"/>
        <v>543.20000000000005</v>
      </c>
      <c r="AH255" s="10">
        <f t="shared" si="63"/>
        <v>509.25</v>
      </c>
      <c r="AK255">
        <v>0</v>
      </c>
      <c r="AL255">
        <v>0</v>
      </c>
      <c r="AM255">
        <f t="shared" si="64"/>
        <v>0</v>
      </c>
      <c r="AO255">
        <v>0</v>
      </c>
      <c r="AP255">
        <f t="shared" si="59"/>
        <v>0</v>
      </c>
      <c r="AQ255">
        <f t="shared" si="60"/>
        <v>0</v>
      </c>
      <c r="AR255" s="102" t="str">
        <f t="shared" si="61"/>
        <v xml:space="preserve"> </v>
      </c>
      <c r="AS255">
        <f t="shared" si="51"/>
        <v>0</v>
      </c>
      <c r="AT255" s="102" t="str">
        <f t="shared" si="52"/>
        <v xml:space="preserve"> </v>
      </c>
      <c r="AU255" s="102" t="str" cm="1">
        <f t="array" ref="AU255">_xlfn.IFS(AO255=0," ",AT255=20%,20%,AT255=25%,25%,AT255&lt;20%,"MV",AT255=21%,"MV",AT255=22%,"MV",AT255=23%,"MV",AT255=24%,MV)</f>
        <v xml:space="preserve"> </v>
      </c>
      <c r="AY255" s="121"/>
      <c r="AZ255">
        <v>0</v>
      </c>
      <c r="BA255">
        <v>0</v>
      </c>
      <c r="BB255">
        <f t="shared" si="53"/>
        <v>0</v>
      </c>
      <c r="BD255">
        <v>0</v>
      </c>
      <c r="BE255">
        <f t="shared" si="54"/>
        <v>0</v>
      </c>
      <c r="BF255">
        <f t="shared" si="55"/>
        <v>0</v>
      </c>
      <c r="BG255" s="102" t="str">
        <f t="shared" si="56"/>
        <v xml:space="preserve"> </v>
      </c>
      <c r="BH255">
        <f t="shared" si="57"/>
        <v>0</v>
      </c>
      <c r="BI255" s="102" t="str">
        <f t="shared" si="58"/>
        <v xml:space="preserve"> </v>
      </c>
      <c r="BJ255" s="102" t="str" cm="1">
        <f t="array" ref="BJ255">_xlfn.IFS(BD255=0," ",BI255=20%,20%,BI255=25%,25%,BI255&lt;20%,"MV",BI255=21%,"MV",BI255=22%,"MV",BI255=23%,"MV",BI255=24%,MV)</f>
        <v xml:space="preserve"> </v>
      </c>
    </row>
    <row r="256" spans="1:62">
      <c r="A256" s="6">
        <v>227</v>
      </c>
      <c r="B256" s="14" t="s">
        <v>264</v>
      </c>
      <c r="C256" s="16" t="s">
        <v>45</v>
      </c>
      <c r="D256" s="9">
        <v>11105</v>
      </c>
      <c r="E256" s="9">
        <v>23472</v>
      </c>
      <c r="F256" s="9">
        <v>12923</v>
      </c>
      <c r="G256" s="9">
        <v>19922</v>
      </c>
      <c r="H256" s="9">
        <v>10974</v>
      </c>
      <c r="I256" s="9">
        <v>20623</v>
      </c>
      <c r="J256" s="9">
        <v>16289</v>
      </c>
      <c r="K256" s="9">
        <v>57588</v>
      </c>
      <c r="L256" s="9">
        <v>9615</v>
      </c>
      <c r="M256" s="9">
        <v>4620</v>
      </c>
      <c r="N256" s="9">
        <v>14027</v>
      </c>
      <c r="O256" s="9">
        <v>20316</v>
      </c>
      <c r="P256" s="9">
        <v>20339</v>
      </c>
      <c r="Q256" s="9">
        <v>13914</v>
      </c>
      <c r="R256" s="9">
        <v>10577</v>
      </c>
      <c r="S256" s="9">
        <v>14303</v>
      </c>
      <c r="T256" s="9">
        <v>13359</v>
      </c>
      <c r="U256" s="9">
        <v>18325</v>
      </c>
      <c r="V256" s="9">
        <v>25240</v>
      </c>
      <c r="W256" s="9">
        <v>14559</v>
      </c>
      <c r="X256" s="9">
        <v>20362</v>
      </c>
      <c r="Y256" s="9">
        <v>11409</v>
      </c>
      <c r="Z256" s="9">
        <v>21414</v>
      </c>
      <c r="AA256" s="9">
        <v>20362</v>
      </c>
      <c r="AB256" s="9">
        <v>21365</v>
      </c>
      <c r="AC256" s="9">
        <v>15736</v>
      </c>
      <c r="AE256" s="10">
        <f t="shared" si="49"/>
        <v>57588</v>
      </c>
      <c r="AF256" s="10">
        <f t="shared" si="50"/>
        <v>4620</v>
      </c>
      <c r="AG256" s="10">
        <f t="shared" si="62"/>
        <v>3696</v>
      </c>
      <c r="AH256" s="10">
        <f t="shared" si="63"/>
        <v>3465</v>
      </c>
      <c r="AK256">
        <v>0</v>
      </c>
      <c r="AL256">
        <v>0</v>
      </c>
      <c r="AM256">
        <f t="shared" si="64"/>
        <v>0</v>
      </c>
      <c r="AO256">
        <v>0</v>
      </c>
      <c r="AP256">
        <f t="shared" si="59"/>
        <v>0</v>
      </c>
      <c r="AQ256">
        <f t="shared" si="60"/>
        <v>0</v>
      </c>
      <c r="AR256" s="102" t="str">
        <f t="shared" si="61"/>
        <v xml:space="preserve"> </v>
      </c>
      <c r="AS256">
        <f t="shared" si="51"/>
        <v>0</v>
      </c>
      <c r="AT256" s="102" t="str">
        <f t="shared" si="52"/>
        <v xml:space="preserve"> </v>
      </c>
      <c r="AU256" s="102" t="str" cm="1">
        <f t="array" ref="AU256">_xlfn.IFS(AO256=0," ",AT256=20%,20%,AT256=25%,25%,AT256&lt;20%,"MV",AT256=21%,"MV",AT256=22%,"MV",AT256=23%,"MV",AT256=24%,MV)</f>
        <v xml:space="preserve"> </v>
      </c>
      <c r="AY256" s="121"/>
      <c r="AZ256">
        <v>0</v>
      </c>
      <c r="BA256">
        <v>0</v>
      </c>
      <c r="BB256">
        <f t="shared" si="53"/>
        <v>0</v>
      </c>
      <c r="BD256">
        <v>0</v>
      </c>
      <c r="BE256">
        <f t="shared" si="54"/>
        <v>0</v>
      </c>
      <c r="BF256">
        <f t="shared" si="55"/>
        <v>0</v>
      </c>
      <c r="BG256" s="102" t="str">
        <f t="shared" si="56"/>
        <v xml:space="preserve"> </v>
      </c>
      <c r="BH256">
        <f t="shared" si="57"/>
        <v>0</v>
      </c>
      <c r="BI256" s="102" t="str">
        <f t="shared" si="58"/>
        <v xml:space="preserve"> </v>
      </c>
      <c r="BJ256" s="102" t="str" cm="1">
        <f t="array" ref="BJ256">_xlfn.IFS(BD256=0," ",BI256=20%,20%,BI256=25%,25%,BI256&lt;20%,"MV",BI256=21%,"MV",BI256=22%,"MV",BI256=23%,"MV",BI256=24%,MV)</f>
        <v xml:space="preserve"> </v>
      </c>
    </row>
    <row r="257" spans="1:62" ht="22.5">
      <c r="A257" s="6">
        <v>228</v>
      </c>
      <c r="B257" s="14" t="s">
        <v>265</v>
      </c>
      <c r="C257" s="16" t="s">
        <v>253</v>
      </c>
      <c r="D257" s="9">
        <v>8822</v>
      </c>
      <c r="E257" s="9">
        <v>1560</v>
      </c>
      <c r="F257" s="9">
        <v>660</v>
      </c>
      <c r="G257" s="9">
        <v>1484</v>
      </c>
      <c r="H257" s="9">
        <v>8718</v>
      </c>
      <c r="I257" s="9">
        <v>1478</v>
      </c>
      <c r="J257" s="9">
        <v>1448</v>
      </c>
      <c r="K257" s="9">
        <v>4398</v>
      </c>
      <c r="L257" s="9">
        <v>5090</v>
      </c>
      <c r="M257" s="9">
        <v>784</v>
      </c>
      <c r="N257" s="9">
        <v>1471</v>
      </c>
      <c r="O257" s="9">
        <v>1457</v>
      </c>
      <c r="P257" s="9">
        <v>631</v>
      </c>
      <c r="Q257" s="9">
        <v>3733</v>
      </c>
      <c r="R257" s="9">
        <v>1621</v>
      </c>
      <c r="S257" s="9">
        <v>1543</v>
      </c>
      <c r="T257" s="9">
        <v>1038</v>
      </c>
      <c r="U257" s="9">
        <v>636</v>
      </c>
      <c r="V257" s="9">
        <v>1991</v>
      </c>
      <c r="W257" s="9">
        <v>1393</v>
      </c>
      <c r="X257" s="9">
        <v>6787</v>
      </c>
      <c r="Y257" s="9">
        <v>1240</v>
      </c>
      <c r="Z257" s="9">
        <v>1527</v>
      </c>
      <c r="AA257" s="9">
        <v>2828</v>
      </c>
      <c r="AB257" s="9">
        <v>1533</v>
      </c>
      <c r="AC257" s="9">
        <v>2777</v>
      </c>
      <c r="AE257" s="10">
        <f t="shared" si="49"/>
        <v>8822</v>
      </c>
      <c r="AF257" s="10">
        <f t="shared" si="50"/>
        <v>631</v>
      </c>
      <c r="AG257" s="10">
        <f t="shared" si="62"/>
        <v>504.8</v>
      </c>
      <c r="AH257" s="10">
        <f t="shared" si="63"/>
        <v>473.25</v>
      </c>
      <c r="AK257">
        <v>0</v>
      </c>
      <c r="AL257">
        <v>0</v>
      </c>
      <c r="AM257">
        <f t="shared" si="64"/>
        <v>0</v>
      </c>
      <c r="AO257">
        <v>0</v>
      </c>
      <c r="AP257">
        <f t="shared" si="59"/>
        <v>0</v>
      </c>
      <c r="AQ257">
        <f t="shared" si="60"/>
        <v>0</v>
      </c>
      <c r="AR257" s="102" t="str">
        <f t="shared" si="61"/>
        <v xml:space="preserve"> </v>
      </c>
      <c r="AS257">
        <f t="shared" si="51"/>
        <v>0</v>
      </c>
      <c r="AT257" s="102" t="str">
        <f t="shared" si="52"/>
        <v xml:space="preserve"> </v>
      </c>
      <c r="AU257" s="102" t="str" cm="1">
        <f t="array" ref="AU257">_xlfn.IFS(AO257=0," ",AT257=20%,20%,AT257=25%,25%,AT257&lt;20%,"MV",AT257=21%,"MV",AT257=22%,"MV",AT257=23%,"MV",AT257=24%,MV)</f>
        <v xml:space="preserve"> </v>
      </c>
      <c r="AY257" s="121"/>
      <c r="AZ257">
        <v>0</v>
      </c>
      <c r="BA257">
        <v>0</v>
      </c>
      <c r="BB257">
        <f t="shared" si="53"/>
        <v>0</v>
      </c>
      <c r="BD257">
        <v>0</v>
      </c>
      <c r="BE257">
        <f t="shared" si="54"/>
        <v>0</v>
      </c>
      <c r="BF257">
        <f t="shared" si="55"/>
        <v>0</v>
      </c>
      <c r="BG257" s="102" t="str">
        <f t="shared" si="56"/>
        <v xml:space="preserve"> </v>
      </c>
      <c r="BH257">
        <f t="shared" si="57"/>
        <v>0</v>
      </c>
      <c r="BI257" s="102" t="str">
        <f t="shared" si="58"/>
        <v xml:space="preserve"> </v>
      </c>
      <c r="BJ257" s="102" t="str" cm="1">
        <f t="array" ref="BJ257">_xlfn.IFS(BD257=0," ",BI257=20%,20%,BI257=25%,25%,BI257&lt;20%,"MV",BI257=21%,"MV",BI257=22%,"MV",BI257=23%,"MV",BI257=24%,MV)</f>
        <v xml:space="preserve"> </v>
      </c>
    </row>
    <row r="258" spans="1:62">
      <c r="A258" s="6">
        <v>229</v>
      </c>
      <c r="B258" s="14" t="s">
        <v>265</v>
      </c>
      <c r="C258" s="16" t="s">
        <v>45</v>
      </c>
      <c r="D258" s="9">
        <v>8822</v>
      </c>
      <c r="E258" s="9">
        <v>12478</v>
      </c>
      <c r="F258" s="9">
        <v>7921</v>
      </c>
      <c r="G258" s="9">
        <v>14837</v>
      </c>
      <c r="H258" s="9">
        <v>8718</v>
      </c>
      <c r="I258" s="9">
        <v>9018</v>
      </c>
      <c r="J258" s="9">
        <v>7896</v>
      </c>
      <c r="K258" s="9">
        <v>13314</v>
      </c>
      <c r="L258" s="9">
        <v>5090</v>
      </c>
      <c r="M258" s="9">
        <v>3851</v>
      </c>
      <c r="N258" s="9">
        <v>8371</v>
      </c>
      <c r="O258" s="9">
        <v>8883</v>
      </c>
      <c r="P258" s="9">
        <v>9085</v>
      </c>
      <c r="Q258" s="9">
        <v>10746</v>
      </c>
      <c r="R258" s="9">
        <v>6483</v>
      </c>
      <c r="S258" s="9">
        <v>9254</v>
      </c>
      <c r="T258" s="9">
        <v>5841</v>
      </c>
      <c r="U258" s="9">
        <v>15271</v>
      </c>
      <c r="V258" s="9">
        <v>11947</v>
      </c>
      <c r="W258" s="9">
        <v>10690</v>
      </c>
      <c r="X258" s="9">
        <v>13574</v>
      </c>
      <c r="Y258" s="9">
        <v>10093</v>
      </c>
      <c r="Z258" s="9">
        <v>9378</v>
      </c>
      <c r="AA258" s="9">
        <v>11199</v>
      </c>
      <c r="AB258" s="9">
        <v>17562</v>
      </c>
      <c r="AC258" s="9">
        <v>8744</v>
      </c>
      <c r="AE258" s="10">
        <f t="shared" si="49"/>
        <v>17562</v>
      </c>
      <c r="AF258" s="10">
        <f t="shared" si="50"/>
        <v>3851</v>
      </c>
      <c r="AG258" s="10">
        <f t="shared" si="62"/>
        <v>3080.8</v>
      </c>
      <c r="AH258" s="10">
        <f t="shared" si="63"/>
        <v>2888.25</v>
      </c>
      <c r="AK258">
        <v>0</v>
      </c>
      <c r="AL258">
        <v>0</v>
      </c>
      <c r="AM258">
        <f t="shared" si="64"/>
        <v>0</v>
      </c>
      <c r="AO258">
        <v>0</v>
      </c>
      <c r="AP258">
        <f t="shared" si="59"/>
        <v>0</v>
      </c>
      <c r="AQ258">
        <f t="shared" si="60"/>
        <v>0</v>
      </c>
      <c r="AR258" s="102" t="str">
        <f t="shared" si="61"/>
        <v xml:space="preserve"> </v>
      </c>
      <c r="AS258">
        <f t="shared" si="51"/>
        <v>0</v>
      </c>
      <c r="AT258" s="102" t="str">
        <f t="shared" si="52"/>
        <v xml:space="preserve"> </v>
      </c>
      <c r="AU258" s="102" t="str" cm="1">
        <f t="array" ref="AU258">_xlfn.IFS(AO258=0," ",AT258=20%,20%,AT258=25%,25%,AT258&lt;20%,"MV",AT258=21%,"MV",AT258=22%,"MV",AT258=23%,"MV",AT258=24%,MV)</f>
        <v xml:space="preserve"> </v>
      </c>
      <c r="AY258" s="121"/>
      <c r="AZ258">
        <v>0</v>
      </c>
      <c r="BA258">
        <v>0</v>
      </c>
      <c r="BB258">
        <f t="shared" si="53"/>
        <v>0</v>
      </c>
      <c r="BD258">
        <v>0</v>
      </c>
      <c r="BE258">
        <f t="shared" si="54"/>
        <v>0</v>
      </c>
      <c r="BF258">
        <f t="shared" si="55"/>
        <v>0</v>
      </c>
      <c r="BG258" s="102" t="str">
        <f t="shared" si="56"/>
        <v xml:space="preserve"> </v>
      </c>
      <c r="BH258">
        <f t="shared" si="57"/>
        <v>0</v>
      </c>
      <c r="BI258" s="102" t="str">
        <f t="shared" si="58"/>
        <v xml:space="preserve"> </v>
      </c>
      <c r="BJ258" s="102" t="str" cm="1">
        <f t="array" ref="BJ258">_xlfn.IFS(BD258=0," ",BI258=20%,20%,BI258=25%,25%,BI258&lt;20%,"MV",BI258=21%,"MV",BI258=22%,"MV",BI258=23%,"MV",BI258=24%,MV)</f>
        <v xml:space="preserve"> </v>
      </c>
    </row>
    <row r="259" spans="1:62">
      <c r="A259" s="6">
        <v>230</v>
      </c>
      <c r="B259" s="14" t="s">
        <v>266</v>
      </c>
      <c r="C259" s="16" t="s">
        <v>45</v>
      </c>
      <c r="D259" s="9">
        <v>5030</v>
      </c>
      <c r="E259" s="9">
        <v>282800</v>
      </c>
      <c r="F259" s="9">
        <v>83694</v>
      </c>
      <c r="G259" s="9">
        <v>142677</v>
      </c>
      <c r="H259" s="9">
        <v>5749</v>
      </c>
      <c r="I259" s="9">
        <v>132787</v>
      </c>
      <c r="J259" s="9">
        <v>149092</v>
      </c>
      <c r="K259" s="9">
        <v>510151</v>
      </c>
      <c r="L259" s="9">
        <v>50904</v>
      </c>
      <c r="M259" s="9">
        <v>5343</v>
      </c>
      <c r="N259" s="9">
        <v>51809</v>
      </c>
      <c r="O259" s="9">
        <v>130802</v>
      </c>
      <c r="P259" s="9">
        <v>108205</v>
      </c>
      <c r="Q259" s="9">
        <v>106333</v>
      </c>
      <c r="R259" s="9">
        <v>68500</v>
      </c>
      <c r="S259" s="9">
        <v>151439</v>
      </c>
      <c r="T259" s="9">
        <v>86010</v>
      </c>
      <c r="U259" s="9">
        <v>84840</v>
      </c>
      <c r="V259" s="9">
        <v>110985</v>
      </c>
      <c r="W259" s="9">
        <v>86537</v>
      </c>
      <c r="X259" s="9">
        <v>144228</v>
      </c>
      <c r="Y259" s="9">
        <v>66357</v>
      </c>
      <c r="Z259" s="9">
        <v>137531</v>
      </c>
      <c r="AA259" s="9">
        <v>84840</v>
      </c>
      <c r="AB259" s="9">
        <v>137561</v>
      </c>
      <c r="AC259" s="9">
        <v>93126</v>
      </c>
      <c r="AE259" s="10">
        <f t="shared" si="49"/>
        <v>510151</v>
      </c>
      <c r="AF259" s="10">
        <f t="shared" si="50"/>
        <v>5030</v>
      </c>
      <c r="AG259" s="10">
        <f t="shared" si="62"/>
        <v>4024</v>
      </c>
      <c r="AH259" s="10">
        <f t="shared" si="63"/>
        <v>3772.5</v>
      </c>
      <c r="AK259">
        <v>0</v>
      </c>
      <c r="AL259">
        <v>0</v>
      </c>
      <c r="AM259">
        <f t="shared" si="64"/>
        <v>0</v>
      </c>
      <c r="AO259">
        <v>0</v>
      </c>
      <c r="AP259">
        <f t="shared" si="59"/>
        <v>0</v>
      </c>
      <c r="AQ259">
        <f t="shared" si="60"/>
        <v>0</v>
      </c>
      <c r="AR259" s="102" t="str">
        <f t="shared" si="61"/>
        <v xml:space="preserve"> </v>
      </c>
      <c r="AS259">
        <f t="shared" si="51"/>
        <v>0</v>
      </c>
      <c r="AT259" s="102" t="str">
        <f t="shared" si="52"/>
        <v xml:space="preserve"> </v>
      </c>
      <c r="AU259" s="102" t="str" cm="1">
        <f t="array" ref="AU259">_xlfn.IFS(AO259=0," ",AT259=20%,20%,AT259=25%,25%,AT259&lt;20%,"MV",AT259=21%,"MV",AT259=22%,"MV",AT259=23%,"MV",AT259=24%,MV)</f>
        <v xml:space="preserve"> </v>
      </c>
      <c r="AY259" s="121"/>
      <c r="AZ259">
        <v>0</v>
      </c>
      <c r="BA259">
        <v>0</v>
      </c>
      <c r="BB259">
        <f t="shared" si="53"/>
        <v>0</v>
      </c>
      <c r="BD259">
        <v>0</v>
      </c>
      <c r="BE259">
        <f t="shared" si="54"/>
        <v>0</v>
      </c>
      <c r="BF259">
        <f t="shared" si="55"/>
        <v>0</v>
      </c>
      <c r="BG259" s="102" t="str">
        <f t="shared" si="56"/>
        <v xml:space="preserve"> </v>
      </c>
      <c r="BH259">
        <f t="shared" si="57"/>
        <v>0</v>
      </c>
      <c r="BI259" s="102" t="str">
        <f t="shared" si="58"/>
        <v xml:space="preserve"> </v>
      </c>
      <c r="BJ259" s="102" t="str" cm="1">
        <f t="array" ref="BJ259">_xlfn.IFS(BD259=0," ",BI259=20%,20%,BI259=25%,25%,BI259&lt;20%,"MV",BI259=21%,"MV",BI259=22%,"MV",BI259=23%,"MV",BI259=24%,MV)</f>
        <v xml:space="preserve"> </v>
      </c>
    </row>
    <row r="260" spans="1:62" ht="22.5">
      <c r="A260" s="6">
        <v>231</v>
      </c>
      <c r="B260" s="14" t="s">
        <v>267</v>
      </c>
      <c r="C260" s="16" t="s">
        <v>253</v>
      </c>
      <c r="D260" s="9">
        <v>13528</v>
      </c>
      <c r="E260" s="9">
        <v>1922</v>
      </c>
      <c r="F260" s="9">
        <v>1215</v>
      </c>
      <c r="G260" s="9">
        <v>3060</v>
      </c>
      <c r="H260" s="9">
        <v>13690</v>
      </c>
      <c r="I260" s="9">
        <v>3209</v>
      </c>
      <c r="J260" s="9">
        <v>2489</v>
      </c>
      <c r="K260" s="9">
        <v>35746</v>
      </c>
      <c r="L260" s="9">
        <v>1131</v>
      </c>
      <c r="M260" s="9">
        <v>3770</v>
      </c>
      <c r="N260" s="9">
        <v>2149</v>
      </c>
      <c r="O260" s="9">
        <v>3162</v>
      </c>
      <c r="P260" s="9">
        <v>1897</v>
      </c>
      <c r="Q260" s="9">
        <v>17081</v>
      </c>
      <c r="R260" s="9">
        <v>3733</v>
      </c>
      <c r="S260" s="9">
        <v>2524</v>
      </c>
      <c r="T260" s="9">
        <v>2252</v>
      </c>
      <c r="U260" s="9">
        <v>1032</v>
      </c>
      <c r="V260" s="9">
        <v>2757</v>
      </c>
      <c r="W260" s="9">
        <v>2614</v>
      </c>
      <c r="X260" s="9">
        <v>9332</v>
      </c>
      <c r="Y260" s="9">
        <v>1824</v>
      </c>
      <c r="Z260" s="9">
        <v>3337</v>
      </c>
      <c r="AA260" s="9">
        <v>4525</v>
      </c>
      <c r="AB260" s="9">
        <v>3325</v>
      </c>
      <c r="AC260" s="9">
        <v>5672</v>
      </c>
      <c r="AE260" s="10">
        <f t="shared" si="49"/>
        <v>35746</v>
      </c>
      <c r="AF260" s="10">
        <f t="shared" si="50"/>
        <v>1032</v>
      </c>
      <c r="AG260" s="10">
        <f t="shared" si="62"/>
        <v>825.6</v>
      </c>
      <c r="AH260" s="10">
        <f t="shared" si="63"/>
        <v>774</v>
      </c>
      <c r="AK260">
        <v>60</v>
      </c>
      <c r="AL260">
        <v>60</v>
      </c>
      <c r="AM260">
        <f t="shared" si="64"/>
        <v>0</v>
      </c>
      <c r="AO260">
        <v>774</v>
      </c>
      <c r="AP260">
        <f t="shared" si="59"/>
        <v>2252</v>
      </c>
      <c r="AQ260">
        <f t="shared" si="60"/>
        <v>1478</v>
      </c>
      <c r="AR260" s="102">
        <f t="shared" si="61"/>
        <v>0.65630550621669625</v>
      </c>
      <c r="AS260">
        <f t="shared" si="51"/>
        <v>46440</v>
      </c>
      <c r="AT260" s="102">
        <f t="shared" si="52"/>
        <v>0.25</v>
      </c>
      <c r="AU260" s="102" cm="1">
        <f t="array" ref="AU260">_xlfn.IFS(AO260=0," ",AT260=20%,20%,AT260=25%,25%,AT260&lt;20%,"MV",AT260=21%,"MV",AT260=22%,"MV",AT260=23%,"MV",AT260=24%,MV)</f>
        <v>0.25</v>
      </c>
      <c r="AY260" s="121"/>
      <c r="AZ260">
        <v>60</v>
      </c>
      <c r="BA260">
        <v>60</v>
      </c>
      <c r="BB260">
        <f t="shared" si="53"/>
        <v>0</v>
      </c>
      <c r="BD260">
        <v>774</v>
      </c>
      <c r="BE260">
        <f t="shared" si="54"/>
        <v>2614</v>
      </c>
      <c r="BF260">
        <f t="shared" si="55"/>
        <v>1840</v>
      </c>
      <c r="BG260" s="102">
        <f t="shared" si="56"/>
        <v>0.70390206579954095</v>
      </c>
      <c r="BH260">
        <f t="shared" si="57"/>
        <v>46440</v>
      </c>
      <c r="BI260" s="102">
        <f t="shared" si="58"/>
        <v>0.25</v>
      </c>
      <c r="BJ260" s="102" cm="1">
        <f t="array" ref="BJ260">_xlfn.IFS(BD260=0," ",BI260=20%,20%,BI260=25%,25%,BI260&lt;20%,"MV",BI260=21%,"MV",BI260=22%,"MV",BI260=23%,"MV",BI260=24%,MV)</f>
        <v>0.25</v>
      </c>
    </row>
    <row r="261" spans="1:62">
      <c r="A261" s="6">
        <v>232</v>
      </c>
      <c r="B261" s="14" t="s">
        <v>267</v>
      </c>
      <c r="C261" s="16" t="s">
        <v>45</v>
      </c>
      <c r="D261" s="9">
        <v>13528</v>
      </c>
      <c r="E261" s="9">
        <v>15378</v>
      </c>
      <c r="F261" s="9">
        <v>14580</v>
      </c>
      <c r="G261" s="9">
        <v>18362</v>
      </c>
      <c r="H261" s="9">
        <v>13690</v>
      </c>
      <c r="I261" s="9">
        <v>18829</v>
      </c>
      <c r="J261" s="9">
        <v>15611</v>
      </c>
      <c r="K261" s="9">
        <v>123258</v>
      </c>
      <c r="L261" s="9">
        <v>13574</v>
      </c>
      <c r="M261" s="9">
        <v>9932</v>
      </c>
      <c r="N261" s="9">
        <v>12896</v>
      </c>
      <c r="O261" s="9">
        <v>18546</v>
      </c>
      <c r="P261" s="9">
        <v>45520</v>
      </c>
      <c r="Q261" s="9">
        <v>33710</v>
      </c>
      <c r="R261" s="9">
        <v>14932</v>
      </c>
      <c r="S261" s="9">
        <v>15145</v>
      </c>
      <c r="T261" s="9">
        <v>12195</v>
      </c>
      <c r="U261" s="9">
        <v>24773</v>
      </c>
      <c r="V261" s="9">
        <v>16540</v>
      </c>
      <c r="W261" s="9">
        <v>22398</v>
      </c>
      <c r="X261" s="9">
        <v>18665</v>
      </c>
      <c r="Y261" s="9">
        <v>12446</v>
      </c>
      <c r="Z261" s="9">
        <v>19558</v>
      </c>
      <c r="AA261" s="9">
        <v>19796</v>
      </c>
      <c r="AB261" s="9">
        <v>19504</v>
      </c>
      <c r="AC261" s="9">
        <v>19870</v>
      </c>
      <c r="AE261" s="10">
        <f t="shared" si="49"/>
        <v>123258</v>
      </c>
      <c r="AF261" s="10">
        <f t="shared" si="50"/>
        <v>9932</v>
      </c>
      <c r="AG261" s="10">
        <f t="shared" si="62"/>
        <v>7945.6</v>
      </c>
      <c r="AH261" s="10">
        <f t="shared" si="63"/>
        <v>7449</v>
      </c>
      <c r="AK261">
        <v>0</v>
      </c>
      <c r="AL261">
        <v>0</v>
      </c>
      <c r="AM261">
        <f t="shared" si="64"/>
        <v>0</v>
      </c>
      <c r="AO261">
        <v>0</v>
      </c>
      <c r="AP261">
        <f t="shared" si="59"/>
        <v>0</v>
      </c>
      <c r="AQ261">
        <f t="shared" si="60"/>
        <v>0</v>
      </c>
      <c r="AR261" s="102" t="str">
        <f t="shared" si="61"/>
        <v xml:space="preserve"> </v>
      </c>
      <c r="AS261">
        <f t="shared" si="51"/>
        <v>0</v>
      </c>
      <c r="AT261" s="102" t="str">
        <f t="shared" si="52"/>
        <v xml:space="preserve"> </v>
      </c>
      <c r="AU261" s="102" t="str" cm="1">
        <f t="array" ref="AU261">_xlfn.IFS(AO261=0," ",AT261=20%,20%,AT261=25%,25%,AT261&lt;20%,"MV",AT261=21%,"MV",AT261=22%,"MV",AT261=23%,"MV",AT261=24%,MV)</f>
        <v xml:space="preserve"> </v>
      </c>
      <c r="AY261" s="121"/>
      <c r="AZ261">
        <v>0</v>
      </c>
      <c r="BA261">
        <v>0</v>
      </c>
      <c r="BB261">
        <f t="shared" si="53"/>
        <v>0</v>
      </c>
      <c r="BD261">
        <v>0</v>
      </c>
      <c r="BE261">
        <f t="shared" si="54"/>
        <v>0</v>
      </c>
      <c r="BF261">
        <f t="shared" si="55"/>
        <v>0</v>
      </c>
      <c r="BG261" s="102" t="str">
        <f t="shared" si="56"/>
        <v xml:space="preserve"> </v>
      </c>
      <c r="BH261">
        <f t="shared" si="57"/>
        <v>0</v>
      </c>
      <c r="BI261" s="102" t="str">
        <f t="shared" si="58"/>
        <v xml:space="preserve"> </v>
      </c>
      <c r="BJ261" s="102" t="str" cm="1">
        <f t="array" ref="BJ261">_xlfn.IFS(BD261=0," ",BI261=20%,20%,BI261=25%,25%,BI261&lt;20%,"MV",BI261=21%,"MV",BI261=22%,"MV",BI261=23%,"MV",BI261=24%,MV)</f>
        <v xml:space="preserve"> </v>
      </c>
    </row>
    <row r="262" spans="1:62" ht="22.5">
      <c r="A262" s="6">
        <v>233</v>
      </c>
      <c r="B262" s="14" t="s">
        <v>268</v>
      </c>
      <c r="C262" s="16" t="s">
        <v>253</v>
      </c>
      <c r="D262" s="9">
        <v>8594</v>
      </c>
      <c r="E262" s="9">
        <v>38885</v>
      </c>
      <c r="F262" s="9">
        <v>19004</v>
      </c>
      <c r="G262" s="9">
        <v>43806</v>
      </c>
      <c r="H262" s="9">
        <v>9821</v>
      </c>
      <c r="I262" s="9">
        <v>63440</v>
      </c>
      <c r="J262" s="9">
        <v>43083</v>
      </c>
      <c r="K262" s="9">
        <v>234236</v>
      </c>
      <c r="L262" s="9">
        <v>15271</v>
      </c>
      <c r="M262" s="9">
        <v>15838</v>
      </c>
      <c r="N262" s="9">
        <v>33710</v>
      </c>
      <c r="O262" s="9">
        <v>62492</v>
      </c>
      <c r="P262" s="9">
        <v>20917</v>
      </c>
      <c r="Q262" s="9">
        <v>103279</v>
      </c>
      <c r="R262" s="9">
        <v>77770</v>
      </c>
      <c r="S262" s="9">
        <v>36457</v>
      </c>
      <c r="T262" s="9">
        <v>44516</v>
      </c>
      <c r="U262" s="9">
        <v>4236</v>
      </c>
      <c r="V262" s="9">
        <v>65904</v>
      </c>
      <c r="W262" s="9">
        <v>38992</v>
      </c>
      <c r="X262" s="9">
        <v>144228</v>
      </c>
      <c r="Y262" s="9">
        <v>52533</v>
      </c>
      <c r="Z262" s="9">
        <v>65644</v>
      </c>
      <c r="AA262" s="9">
        <v>67872</v>
      </c>
      <c r="AB262" s="9">
        <v>65720</v>
      </c>
      <c r="AC262" s="9">
        <v>62538</v>
      </c>
      <c r="AE262" s="10">
        <f t="shared" si="49"/>
        <v>234236</v>
      </c>
      <c r="AF262" s="10">
        <f t="shared" si="50"/>
        <v>4236</v>
      </c>
      <c r="AG262" s="10">
        <f t="shared" si="62"/>
        <v>3388.8</v>
      </c>
      <c r="AH262" s="10">
        <f t="shared" si="63"/>
        <v>3177</v>
      </c>
      <c r="AK262">
        <v>0</v>
      </c>
      <c r="AL262">
        <v>0</v>
      </c>
      <c r="AM262">
        <f t="shared" si="64"/>
        <v>0</v>
      </c>
      <c r="AO262">
        <v>0</v>
      </c>
      <c r="AP262">
        <f t="shared" si="59"/>
        <v>0</v>
      </c>
      <c r="AQ262">
        <f t="shared" si="60"/>
        <v>0</v>
      </c>
      <c r="AR262" s="102" t="str">
        <f t="shared" si="61"/>
        <v xml:space="preserve"> </v>
      </c>
      <c r="AS262">
        <f t="shared" si="51"/>
        <v>0</v>
      </c>
      <c r="AT262" s="102" t="str">
        <f t="shared" si="52"/>
        <v xml:space="preserve"> </v>
      </c>
      <c r="AU262" s="102" t="str" cm="1">
        <f t="array" ref="AU262">_xlfn.IFS(AO262=0," ",AT262=20%,20%,AT262=25%,25%,AT262&lt;20%,"MV",AT262=21%,"MV",AT262=22%,"MV",AT262=23%,"MV",AT262=24%,MV)</f>
        <v xml:space="preserve"> </v>
      </c>
      <c r="AY262" s="121"/>
      <c r="AZ262">
        <v>0</v>
      </c>
      <c r="BA262">
        <v>0</v>
      </c>
      <c r="BB262">
        <f t="shared" si="53"/>
        <v>0</v>
      </c>
      <c r="BD262">
        <v>0</v>
      </c>
      <c r="BE262">
        <f t="shared" si="54"/>
        <v>0</v>
      </c>
      <c r="BF262">
        <f t="shared" si="55"/>
        <v>0</v>
      </c>
      <c r="BG262" s="102" t="str">
        <f t="shared" si="56"/>
        <v xml:space="preserve"> </v>
      </c>
      <c r="BH262">
        <f t="shared" si="57"/>
        <v>0</v>
      </c>
      <c r="BI262" s="102" t="str">
        <f t="shared" si="58"/>
        <v xml:space="preserve"> </v>
      </c>
      <c r="BJ262" s="102" t="str" cm="1">
        <f t="array" ref="BJ262">_xlfn.IFS(BD262=0," ",BI262=20%,20%,BI262=25%,25%,BI262&lt;20%,"MV",BI262=21%,"MV",BI262=22%,"MV",BI262=23%,"MV",BI262=24%,MV)</f>
        <v xml:space="preserve"> </v>
      </c>
    </row>
    <row r="263" spans="1:62">
      <c r="A263" s="6">
        <v>234</v>
      </c>
      <c r="B263" s="14" t="s">
        <v>268</v>
      </c>
      <c r="C263" s="16" t="s">
        <v>45</v>
      </c>
      <c r="D263" s="9">
        <v>8594</v>
      </c>
      <c r="E263" s="9">
        <v>311080</v>
      </c>
      <c r="F263" s="9">
        <v>228050</v>
      </c>
      <c r="G263" s="9">
        <v>262834</v>
      </c>
      <c r="H263" s="9">
        <v>49107</v>
      </c>
      <c r="I263" s="9">
        <v>296551</v>
      </c>
      <c r="J263" s="9">
        <v>252009</v>
      </c>
      <c r="K263" s="9">
        <v>807681</v>
      </c>
      <c r="L263" s="9">
        <v>169680</v>
      </c>
      <c r="M263" s="9">
        <v>46198</v>
      </c>
      <c r="N263" s="9">
        <v>237326</v>
      </c>
      <c r="O263" s="9">
        <v>292120</v>
      </c>
      <c r="P263" s="9">
        <v>502010</v>
      </c>
      <c r="Q263" s="9">
        <v>340152</v>
      </c>
      <c r="R263" s="9">
        <v>311080</v>
      </c>
      <c r="S263" s="9">
        <v>218746</v>
      </c>
      <c r="T263" s="9">
        <v>192086</v>
      </c>
      <c r="U263" s="9">
        <v>101695</v>
      </c>
      <c r="V263" s="9">
        <v>790850</v>
      </c>
      <c r="W263" s="9">
        <v>390943</v>
      </c>
      <c r="X263" s="9">
        <v>28846</v>
      </c>
      <c r="Y263" s="9">
        <v>313734</v>
      </c>
      <c r="Z263" s="9">
        <v>306352</v>
      </c>
      <c r="AA263" s="9">
        <v>339360</v>
      </c>
      <c r="AB263" s="9">
        <v>307216</v>
      </c>
      <c r="AC263" s="9">
        <v>342628</v>
      </c>
      <c r="AE263" s="10">
        <f t="shared" ref="AE263:AE326" si="65">MAX(D263:AC263)</f>
        <v>807681</v>
      </c>
      <c r="AF263" s="10">
        <f t="shared" ref="AF263:AF326" si="66">MIN(D263:AC263)</f>
        <v>8594</v>
      </c>
      <c r="AG263" s="10">
        <f t="shared" si="62"/>
        <v>6875.2</v>
      </c>
      <c r="AH263" s="10">
        <f t="shared" si="63"/>
        <v>6445.5</v>
      </c>
      <c r="AK263">
        <v>0</v>
      </c>
      <c r="AL263">
        <v>0</v>
      </c>
      <c r="AM263">
        <f t="shared" si="64"/>
        <v>0</v>
      </c>
      <c r="AO263">
        <v>0</v>
      </c>
      <c r="AP263">
        <f t="shared" si="59"/>
        <v>0</v>
      </c>
      <c r="AQ263">
        <f t="shared" si="60"/>
        <v>0</v>
      </c>
      <c r="AR263" s="102" t="str">
        <f t="shared" si="61"/>
        <v xml:space="preserve"> </v>
      </c>
      <c r="AS263">
        <f t="shared" si="51"/>
        <v>0</v>
      </c>
      <c r="AT263" s="102" t="str">
        <f t="shared" si="52"/>
        <v xml:space="preserve"> </v>
      </c>
      <c r="AU263" s="102" t="str" cm="1">
        <f t="array" ref="AU263">_xlfn.IFS(AO263=0," ",AT263=20%,20%,AT263=25%,25%,AT263&lt;20%,"MV",AT263=21%,"MV",AT263=22%,"MV",AT263=23%,"MV",AT263=24%,MV)</f>
        <v xml:space="preserve"> </v>
      </c>
      <c r="AY263" s="121"/>
      <c r="AZ263">
        <v>0</v>
      </c>
      <c r="BA263">
        <v>0</v>
      </c>
      <c r="BB263">
        <f t="shared" si="53"/>
        <v>0</v>
      </c>
      <c r="BD263">
        <v>0</v>
      </c>
      <c r="BE263">
        <f t="shared" si="54"/>
        <v>0</v>
      </c>
      <c r="BF263">
        <f t="shared" si="55"/>
        <v>0</v>
      </c>
      <c r="BG263" s="102" t="str">
        <f t="shared" si="56"/>
        <v xml:space="preserve"> </v>
      </c>
      <c r="BH263">
        <f t="shared" si="57"/>
        <v>0</v>
      </c>
      <c r="BI263" s="102" t="str">
        <f t="shared" si="58"/>
        <v xml:space="preserve"> </v>
      </c>
      <c r="BJ263" s="102" t="str" cm="1">
        <f t="array" ref="BJ263">_xlfn.IFS(BD263=0," ",BI263=20%,20%,BI263=25%,25%,BI263&lt;20%,"MV",BI263=21%,"MV",BI263=22%,"MV",BI263=23%,"MV",BI263=24%,MV)</f>
        <v xml:space="preserve"> </v>
      </c>
    </row>
    <row r="264" spans="1:62" ht="22.5">
      <c r="A264" s="6">
        <v>235</v>
      </c>
      <c r="B264" s="14" t="s">
        <v>269</v>
      </c>
      <c r="C264" s="16" t="s">
        <v>253</v>
      </c>
      <c r="D264" s="9">
        <v>4297</v>
      </c>
      <c r="E264" s="9">
        <v>21210</v>
      </c>
      <c r="F264" s="9">
        <v>9502</v>
      </c>
      <c r="G264" s="9">
        <v>52567</v>
      </c>
      <c r="H264" s="9">
        <v>4911</v>
      </c>
      <c r="I264" s="9">
        <v>30550</v>
      </c>
      <c r="J264" s="9">
        <v>22958</v>
      </c>
      <c r="K264" s="9">
        <v>117119</v>
      </c>
      <c r="L264" s="9">
        <v>16402</v>
      </c>
      <c r="M264" s="9">
        <v>6567</v>
      </c>
      <c r="N264" s="9">
        <v>20814</v>
      </c>
      <c r="O264" s="9">
        <v>30092</v>
      </c>
      <c r="P264" s="9">
        <v>11184</v>
      </c>
      <c r="Q264" s="9">
        <v>51696</v>
      </c>
      <c r="R264" s="9">
        <v>46662</v>
      </c>
      <c r="S264" s="9">
        <v>30455</v>
      </c>
      <c r="T264" s="9">
        <v>21437</v>
      </c>
      <c r="U264" s="9">
        <v>4378</v>
      </c>
      <c r="V264" s="9">
        <v>65904</v>
      </c>
      <c r="W264" s="9">
        <v>26481</v>
      </c>
      <c r="X264" s="9">
        <v>72114</v>
      </c>
      <c r="Y264" s="9">
        <v>30644</v>
      </c>
      <c r="Z264" s="9">
        <v>31708</v>
      </c>
      <c r="AA264" s="9">
        <v>56560</v>
      </c>
      <c r="AB264" s="9">
        <v>31649</v>
      </c>
      <c r="AC264" s="9">
        <v>34329</v>
      </c>
      <c r="AE264" s="10">
        <f t="shared" si="65"/>
        <v>117119</v>
      </c>
      <c r="AF264" s="10">
        <f t="shared" si="66"/>
        <v>4297</v>
      </c>
      <c r="AG264" s="10">
        <f t="shared" si="62"/>
        <v>3437.6</v>
      </c>
      <c r="AH264" s="10">
        <f t="shared" si="63"/>
        <v>3222.75</v>
      </c>
      <c r="AK264">
        <v>0</v>
      </c>
      <c r="AL264">
        <v>0</v>
      </c>
      <c r="AM264">
        <f t="shared" si="64"/>
        <v>0</v>
      </c>
      <c r="AO264">
        <v>0</v>
      </c>
      <c r="AP264">
        <f t="shared" si="59"/>
        <v>0</v>
      </c>
      <c r="AQ264">
        <f t="shared" si="60"/>
        <v>0</v>
      </c>
      <c r="AR264" s="102" t="str">
        <f t="shared" si="61"/>
        <v xml:space="preserve"> </v>
      </c>
      <c r="AS264">
        <f t="shared" ref="AS264:AS327" si="67">AK264*AO264</f>
        <v>0</v>
      </c>
      <c r="AT264" s="102" t="str">
        <f t="shared" ref="AT264:AT327" si="68">IF(AO264=0," ",ROUND(100%-(AO264/AF264),2))</f>
        <v xml:space="preserve"> </v>
      </c>
      <c r="AU264" s="102" t="str" cm="1">
        <f t="array" ref="AU264">_xlfn.IFS(AO264=0," ",AT264=20%,20%,AT264=25%,25%,AT264&lt;20%,"MV",AT264=21%,"MV",AT264=22%,"MV",AT264=23%,"MV",AT264=24%,MV)</f>
        <v xml:space="preserve"> </v>
      </c>
      <c r="AY264" s="121"/>
      <c r="AZ264">
        <v>0</v>
      </c>
      <c r="BA264">
        <v>0</v>
      </c>
      <c r="BB264">
        <f t="shared" ref="BB264:BB327" si="69">AZ264-BA264</f>
        <v>0</v>
      </c>
      <c r="BD264">
        <v>0</v>
      </c>
      <c r="BE264">
        <f t="shared" ref="BE264:BE327" si="70">IF(AK264&gt;0,W264,0)</f>
        <v>0</v>
      </c>
      <c r="BF264">
        <f t="shared" ref="BF264:BF327" si="71">BE264-BD264</f>
        <v>0</v>
      </c>
      <c r="BG264" s="102" t="str">
        <f t="shared" ref="BG264:BG327" si="72">IF(BD264&gt;0,((BF264*100%)/BE264)," ")</f>
        <v xml:space="preserve"> </v>
      </c>
      <c r="BH264">
        <f t="shared" ref="BH264:BH327" si="73">BD264*AZ264</f>
        <v>0</v>
      </c>
      <c r="BI264" s="102" t="str">
        <f t="shared" ref="BI264:BI327" si="74">IF(BD264=0," ",ROUND(100%-(BD264/AF264),2))</f>
        <v xml:space="preserve"> </v>
      </c>
      <c r="BJ264" s="102" t="str" cm="1">
        <f t="array" ref="BJ264">_xlfn.IFS(BD264=0," ",BI264=20%,20%,BI264=25%,25%,BI264&lt;20%,"MV",BI264=21%,"MV",BI264=22%,"MV",BI264=23%,"MV",BI264=24%,MV)</f>
        <v xml:space="preserve"> </v>
      </c>
    </row>
    <row r="265" spans="1:62">
      <c r="A265" s="6">
        <v>236</v>
      </c>
      <c r="B265" s="14" t="s">
        <v>269</v>
      </c>
      <c r="C265" s="16" t="s">
        <v>45</v>
      </c>
      <c r="D265" s="9">
        <v>4297</v>
      </c>
      <c r="E265" s="9">
        <v>169680</v>
      </c>
      <c r="F265" s="9">
        <v>114025</v>
      </c>
      <c r="G265" s="9">
        <v>525669</v>
      </c>
      <c r="H265" s="9">
        <v>4911</v>
      </c>
      <c r="I265" s="9">
        <v>169163</v>
      </c>
      <c r="J265" s="9">
        <v>127905</v>
      </c>
      <c r="K265" s="9">
        <v>403841</v>
      </c>
      <c r="L265" s="9">
        <v>147056</v>
      </c>
      <c r="M265" s="9">
        <v>5844</v>
      </c>
      <c r="N265" s="9">
        <v>127147</v>
      </c>
      <c r="O265" s="9">
        <v>166636</v>
      </c>
      <c r="P265" s="9">
        <v>268419</v>
      </c>
      <c r="Q265" s="9">
        <v>170132</v>
      </c>
      <c r="R265" s="9">
        <v>186648</v>
      </c>
      <c r="S265" s="9">
        <v>182728</v>
      </c>
      <c r="T265" s="9">
        <v>109572</v>
      </c>
      <c r="U265" s="9">
        <v>105088</v>
      </c>
      <c r="V265" s="9">
        <v>395426</v>
      </c>
      <c r="W265" s="9">
        <v>265266</v>
      </c>
      <c r="X265" s="9">
        <v>144228</v>
      </c>
      <c r="Y265" s="9">
        <v>156867</v>
      </c>
      <c r="Z265" s="9">
        <v>175551</v>
      </c>
      <c r="AA265" s="9">
        <v>203616</v>
      </c>
      <c r="AB265" s="9">
        <v>175247</v>
      </c>
      <c r="AC265" s="9">
        <v>179256</v>
      </c>
      <c r="AE265" s="10">
        <f t="shared" si="65"/>
        <v>525669</v>
      </c>
      <c r="AF265" s="10">
        <f t="shared" si="66"/>
        <v>4297</v>
      </c>
      <c r="AG265" s="10">
        <f t="shared" si="62"/>
        <v>3437.6</v>
      </c>
      <c r="AH265" s="10">
        <f t="shared" si="63"/>
        <v>3222.75</v>
      </c>
      <c r="AK265">
        <v>0</v>
      </c>
      <c r="AL265">
        <v>0</v>
      </c>
      <c r="AM265">
        <f t="shared" si="64"/>
        <v>0</v>
      </c>
      <c r="AO265">
        <v>0</v>
      </c>
      <c r="AP265">
        <f t="shared" ref="AP265:AP328" si="75">IF(AK265&gt;0,T265,0)</f>
        <v>0</v>
      </c>
      <c r="AQ265">
        <f t="shared" ref="AQ265:AQ328" si="76">AP265-AO265</f>
        <v>0</v>
      </c>
      <c r="AR265" s="102" t="str">
        <f t="shared" ref="AR265:AR328" si="77">IF(AO265&gt;0,((AQ265*100%)/AP265)," ")</f>
        <v xml:space="preserve"> </v>
      </c>
      <c r="AS265">
        <f t="shared" si="67"/>
        <v>0</v>
      </c>
      <c r="AT265" s="102" t="str">
        <f t="shared" si="68"/>
        <v xml:space="preserve"> </v>
      </c>
      <c r="AU265" s="102" t="str" cm="1">
        <f t="array" ref="AU265">_xlfn.IFS(AO265=0," ",AT265=20%,20%,AT265=25%,25%,AT265&lt;20%,"MV",AT265=21%,"MV",AT265=22%,"MV",AT265=23%,"MV",AT265=24%,MV)</f>
        <v xml:space="preserve"> </v>
      </c>
      <c r="AY265" s="121"/>
      <c r="AZ265">
        <v>0</v>
      </c>
      <c r="BA265">
        <v>0</v>
      </c>
      <c r="BB265">
        <f t="shared" si="69"/>
        <v>0</v>
      </c>
      <c r="BD265">
        <v>0</v>
      </c>
      <c r="BE265">
        <f t="shared" si="70"/>
        <v>0</v>
      </c>
      <c r="BF265">
        <f t="shared" si="71"/>
        <v>0</v>
      </c>
      <c r="BG265" s="102" t="str">
        <f t="shared" si="72"/>
        <v xml:space="preserve"> </v>
      </c>
      <c r="BH265">
        <f t="shared" si="73"/>
        <v>0</v>
      </c>
      <c r="BI265" s="102" t="str">
        <f t="shared" si="74"/>
        <v xml:space="preserve"> </v>
      </c>
      <c r="BJ265" s="102" t="str" cm="1">
        <f t="array" ref="BJ265">_xlfn.IFS(BD265=0," ",BI265=20%,20%,BI265=25%,25%,BI265&lt;20%,"MV",BI265=21%,"MV",BI265=22%,"MV",BI265=23%,"MV",BI265=24%,MV)</f>
        <v xml:space="preserve"> </v>
      </c>
    </row>
    <row r="266" spans="1:62">
      <c r="A266" s="6">
        <v>237</v>
      </c>
      <c r="B266" s="14" t="s">
        <v>270</v>
      </c>
      <c r="C266" s="16" t="s">
        <v>45</v>
      </c>
      <c r="D266" s="9">
        <v>503</v>
      </c>
      <c r="E266" s="9">
        <v>31898</v>
      </c>
      <c r="F266" s="9">
        <v>14884</v>
      </c>
      <c r="G266" s="9">
        <v>42298</v>
      </c>
      <c r="H266" s="9">
        <v>575</v>
      </c>
      <c r="I266" s="9">
        <v>33543</v>
      </c>
      <c r="J266" s="9">
        <v>30090</v>
      </c>
      <c r="K266" s="9">
        <v>160412</v>
      </c>
      <c r="L266" s="9">
        <v>14027</v>
      </c>
      <c r="M266" s="9">
        <v>3665</v>
      </c>
      <c r="N266" s="9">
        <v>25339</v>
      </c>
      <c r="O266" s="9">
        <v>33042</v>
      </c>
      <c r="P266" s="9">
        <v>120489</v>
      </c>
      <c r="Q266" s="9">
        <v>24547</v>
      </c>
      <c r="R266" s="9">
        <v>15430</v>
      </c>
      <c r="S266" s="9">
        <v>25240</v>
      </c>
      <c r="T266" s="9">
        <v>21727</v>
      </c>
      <c r="U266" s="9">
        <v>32805</v>
      </c>
      <c r="V266" s="9">
        <v>37860</v>
      </c>
      <c r="W266" s="9">
        <v>12682</v>
      </c>
      <c r="X266" s="9">
        <v>33936</v>
      </c>
      <c r="Y266" s="9">
        <v>17877</v>
      </c>
      <c r="Z266" s="9">
        <v>34671</v>
      </c>
      <c r="AA266" s="9">
        <v>62216</v>
      </c>
      <c r="AB266" s="9">
        <v>34749</v>
      </c>
      <c r="AC266" s="9">
        <v>36028</v>
      </c>
      <c r="AE266" s="10">
        <f t="shared" si="65"/>
        <v>160412</v>
      </c>
      <c r="AF266" s="10">
        <f t="shared" si="66"/>
        <v>503</v>
      </c>
      <c r="AG266" s="10">
        <f t="shared" si="62"/>
        <v>402.4</v>
      </c>
      <c r="AH266" s="10">
        <f t="shared" si="63"/>
        <v>377.25</v>
      </c>
      <c r="AK266">
        <v>0</v>
      </c>
      <c r="AL266">
        <v>0</v>
      </c>
      <c r="AM266">
        <f t="shared" si="64"/>
        <v>0</v>
      </c>
      <c r="AO266">
        <v>0</v>
      </c>
      <c r="AP266">
        <f t="shared" si="75"/>
        <v>0</v>
      </c>
      <c r="AQ266">
        <f t="shared" si="76"/>
        <v>0</v>
      </c>
      <c r="AR266" s="102" t="str">
        <f t="shared" si="77"/>
        <v xml:space="preserve"> </v>
      </c>
      <c r="AS266">
        <f t="shared" si="67"/>
        <v>0</v>
      </c>
      <c r="AT266" s="102" t="str">
        <f t="shared" si="68"/>
        <v xml:space="preserve"> </v>
      </c>
      <c r="AU266" s="102" t="str" cm="1">
        <f t="array" ref="AU266">_xlfn.IFS(AO266=0," ",AT266=20%,20%,AT266=25%,25%,AT266&lt;20%,"MV",AT266=21%,"MV",AT266=22%,"MV",AT266=23%,"MV",AT266=24%,MV)</f>
        <v xml:space="preserve"> </v>
      </c>
      <c r="AY266" s="121"/>
      <c r="AZ266">
        <v>0</v>
      </c>
      <c r="BA266">
        <v>0</v>
      </c>
      <c r="BB266">
        <f t="shared" si="69"/>
        <v>0</v>
      </c>
      <c r="BD266">
        <v>0</v>
      </c>
      <c r="BE266">
        <f t="shared" si="70"/>
        <v>0</v>
      </c>
      <c r="BF266">
        <f t="shared" si="71"/>
        <v>0</v>
      </c>
      <c r="BG266" s="102" t="str">
        <f t="shared" si="72"/>
        <v xml:space="preserve"> </v>
      </c>
      <c r="BH266">
        <f t="shared" si="73"/>
        <v>0</v>
      </c>
      <c r="BI266" s="102" t="str">
        <f t="shared" si="74"/>
        <v xml:space="preserve"> </v>
      </c>
      <c r="BJ266" s="102" t="str" cm="1">
        <f t="array" ref="BJ266">_xlfn.IFS(BD266=0," ",BI266=20%,20%,BI266=25%,25%,BI266&lt;20%,"MV",BI266=21%,"MV",BI266=22%,"MV",BI266=23%,"MV",BI266=24%,MV)</f>
        <v xml:space="preserve"> </v>
      </c>
    </row>
    <row r="267" spans="1:62">
      <c r="A267" s="6">
        <v>238</v>
      </c>
      <c r="B267" s="14" t="s">
        <v>271</v>
      </c>
      <c r="C267" s="16" t="s">
        <v>45</v>
      </c>
      <c r="D267" s="9">
        <v>566</v>
      </c>
      <c r="E267" s="9">
        <v>17531</v>
      </c>
      <c r="F267" s="9">
        <v>11068</v>
      </c>
      <c r="G267" s="9">
        <v>14233</v>
      </c>
      <c r="H267" s="9">
        <v>647</v>
      </c>
      <c r="I267" s="9">
        <v>23733</v>
      </c>
      <c r="J267" s="9">
        <v>22681</v>
      </c>
      <c r="K267" s="9">
        <v>77036</v>
      </c>
      <c r="L267" s="9">
        <v>14706</v>
      </c>
      <c r="M267" s="9">
        <v>11912</v>
      </c>
      <c r="N267" s="9">
        <v>19683</v>
      </c>
      <c r="O267" s="9">
        <v>23377</v>
      </c>
      <c r="P267" s="9">
        <v>28866</v>
      </c>
      <c r="Q267" s="9">
        <v>29524</v>
      </c>
      <c r="R267" s="9">
        <v>16176</v>
      </c>
      <c r="S267" s="9">
        <v>25240</v>
      </c>
      <c r="T267" s="9">
        <v>15372</v>
      </c>
      <c r="U267" s="9">
        <v>22511</v>
      </c>
      <c r="V267" s="9">
        <v>41289</v>
      </c>
      <c r="W267" s="9">
        <v>9789</v>
      </c>
      <c r="X267" s="9">
        <v>20362</v>
      </c>
      <c r="Y267" s="9">
        <v>23112</v>
      </c>
      <c r="Z267" s="9">
        <v>24604</v>
      </c>
      <c r="AA267" s="9">
        <v>67872</v>
      </c>
      <c r="AB267" s="9">
        <v>24586</v>
      </c>
      <c r="AC267" s="9">
        <v>21975</v>
      </c>
      <c r="AE267" s="10">
        <f t="shared" si="65"/>
        <v>77036</v>
      </c>
      <c r="AF267" s="10">
        <f t="shared" si="66"/>
        <v>566</v>
      </c>
      <c r="AG267" s="10">
        <f t="shared" si="62"/>
        <v>452.8</v>
      </c>
      <c r="AH267" s="10">
        <f t="shared" si="63"/>
        <v>424.5</v>
      </c>
      <c r="AK267">
        <v>0</v>
      </c>
      <c r="AL267">
        <v>0</v>
      </c>
      <c r="AM267">
        <f t="shared" si="64"/>
        <v>0</v>
      </c>
      <c r="AO267">
        <v>0</v>
      </c>
      <c r="AP267">
        <f t="shared" si="75"/>
        <v>0</v>
      </c>
      <c r="AQ267">
        <f t="shared" si="76"/>
        <v>0</v>
      </c>
      <c r="AR267" s="102" t="str">
        <f t="shared" si="77"/>
        <v xml:space="preserve"> </v>
      </c>
      <c r="AS267">
        <f t="shared" si="67"/>
        <v>0</v>
      </c>
      <c r="AT267" s="102" t="str">
        <f t="shared" si="68"/>
        <v xml:space="preserve"> </v>
      </c>
      <c r="AU267" s="102" t="str" cm="1">
        <f t="array" ref="AU267">_xlfn.IFS(AO267=0," ",AT267=20%,20%,AT267=25%,25%,AT267&lt;20%,"MV",AT267=21%,"MV",AT267=22%,"MV",AT267=23%,"MV",AT267=24%,MV)</f>
        <v xml:space="preserve"> </v>
      </c>
      <c r="AY267" s="121"/>
      <c r="AZ267">
        <v>0</v>
      </c>
      <c r="BA267">
        <v>0</v>
      </c>
      <c r="BB267">
        <f t="shared" si="69"/>
        <v>0</v>
      </c>
      <c r="BD267">
        <v>0</v>
      </c>
      <c r="BE267">
        <f t="shared" si="70"/>
        <v>0</v>
      </c>
      <c r="BF267">
        <f t="shared" si="71"/>
        <v>0</v>
      </c>
      <c r="BG267" s="102" t="str">
        <f t="shared" si="72"/>
        <v xml:space="preserve"> </v>
      </c>
      <c r="BH267">
        <f t="shared" si="73"/>
        <v>0</v>
      </c>
      <c r="BI267" s="102" t="str">
        <f t="shared" si="74"/>
        <v xml:space="preserve"> </v>
      </c>
      <c r="BJ267" s="102" t="str" cm="1">
        <f t="array" ref="BJ267">_xlfn.IFS(BD267=0," ",BI267=20%,20%,BI267=25%,25%,BI267&lt;20%,"MV",BI267=21%,"MV",BI267=22%,"MV",BI267=23%,"MV",BI267=24%,MV)</f>
        <v xml:space="preserve"> </v>
      </c>
    </row>
    <row r="268" spans="1:62" ht="22.5">
      <c r="A268" s="6">
        <v>239</v>
      </c>
      <c r="B268" s="14" t="s">
        <v>272</v>
      </c>
      <c r="C268" s="16" t="s">
        <v>253</v>
      </c>
      <c r="D268" s="9">
        <v>755</v>
      </c>
      <c r="E268" s="9">
        <v>3420</v>
      </c>
      <c r="F268" s="9">
        <v>922</v>
      </c>
      <c r="G268" s="9">
        <v>1432</v>
      </c>
      <c r="H268" s="9">
        <v>862</v>
      </c>
      <c r="I268" s="9">
        <v>3561</v>
      </c>
      <c r="J268" s="9">
        <v>3959</v>
      </c>
      <c r="K268" s="9">
        <v>29789</v>
      </c>
      <c r="L268" s="9">
        <v>15652</v>
      </c>
      <c r="M268" s="9">
        <v>1814</v>
      </c>
      <c r="N268" s="9">
        <v>2489</v>
      </c>
      <c r="O268" s="9">
        <v>3508</v>
      </c>
      <c r="P268" s="9">
        <v>1414</v>
      </c>
      <c r="Q268" s="9">
        <v>13914</v>
      </c>
      <c r="R268" s="9">
        <v>4304</v>
      </c>
      <c r="S268" s="9">
        <v>4758</v>
      </c>
      <c r="T268" s="9">
        <v>2499</v>
      </c>
      <c r="U268" s="9">
        <v>2121</v>
      </c>
      <c r="V268" s="9">
        <v>5201</v>
      </c>
      <c r="W268" s="9">
        <v>2240</v>
      </c>
      <c r="X268" s="9">
        <v>14423</v>
      </c>
      <c r="Y268" s="9">
        <v>4670</v>
      </c>
      <c r="Z268" s="9">
        <v>3676</v>
      </c>
      <c r="AA268" s="9">
        <v>6787</v>
      </c>
      <c r="AB268" s="9">
        <v>3690</v>
      </c>
      <c r="AC268" s="9">
        <v>8335</v>
      </c>
      <c r="AE268" s="10">
        <f t="shared" si="65"/>
        <v>29789</v>
      </c>
      <c r="AF268" s="10">
        <f t="shared" si="66"/>
        <v>755</v>
      </c>
      <c r="AG268" s="10">
        <f t="shared" si="62"/>
        <v>604</v>
      </c>
      <c r="AH268" s="10">
        <f t="shared" si="63"/>
        <v>566.25</v>
      </c>
      <c r="AK268">
        <v>6</v>
      </c>
      <c r="AL268">
        <v>6</v>
      </c>
      <c r="AM268">
        <f t="shared" si="64"/>
        <v>0</v>
      </c>
      <c r="AO268">
        <v>604</v>
      </c>
      <c r="AP268">
        <f t="shared" si="75"/>
        <v>2499</v>
      </c>
      <c r="AQ268">
        <f t="shared" si="76"/>
        <v>1895</v>
      </c>
      <c r="AR268" s="102">
        <f t="shared" si="77"/>
        <v>0.7583033213285314</v>
      </c>
      <c r="AS268">
        <f t="shared" si="67"/>
        <v>3624</v>
      </c>
      <c r="AT268" s="102">
        <f t="shared" si="68"/>
        <v>0.2</v>
      </c>
      <c r="AU268" s="102" cm="1">
        <f t="array" ref="AU268">_xlfn.IFS(AO268=0," ",AT268=20%,20%,AT268=25%,25%,AT268&lt;20%,"MV",AT268=21%,"MV",AT268=22%,"MV",AT268=23%,"MV",AT268=24%,MV)</f>
        <v>0.2</v>
      </c>
      <c r="AY268" s="121"/>
      <c r="AZ268">
        <v>6</v>
      </c>
      <c r="BA268">
        <v>6</v>
      </c>
      <c r="BB268">
        <f t="shared" si="69"/>
        <v>0</v>
      </c>
      <c r="BD268">
        <v>604</v>
      </c>
      <c r="BE268">
        <f t="shared" si="70"/>
        <v>2240</v>
      </c>
      <c r="BF268">
        <f t="shared" si="71"/>
        <v>1636</v>
      </c>
      <c r="BG268" s="102">
        <f t="shared" si="72"/>
        <v>0.73035714285714282</v>
      </c>
      <c r="BH268">
        <f t="shared" si="73"/>
        <v>3624</v>
      </c>
      <c r="BI268" s="102">
        <f t="shared" si="74"/>
        <v>0.2</v>
      </c>
      <c r="BJ268" s="102" cm="1">
        <f t="array" ref="BJ268">_xlfn.IFS(BD268=0," ",BI268=20%,20%,BI268=25%,25%,BI268&lt;20%,"MV",BI268=21%,"MV",BI268=22%,"MV",BI268=23%,"MV",BI268=24%,MV)</f>
        <v>0.2</v>
      </c>
    </row>
    <row r="269" spans="1:62">
      <c r="A269" s="6">
        <v>240</v>
      </c>
      <c r="B269" s="14" t="s">
        <v>272</v>
      </c>
      <c r="C269" s="16" t="s">
        <v>45</v>
      </c>
      <c r="D269" s="9">
        <v>755</v>
      </c>
      <c r="E269" s="9">
        <v>20514</v>
      </c>
      <c r="F269" s="9">
        <v>11068</v>
      </c>
      <c r="G269" s="9">
        <v>14323</v>
      </c>
      <c r="H269" s="9">
        <v>862</v>
      </c>
      <c r="I269" s="9">
        <v>23161</v>
      </c>
      <c r="J269" s="9">
        <v>21153</v>
      </c>
      <c r="K269" s="9">
        <v>102715</v>
      </c>
      <c r="L269" s="9">
        <v>15652</v>
      </c>
      <c r="M269" s="9">
        <v>3233</v>
      </c>
      <c r="N269" s="9">
        <v>17420</v>
      </c>
      <c r="O269" s="9">
        <v>22814</v>
      </c>
      <c r="P269" s="9">
        <v>20368</v>
      </c>
      <c r="Q269" s="9">
        <v>37216</v>
      </c>
      <c r="R269" s="9">
        <v>17218</v>
      </c>
      <c r="S269" s="9">
        <v>28434</v>
      </c>
      <c r="T269" s="9">
        <v>15002</v>
      </c>
      <c r="U269" s="9">
        <v>50904</v>
      </c>
      <c r="V269" s="9">
        <v>31203</v>
      </c>
      <c r="W269" s="9">
        <v>23416</v>
      </c>
      <c r="X269" s="9">
        <v>28846</v>
      </c>
      <c r="Y269" s="9">
        <v>25532</v>
      </c>
      <c r="Z269" s="9">
        <v>24072</v>
      </c>
      <c r="AA269" s="9">
        <v>37330</v>
      </c>
      <c r="AB269" s="9">
        <v>37316</v>
      </c>
      <c r="AC269" s="9">
        <v>18650</v>
      </c>
      <c r="AE269" s="10">
        <f t="shared" si="65"/>
        <v>102715</v>
      </c>
      <c r="AF269" s="10">
        <f t="shared" si="66"/>
        <v>755</v>
      </c>
      <c r="AG269" s="10">
        <f t="shared" si="62"/>
        <v>604</v>
      </c>
      <c r="AH269" s="10">
        <f t="shared" si="63"/>
        <v>566.25</v>
      </c>
      <c r="AK269">
        <v>0</v>
      </c>
      <c r="AL269">
        <v>0</v>
      </c>
      <c r="AM269">
        <f t="shared" si="64"/>
        <v>0</v>
      </c>
      <c r="AO269">
        <v>0</v>
      </c>
      <c r="AP269">
        <f t="shared" si="75"/>
        <v>0</v>
      </c>
      <c r="AQ269">
        <f t="shared" si="76"/>
        <v>0</v>
      </c>
      <c r="AR269" s="102" t="str">
        <f t="shared" si="77"/>
        <v xml:space="preserve"> </v>
      </c>
      <c r="AS269">
        <f t="shared" si="67"/>
        <v>0</v>
      </c>
      <c r="AT269" s="102" t="str">
        <f t="shared" si="68"/>
        <v xml:space="preserve"> </v>
      </c>
      <c r="AU269" s="102" t="str" cm="1">
        <f t="array" ref="AU269">_xlfn.IFS(AO269=0," ",AT269=20%,20%,AT269=25%,25%,AT269&lt;20%,"MV",AT269=21%,"MV",AT269=22%,"MV",AT269=23%,"MV",AT269=24%,MV)</f>
        <v xml:space="preserve"> </v>
      </c>
      <c r="AY269" s="121"/>
      <c r="AZ269">
        <v>0</v>
      </c>
      <c r="BA269">
        <v>0</v>
      </c>
      <c r="BB269">
        <f t="shared" si="69"/>
        <v>0</v>
      </c>
      <c r="BD269">
        <v>0</v>
      </c>
      <c r="BE269">
        <f t="shared" si="70"/>
        <v>0</v>
      </c>
      <c r="BF269">
        <f t="shared" si="71"/>
        <v>0</v>
      </c>
      <c r="BG269" s="102" t="str">
        <f t="shared" si="72"/>
        <v xml:space="preserve"> </v>
      </c>
      <c r="BH269">
        <f t="shared" si="73"/>
        <v>0</v>
      </c>
      <c r="BI269" s="102" t="str">
        <f t="shared" si="74"/>
        <v xml:space="preserve"> </v>
      </c>
      <c r="BJ269" s="102" t="str" cm="1">
        <f t="array" ref="BJ269">_xlfn.IFS(BD269=0," ",BI269=20%,20%,BI269=25%,25%,BI269&lt;20%,"MV",BI269=21%,"MV",BI269=22%,"MV",BI269=23%,"MV",BI269=24%,MV)</f>
        <v xml:space="preserve"> </v>
      </c>
    </row>
    <row r="270" spans="1:62">
      <c r="A270" s="6">
        <v>241</v>
      </c>
      <c r="B270" s="14" t="s">
        <v>273</v>
      </c>
      <c r="C270" s="16" t="s">
        <v>45</v>
      </c>
      <c r="D270" s="9">
        <v>13913</v>
      </c>
      <c r="E270" s="9">
        <v>18382</v>
      </c>
      <c r="F270" s="9">
        <v>15203</v>
      </c>
      <c r="G270" s="9">
        <v>23642</v>
      </c>
      <c r="H270" s="9">
        <v>14079</v>
      </c>
      <c r="I270" s="9">
        <v>19586</v>
      </c>
      <c r="J270" s="9">
        <v>15565</v>
      </c>
      <c r="K270" s="9">
        <v>14027</v>
      </c>
      <c r="L270" s="9">
        <v>10973</v>
      </c>
      <c r="M270" s="9">
        <v>6913</v>
      </c>
      <c r="N270" s="9">
        <v>17194</v>
      </c>
      <c r="O270" s="9">
        <v>19294</v>
      </c>
      <c r="P270" s="9">
        <v>17940</v>
      </c>
      <c r="Q270" s="9">
        <v>26018</v>
      </c>
      <c r="R270" s="9">
        <v>19004</v>
      </c>
      <c r="S270" s="9">
        <v>16827</v>
      </c>
      <c r="T270" s="9">
        <v>12687</v>
      </c>
      <c r="U270" s="9">
        <v>13574</v>
      </c>
      <c r="V270" s="9">
        <v>20865</v>
      </c>
      <c r="W270" s="9">
        <v>12177</v>
      </c>
      <c r="X270" s="9">
        <v>13914</v>
      </c>
      <c r="Y270" s="9">
        <v>12258</v>
      </c>
      <c r="Z270" s="9">
        <v>20294</v>
      </c>
      <c r="AA270" s="9">
        <v>16968</v>
      </c>
      <c r="AB270" s="9">
        <v>20291</v>
      </c>
      <c r="AC270" s="9">
        <v>18407</v>
      </c>
      <c r="AE270" s="10">
        <f t="shared" si="65"/>
        <v>26018</v>
      </c>
      <c r="AF270" s="10">
        <f t="shared" si="66"/>
        <v>6913</v>
      </c>
      <c r="AG270" s="10">
        <f t="shared" si="62"/>
        <v>5530.4</v>
      </c>
      <c r="AH270" s="10">
        <f t="shared" si="63"/>
        <v>5184.75</v>
      </c>
      <c r="AK270">
        <v>0</v>
      </c>
      <c r="AL270">
        <v>0</v>
      </c>
      <c r="AM270">
        <f t="shared" si="64"/>
        <v>0</v>
      </c>
      <c r="AO270">
        <v>0</v>
      </c>
      <c r="AP270">
        <f t="shared" si="75"/>
        <v>0</v>
      </c>
      <c r="AQ270">
        <f t="shared" si="76"/>
        <v>0</v>
      </c>
      <c r="AR270" s="102" t="str">
        <f t="shared" si="77"/>
        <v xml:space="preserve"> </v>
      </c>
      <c r="AS270">
        <f t="shared" si="67"/>
        <v>0</v>
      </c>
      <c r="AT270" s="102" t="str">
        <f t="shared" si="68"/>
        <v xml:space="preserve"> </v>
      </c>
      <c r="AU270" s="102" t="str" cm="1">
        <f t="array" ref="AU270">_xlfn.IFS(AO270=0," ",AT270=20%,20%,AT270=25%,25%,AT270&lt;20%,"MV",AT270=21%,"MV",AT270=22%,"MV",AT270=23%,"MV",AT270=24%,MV)</f>
        <v xml:space="preserve"> </v>
      </c>
      <c r="AY270" s="121"/>
      <c r="AZ270">
        <v>0</v>
      </c>
      <c r="BA270">
        <v>0</v>
      </c>
      <c r="BB270">
        <f t="shared" si="69"/>
        <v>0</v>
      </c>
      <c r="BD270">
        <v>0</v>
      </c>
      <c r="BE270">
        <f t="shared" si="70"/>
        <v>0</v>
      </c>
      <c r="BF270">
        <f t="shared" si="71"/>
        <v>0</v>
      </c>
      <c r="BG270" s="102" t="str">
        <f t="shared" si="72"/>
        <v xml:space="preserve"> </v>
      </c>
      <c r="BH270">
        <f t="shared" si="73"/>
        <v>0</v>
      </c>
      <c r="BI270" s="102" t="str">
        <f t="shared" si="74"/>
        <v xml:space="preserve"> </v>
      </c>
      <c r="BJ270" s="102" t="str" cm="1">
        <f t="array" ref="BJ270">_xlfn.IFS(BD270=0," ",BI270=20%,20%,BI270=25%,25%,BI270&lt;20%,"MV",BI270=21%,"MV",BI270=22%,"MV",BI270=23%,"MV",BI270=24%,MV)</f>
        <v xml:space="preserve"> </v>
      </c>
    </row>
    <row r="271" spans="1:62">
      <c r="A271" s="6">
        <v>242</v>
      </c>
      <c r="B271" s="14" t="s">
        <v>274</v>
      </c>
      <c r="C271" s="16" t="s">
        <v>45</v>
      </c>
      <c r="D271" s="9">
        <v>391</v>
      </c>
      <c r="E271" s="9">
        <v>19796</v>
      </c>
      <c r="F271" s="9">
        <v>13379</v>
      </c>
      <c r="G271" s="9">
        <v>17420</v>
      </c>
      <c r="H271" s="9">
        <v>447</v>
      </c>
      <c r="I271" s="9">
        <v>23090</v>
      </c>
      <c r="J271" s="9">
        <v>17873</v>
      </c>
      <c r="K271" s="9">
        <v>22255</v>
      </c>
      <c r="L271" s="9">
        <v>6787</v>
      </c>
      <c r="M271" s="9">
        <v>6545</v>
      </c>
      <c r="N271" s="9">
        <v>16289</v>
      </c>
      <c r="O271" s="9">
        <v>22744</v>
      </c>
      <c r="P271" s="9">
        <v>21201</v>
      </c>
      <c r="Q271" s="9">
        <v>25678</v>
      </c>
      <c r="R271" s="9">
        <v>10950</v>
      </c>
      <c r="S271" s="9">
        <v>21034</v>
      </c>
      <c r="T271" s="9">
        <v>14956</v>
      </c>
      <c r="U271" s="9">
        <v>39479</v>
      </c>
      <c r="V271" s="9">
        <v>12115</v>
      </c>
      <c r="W271" s="9">
        <v>13926</v>
      </c>
      <c r="X271" s="9">
        <v>13574</v>
      </c>
      <c r="Y271" s="9">
        <v>16286</v>
      </c>
      <c r="Z271" s="9">
        <v>23936</v>
      </c>
      <c r="AA271" s="9">
        <v>13009</v>
      </c>
      <c r="AB271" s="9">
        <v>23920</v>
      </c>
      <c r="AC271" s="9">
        <v>18312</v>
      </c>
      <c r="AE271" s="10">
        <f t="shared" si="65"/>
        <v>39479</v>
      </c>
      <c r="AF271" s="10">
        <f t="shared" si="66"/>
        <v>391</v>
      </c>
      <c r="AG271" s="10">
        <f t="shared" si="62"/>
        <v>312.8</v>
      </c>
      <c r="AH271" s="10">
        <f t="shared" si="63"/>
        <v>293.25</v>
      </c>
      <c r="AK271">
        <v>0</v>
      </c>
      <c r="AL271">
        <v>0</v>
      </c>
      <c r="AM271">
        <f t="shared" si="64"/>
        <v>0</v>
      </c>
      <c r="AO271">
        <v>0</v>
      </c>
      <c r="AP271">
        <f t="shared" si="75"/>
        <v>0</v>
      </c>
      <c r="AQ271">
        <f t="shared" si="76"/>
        <v>0</v>
      </c>
      <c r="AR271" s="102" t="str">
        <f t="shared" si="77"/>
        <v xml:space="preserve"> </v>
      </c>
      <c r="AS271">
        <f t="shared" si="67"/>
        <v>0</v>
      </c>
      <c r="AT271" s="102" t="str">
        <f t="shared" si="68"/>
        <v xml:space="preserve"> </v>
      </c>
      <c r="AU271" s="102" t="str" cm="1">
        <f t="array" ref="AU271">_xlfn.IFS(AO271=0," ",AT271=20%,20%,AT271=25%,25%,AT271&lt;20%,"MV",AT271=21%,"MV",AT271=22%,"MV",AT271=23%,"MV",AT271=24%,MV)</f>
        <v xml:space="preserve"> </v>
      </c>
      <c r="AY271" s="121"/>
      <c r="AZ271">
        <v>0</v>
      </c>
      <c r="BA271">
        <v>0</v>
      </c>
      <c r="BB271">
        <f t="shared" si="69"/>
        <v>0</v>
      </c>
      <c r="BD271">
        <v>0</v>
      </c>
      <c r="BE271">
        <f t="shared" si="70"/>
        <v>0</v>
      </c>
      <c r="BF271">
        <f t="shared" si="71"/>
        <v>0</v>
      </c>
      <c r="BG271" s="102" t="str">
        <f t="shared" si="72"/>
        <v xml:space="preserve"> </v>
      </c>
      <c r="BH271">
        <f t="shared" si="73"/>
        <v>0</v>
      </c>
      <c r="BI271" s="102" t="str">
        <f t="shared" si="74"/>
        <v xml:space="preserve"> </v>
      </c>
      <c r="BJ271" s="102" t="str" cm="1">
        <f t="array" ref="BJ271">_xlfn.IFS(BD271=0," ",BI271=20%,20%,BI271=25%,25%,BI271&lt;20%,"MV",BI271=21%,"MV",BI271=22%,"MV",BI271=23%,"MV",BI271=24%,MV)</f>
        <v xml:space="preserve"> </v>
      </c>
    </row>
    <row r="272" spans="1:62">
      <c r="A272" s="6">
        <v>243</v>
      </c>
      <c r="B272" s="14" t="s">
        <v>275</v>
      </c>
      <c r="C272" s="16" t="s">
        <v>45</v>
      </c>
      <c r="D272" s="9">
        <v>100</v>
      </c>
      <c r="E272" s="9">
        <v>2969</v>
      </c>
      <c r="F272" s="9">
        <v>3193</v>
      </c>
      <c r="G272" s="9">
        <v>6222</v>
      </c>
      <c r="H272" s="9">
        <v>114</v>
      </c>
      <c r="I272" s="9">
        <v>6766</v>
      </c>
      <c r="J272" s="9">
        <v>5486</v>
      </c>
      <c r="K272" s="9">
        <v>28874</v>
      </c>
      <c r="L272" s="9">
        <v>3394</v>
      </c>
      <c r="M272" s="9">
        <v>2695</v>
      </c>
      <c r="N272" s="9">
        <v>5317</v>
      </c>
      <c r="O272" s="9">
        <v>6665</v>
      </c>
      <c r="P272" s="9">
        <v>9641</v>
      </c>
      <c r="Q272" s="9">
        <v>7692</v>
      </c>
      <c r="R272" s="9">
        <v>3733</v>
      </c>
      <c r="S272" s="9">
        <v>5385</v>
      </c>
      <c r="T272" s="9">
        <v>4383</v>
      </c>
      <c r="U272" s="9">
        <v>9502</v>
      </c>
      <c r="V272" s="9">
        <v>12284</v>
      </c>
      <c r="W272" s="9">
        <v>3870</v>
      </c>
      <c r="X272" s="9">
        <v>5769</v>
      </c>
      <c r="Y272" s="9">
        <v>4172</v>
      </c>
      <c r="Z272" s="9">
        <v>7002</v>
      </c>
      <c r="AA272" s="9">
        <v>3959</v>
      </c>
      <c r="AB272" s="9">
        <v>7010</v>
      </c>
      <c r="AC272" s="9">
        <v>7986</v>
      </c>
      <c r="AE272" s="10">
        <f t="shared" si="65"/>
        <v>28874</v>
      </c>
      <c r="AF272" s="10">
        <f t="shared" si="66"/>
        <v>100</v>
      </c>
      <c r="AG272" s="10">
        <f t="shared" si="62"/>
        <v>80</v>
      </c>
      <c r="AH272" s="10">
        <f t="shared" si="63"/>
        <v>75</v>
      </c>
      <c r="AK272">
        <v>0</v>
      </c>
      <c r="AL272">
        <v>0</v>
      </c>
      <c r="AM272">
        <f t="shared" si="64"/>
        <v>0</v>
      </c>
      <c r="AO272">
        <v>0</v>
      </c>
      <c r="AP272">
        <f t="shared" si="75"/>
        <v>0</v>
      </c>
      <c r="AQ272">
        <f t="shared" si="76"/>
        <v>0</v>
      </c>
      <c r="AR272" s="102" t="str">
        <f t="shared" si="77"/>
        <v xml:space="preserve"> </v>
      </c>
      <c r="AS272">
        <f t="shared" si="67"/>
        <v>0</v>
      </c>
      <c r="AT272" s="102" t="str">
        <f t="shared" si="68"/>
        <v xml:space="preserve"> </v>
      </c>
      <c r="AU272" s="102" t="str" cm="1">
        <f t="array" ref="AU272">_xlfn.IFS(AO272=0," ",AT272=20%,20%,AT272=25%,25%,AT272&lt;20%,"MV",AT272=21%,"MV",AT272=22%,"MV",AT272=23%,"MV",AT272=24%,MV)</f>
        <v xml:space="preserve"> </v>
      </c>
      <c r="AY272" s="121"/>
      <c r="AZ272">
        <v>0</v>
      </c>
      <c r="BA272">
        <v>0</v>
      </c>
      <c r="BB272">
        <f t="shared" si="69"/>
        <v>0</v>
      </c>
      <c r="BD272">
        <v>0</v>
      </c>
      <c r="BE272">
        <f t="shared" si="70"/>
        <v>0</v>
      </c>
      <c r="BF272">
        <f t="shared" si="71"/>
        <v>0</v>
      </c>
      <c r="BG272" s="102" t="str">
        <f t="shared" si="72"/>
        <v xml:space="preserve"> </v>
      </c>
      <c r="BH272">
        <f t="shared" si="73"/>
        <v>0</v>
      </c>
      <c r="BI272" s="102" t="str">
        <f t="shared" si="74"/>
        <v xml:space="preserve"> </v>
      </c>
      <c r="BJ272" s="102" t="str" cm="1">
        <f t="array" ref="BJ272">_xlfn.IFS(BD272=0," ",BI272=20%,20%,BI272=25%,25%,BI272&lt;20%,"MV",BI272=21%,"MV",BI272=22%,"MV",BI272=23%,"MV",BI272=24%,MV)</f>
        <v xml:space="preserve"> </v>
      </c>
    </row>
    <row r="273" spans="1:62">
      <c r="A273" s="6">
        <v>244</v>
      </c>
      <c r="B273" s="14" t="s">
        <v>276</v>
      </c>
      <c r="C273" s="16" t="s">
        <v>45</v>
      </c>
      <c r="D273" s="9">
        <v>7499</v>
      </c>
      <c r="E273" s="9">
        <v>20433</v>
      </c>
      <c r="F273" s="9">
        <v>16420</v>
      </c>
      <c r="G273" s="9">
        <v>12272</v>
      </c>
      <c r="H273" s="9">
        <v>7411</v>
      </c>
      <c r="I273" s="9">
        <v>22235</v>
      </c>
      <c r="J273" s="9">
        <v>30769</v>
      </c>
      <c r="K273" s="9">
        <v>23967</v>
      </c>
      <c r="L273" s="9">
        <v>44117</v>
      </c>
      <c r="M273" s="9">
        <v>5882</v>
      </c>
      <c r="N273" s="9">
        <v>16063</v>
      </c>
      <c r="O273" s="9">
        <v>21902</v>
      </c>
      <c r="P273" s="9">
        <v>32971</v>
      </c>
      <c r="Q273" s="9">
        <v>99093</v>
      </c>
      <c r="R273" s="9">
        <v>48528</v>
      </c>
      <c r="S273" s="9">
        <v>58894</v>
      </c>
      <c r="T273" s="9">
        <v>14403</v>
      </c>
      <c r="U273" s="9">
        <v>22624</v>
      </c>
      <c r="V273" s="9">
        <v>7950</v>
      </c>
      <c r="W273" s="9">
        <v>22601</v>
      </c>
      <c r="X273" s="9">
        <v>18665</v>
      </c>
      <c r="Y273" s="9">
        <v>12292</v>
      </c>
      <c r="Z273" s="9">
        <v>22986</v>
      </c>
      <c r="AA273" s="9">
        <v>56560</v>
      </c>
      <c r="AB273" s="9">
        <v>23035</v>
      </c>
      <c r="AC273" s="9">
        <v>27721</v>
      </c>
      <c r="AE273" s="10">
        <f t="shared" si="65"/>
        <v>99093</v>
      </c>
      <c r="AF273" s="10">
        <f t="shared" si="66"/>
        <v>5882</v>
      </c>
      <c r="AG273" s="10">
        <f t="shared" si="62"/>
        <v>4705.6000000000004</v>
      </c>
      <c r="AH273" s="10">
        <f t="shared" si="63"/>
        <v>4411.5</v>
      </c>
      <c r="AK273">
        <v>0</v>
      </c>
      <c r="AL273">
        <v>0</v>
      </c>
      <c r="AM273">
        <f t="shared" si="64"/>
        <v>0</v>
      </c>
      <c r="AO273">
        <v>0</v>
      </c>
      <c r="AP273">
        <f t="shared" si="75"/>
        <v>0</v>
      </c>
      <c r="AQ273">
        <f t="shared" si="76"/>
        <v>0</v>
      </c>
      <c r="AR273" s="102" t="str">
        <f t="shared" si="77"/>
        <v xml:space="preserve"> </v>
      </c>
      <c r="AS273">
        <f t="shared" si="67"/>
        <v>0</v>
      </c>
      <c r="AT273" s="102" t="str">
        <f t="shared" si="68"/>
        <v xml:space="preserve"> </v>
      </c>
      <c r="AU273" s="102" t="str" cm="1">
        <f t="array" ref="AU273">_xlfn.IFS(AO273=0," ",AT273=20%,20%,AT273=25%,25%,AT273&lt;20%,"MV",AT273=21%,"MV",AT273=22%,"MV",AT273=23%,"MV",AT273=24%,MV)</f>
        <v xml:space="preserve"> </v>
      </c>
      <c r="AY273" s="121"/>
      <c r="AZ273">
        <v>0</v>
      </c>
      <c r="BA273">
        <v>0</v>
      </c>
      <c r="BB273">
        <f t="shared" si="69"/>
        <v>0</v>
      </c>
      <c r="BD273">
        <v>0</v>
      </c>
      <c r="BE273">
        <f t="shared" si="70"/>
        <v>0</v>
      </c>
      <c r="BF273">
        <f t="shared" si="71"/>
        <v>0</v>
      </c>
      <c r="BG273" s="102" t="str">
        <f t="shared" si="72"/>
        <v xml:space="preserve"> </v>
      </c>
      <c r="BH273">
        <f t="shared" si="73"/>
        <v>0</v>
      </c>
      <c r="BI273" s="102" t="str">
        <f t="shared" si="74"/>
        <v xml:space="preserve"> </v>
      </c>
      <c r="BJ273" s="102" t="str" cm="1">
        <f t="array" ref="BJ273">_xlfn.IFS(BD273=0," ",BI273=20%,20%,BI273=25%,25%,BI273&lt;20%,"MV",BI273=21%,"MV",BI273=22%,"MV",BI273=23%,"MV",BI273=24%,MV)</f>
        <v xml:space="preserve"> </v>
      </c>
    </row>
    <row r="274" spans="1:62">
      <c r="A274" s="6">
        <v>245</v>
      </c>
      <c r="B274" s="14" t="s">
        <v>277</v>
      </c>
      <c r="C274" s="16" t="s">
        <v>45</v>
      </c>
      <c r="D274" s="9">
        <v>42930</v>
      </c>
      <c r="E274" s="9">
        <v>55322</v>
      </c>
      <c r="F274" s="9">
        <v>21776</v>
      </c>
      <c r="G274" s="9">
        <v>17898</v>
      </c>
      <c r="H274" s="9">
        <v>43444</v>
      </c>
      <c r="I274" s="9">
        <v>63567</v>
      </c>
      <c r="J274" s="9">
        <v>52601</v>
      </c>
      <c r="K274" s="9">
        <v>72185</v>
      </c>
      <c r="L274" s="9">
        <v>39592</v>
      </c>
      <c r="M274" s="9">
        <v>7700</v>
      </c>
      <c r="N274" s="9">
        <v>47737</v>
      </c>
      <c r="O274" s="9">
        <v>62616</v>
      </c>
      <c r="P274" s="9">
        <v>66012</v>
      </c>
      <c r="Q274" s="9">
        <v>174544</v>
      </c>
      <c r="R274" s="9">
        <v>43551</v>
      </c>
      <c r="S274" s="9">
        <v>75720</v>
      </c>
      <c r="T274" s="9">
        <v>41174</v>
      </c>
      <c r="U274" s="9">
        <v>52431</v>
      </c>
      <c r="V274" s="9">
        <v>93505</v>
      </c>
      <c r="W274" s="9">
        <v>36664</v>
      </c>
      <c r="X274" s="9">
        <v>50904</v>
      </c>
      <c r="Y274" s="9">
        <v>49579</v>
      </c>
      <c r="Z274" s="9">
        <v>65711</v>
      </c>
      <c r="AA274" s="9">
        <v>90496</v>
      </c>
      <c r="AB274" s="9">
        <v>65852</v>
      </c>
      <c r="AC274" s="9">
        <v>65804</v>
      </c>
      <c r="AE274" s="10">
        <f t="shared" si="65"/>
        <v>174544</v>
      </c>
      <c r="AF274" s="10">
        <f t="shared" si="66"/>
        <v>7700</v>
      </c>
      <c r="AG274" s="10">
        <f t="shared" si="62"/>
        <v>6160</v>
      </c>
      <c r="AH274" s="10">
        <f t="shared" si="63"/>
        <v>5775</v>
      </c>
      <c r="AK274">
        <v>0</v>
      </c>
      <c r="AL274">
        <v>0</v>
      </c>
      <c r="AM274">
        <f t="shared" si="64"/>
        <v>0</v>
      </c>
      <c r="AO274">
        <v>0</v>
      </c>
      <c r="AP274">
        <f t="shared" si="75"/>
        <v>0</v>
      </c>
      <c r="AQ274">
        <f t="shared" si="76"/>
        <v>0</v>
      </c>
      <c r="AR274" s="102" t="str">
        <f t="shared" si="77"/>
        <v xml:space="preserve"> </v>
      </c>
      <c r="AS274">
        <f t="shared" si="67"/>
        <v>0</v>
      </c>
      <c r="AT274" s="102" t="str">
        <f t="shared" si="68"/>
        <v xml:space="preserve"> </v>
      </c>
      <c r="AU274" s="102" t="str" cm="1">
        <f t="array" ref="AU274">_xlfn.IFS(AO274=0," ",AT274=20%,20%,AT274=25%,25%,AT274&lt;20%,"MV",AT274=21%,"MV",AT274=22%,"MV",AT274=23%,"MV",AT274=24%,MV)</f>
        <v xml:space="preserve"> </v>
      </c>
      <c r="AY274" s="121"/>
      <c r="AZ274">
        <v>0</v>
      </c>
      <c r="BA274">
        <v>0</v>
      </c>
      <c r="BB274">
        <f t="shared" si="69"/>
        <v>0</v>
      </c>
      <c r="BD274">
        <v>0</v>
      </c>
      <c r="BE274">
        <f t="shared" si="70"/>
        <v>0</v>
      </c>
      <c r="BF274">
        <f t="shared" si="71"/>
        <v>0</v>
      </c>
      <c r="BG274" s="102" t="str">
        <f t="shared" si="72"/>
        <v xml:space="preserve"> </v>
      </c>
      <c r="BH274">
        <f t="shared" si="73"/>
        <v>0</v>
      </c>
      <c r="BI274" s="102" t="str">
        <f t="shared" si="74"/>
        <v xml:space="preserve"> </v>
      </c>
      <c r="BJ274" s="102" t="str" cm="1">
        <f t="array" ref="BJ274">_xlfn.IFS(BD274=0," ",BI274=20%,20%,BI274=25%,25%,BI274&lt;20%,"MV",BI274=21%,"MV",BI274=22%,"MV",BI274=23%,"MV",BI274=24%,MV)</f>
        <v xml:space="preserve"> </v>
      </c>
    </row>
    <row r="275" spans="1:62">
      <c r="A275" s="6">
        <v>246</v>
      </c>
      <c r="B275" s="14" t="s">
        <v>278</v>
      </c>
      <c r="C275" s="16" t="s">
        <v>45</v>
      </c>
      <c r="D275" s="9">
        <v>40728</v>
      </c>
      <c r="E275" s="9">
        <v>42402</v>
      </c>
      <c r="F275" s="9">
        <v>23291</v>
      </c>
      <c r="G275" s="9">
        <v>29830</v>
      </c>
      <c r="H275" s="9">
        <v>40247</v>
      </c>
      <c r="I275" s="9">
        <v>32941</v>
      </c>
      <c r="J275" s="9">
        <v>32579</v>
      </c>
      <c r="K275" s="9">
        <v>54782</v>
      </c>
      <c r="L275" s="9">
        <v>50904</v>
      </c>
      <c r="M275" s="9">
        <v>3966</v>
      </c>
      <c r="N275" s="9">
        <v>29637</v>
      </c>
      <c r="O275" s="9">
        <v>32448</v>
      </c>
      <c r="P275" s="9">
        <v>50958</v>
      </c>
      <c r="Q275" s="9">
        <v>41741</v>
      </c>
      <c r="R275" s="9">
        <v>55994</v>
      </c>
      <c r="S275" s="9">
        <v>42067</v>
      </c>
      <c r="T275" s="9">
        <v>21337</v>
      </c>
      <c r="U275" s="9">
        <v>47850</v>
      </c>
      <c r="V275" s="9">
        <v>71000</v>
      </c>
      <c r="W275" s="9">
        <v>39051</v>
      </c>
      <c r="X275" s="9">
        <v>44117</v>
      </c>
      <c r="Y275" s="9">
        <v>44060</v>
      </c>
      <c r="Z275" s="9">
        <v>33993</v>
      </c>
      <c r="AA275" s="9">
        <v>19230</v>
      </c>
      <c r="AB275" s="9">
        <v>57072</v>
      </c>
      <c r="AC275" s="9">
        <v>58110</v>
      </c>
      <c r="AE275" s="10">
        <f t="shared" si="65"/>
        <v>71000</v>
      </c>
      <c r="AF275" s="10">
        <f t="shared" si="66"/>
        <v>3966</v>
      </c>
      <c r="AG275" s="10">
        <f t="shared" si="62"/>
        <v>3172.8</v>
      </c>
      <c r="AH275" s="10">
        <f t="shared" si="63"/>
        <v>2974.5</v>
      </c>
      <c r="AK275">
        <v>0</v>
      </c>
      <c r="AL275">
        <v>0</v>
      </c>
      <c r="AM275">
        <f t="shared" si="64"/>
        <v>0</v>
      </c>
      <c r="AO275">
        <v>0</v>
      </c>
      <c r="AP275">
        <f t="shared" si="75"/>
        <v>0</v>
      </c>
      <c r="AQ275">
        <f t="shared" si="76"/>
        <v>0</v>
      </c>
      <c r="AR275" s="102" t="str">
        <f t="shared" si="77"/>
        <v xml:space="preserve"> </v>
      </c>
      <c r="AS275">
        <f t="shared" si="67"/>
        <v>0</v>
      </c>
      <c r="AT275" s="102" t="str">
        <f t="shared" si="68"/>
        <v xml:space="preserve"> </v>
      </c>
      <c r="AU275" s="102" t="str" cm="1">
        <f t="array" ref="AU275">_xlfn.IFS(AO275=0," ",AT275=20%,20%,AT275=25%,25%,AT275&lt;20%,"MV",AT275=21%,"MV",AT275=22%,"MV",AT275=23%,"MV",AT275=24%,MV)</f>
        <v xml:space="preserve"> </v>
      </c>
      <c r="AY275" s="121"/>
      <c r="AZ275">
        <v>0</v>
      </c>
      <c r="BA275">
        <v>0</v>
      </c>
      <c r="BB275">
        <f t="shared" si="69"/>
        <v>0</v>
      </c>
      <c r="BD275">
        <v>0</v>
      </c>
      <c r="BE275">
        <f t="shared" si="70"/>
        <v>0</v>
      </c>
      <c r="BF275">
        <f t="shared" si="71"/>
        <v>0</v>
      </c>
      <c r="BG275" s="102" t="str">
        <f t="shared" si="72"/>
        <v xml:space="preserve"> </v>
      </c>
      <c r="BH275">
        <f t="shared" si="73"/>
        <v>0</v>
      </c>
      <c r="BI275" s="102" t="str">
        <f t="shared" si="74"/>
        <v xml:space="preserve"> </v>
      </c>
      <c r="BJ275" s="102" t="str" cm="1">
        <f t="array" ref="BJ275">_xlfn.IFS(BD275=0," ",BI275=20%,20%,BI275=25%,25%,BI275&lt;20%,"MV",BI275=21%,"MV",BI275=22%,"MV",BI275=23%,"MV",BI275=24%,MV)</f>
        <v xml:space="preserve"> </v>
      </c>
    </row>
    <row r="276" spans="1:62">
      <c r="A276" s="6">
        <v>247</v>
      </c>
      <c r="B276" s="14" t="s">
        <v>279</v>
      </c>
      <c r="C276" s="16" t="s">
        <v>45</v>
      </c>
      <c r="D276" s="9">
        <v>47223</v>
      </c>
      <c r="E276" s="9">
        <v>53941</v>
      </c>
      <c r="F276" s="9">
        <v>30939</v>
      </c>
      <c r="G276" s="9">
        <v>45000</v>
      </c>
      <c r="H276" s="9">
        <v>47788</v>
      </c>
      <c r="I276" s="9">
        <v>78212</v>
      </c>
      <c r="J276" s="9">
        <v>54298</v>
      </c>
      <c r="K276" s="9">
        <v>83414</v>
      </c>
      <c r="L276" s="9">
        <v>62216</v>
      </c>
      <c r="M276" s="9">
        <v>7700</v>
      </c>
      <c r="N276" s="9">
        <v>47737</v>
      </c>
      <c r="O276" s="9">
        <v>77043</v>
      </c>
      <c r="P276" s="9">
        <v>54180</v>
      </c>
      <c r="Q276" s="9">
        <v>63347</v>
      </c>
      <c r="R276" s="9">
        <v>68438</v>
      </c>
      <c r="S276" s="9">
        <v>87954</v>
      </c>
      <c r="T276" s="9">
        <v>50660</v>
      </c>
      <c r="U276" s="9">
        <v>52431</v>
      </c>
      <c r="V276" s="9">
        <v>80125</v>
      </c>
      <c r="W276" s="9">
        <v>41576</v>
      </c>
      <c r="X276" s="9">
        <v>54298</v>
      </c>
      <c r="Y276" s="9">
        <v>49589</v>
      </c>
      <c r="Z276" s="9">
        <v>81198</v>
      </c>
      <c r="AA276" s="9">
        <v>40723</v>
      </c>
      <c r="AB276" s="9">
        <v>81024</v>
      </c>
      <c r="AC276" s="9">
        <v>60652</v>
      </c>
      <c r="AE276" s="10">
        <f t="shared" si="65"/>
        <v>87954</v>
      </c>
      <c r="AF276" s="10">
        <f t="shared" si="66"/>
        <v>7700</v>
      </c>
      <c r="AG276" s="10">
        <f t="shared" si="62"/>
        <v>6160</v>
      </c>
      <c r="AH276" s="10">
        <f t="shared" si="63"/>
        <v>5775</v>
      </c>
      <c r="AK276">
        <v>0</v>
      </c>
      <c r="AL276">
        <v>0</v>
      </c>
      <c r="AM276">
        <f t="shared" si="64"/>
        <v>0</v>
      </c>
      <c r="AO276">
        <v>0</v>
      </c>
      <c r="AP276">
        <f t="shared" si="75"/>
        <v>0</v>
      </c>
      <c r="AQ276">
        <f t="shared" si="76"/>
        <v>0</v>
      </c>
      <c r="AR276" s="102" t="str">
        <f t="shared" si="77"/>
        <v xml:space="preserve"> </v>
      </c>
      <c r="AS276">
        <f t="shared" si="67"/>
        <v>0</v>
      </c>
      <c r="AT276" s="102" t="str">
        <f t="shared" si="68"/>
        <v xml:space="preserve"> </v>
      </c>
      <c r="AU276" s="102" t="str" cm="1">
        <f t="array" ref="AU276">_xlfn.IFS(AO276=0," ",AT276=20%,20%,AT276=25%,25%,AT276&lt;20%,"MV",AT276=21%,"MV",AT276=22%,"MV",AT276=23%,"MV",AT276=24%,MV)</f>
        <v xml:space="preserve"> </v>
      </c>
      <c r="AY276" s="121"/>
      <c r="AZ276">
        <v>0</v>
      </c>
      <c r="BA276">
        <v>0</v>
      </c>
      <c r="BB276">
        <f t="shared" si="69"/>
        <v>0</v>
      </c>
      <c r="BD276">
        <v>0</v>
      </c>
      <c r="BE276">
        <f t="shared" si="70"/>
        <v>0</v>
      </c>
      <c r="BF276">
        <f t="shared" si="71"/>
        <v>0</v>
      </c>
      <c r="BG276" s="102" t="str">
        <f t="shared" si="72"/>
        <v xml:space="preserve"> </v>
      </c>
      <c r="BH276">
        <f t="shared" si="73"/>
        <v>0</v>
      </c>
      <c r="BI276" s="102" t="str">
        <f t="shared" si="74"/>
        <v xml:space="preserve"> </v>
      </c>
      <c r="BJ276" s="102" t="str" cm="1">
        <f t="array" ref="BJ276">_xlfn.IFS(BD276=0," ",BI276=20%,20%,BI276=25%,25%,BI276&lt;20%,"MV",BI276=21%,"MV",BI276=22%,"MV",BI276=23%,"MV",BI276=24%,MV)</f>
        <v xml:space="preserve"> </v>
      </c>
    </row>
    <row r="277" spans="1:62" ht="22.5">
      <c r="A277" s="6">
        <v>248</v>
      </c>
      <c r="B277" s="14" t="s">
        <v>280</v>
      </c>
      <c r="C277" s="16" t="s">
        <v>253</v>
      </c>
      <c r="D277" s="9">
        <v>8051</v>
      </c>
      <c r="E277" s="9">
        <v>1120</v>
      </c>
      <c r="F277" s="9">
        <v>719</v>
      </c>
      <c r="G277" s="9">
        <v>1094</v>
      </c>
      <c r="H277" s="9">
        <v>7956</v>
      </c>
      <c r="I277" s="9">
        <v>1419</v>
      </c>
      <c r="J277" s="9">
        <v>1301</v>
      </c>
      <c r="K277" s="9">
        <v>9219</v>
      </c>
      <c r="L277" s="9">
        <v>509</v>
      </c>
      <c r="M277" s="9">
        <v>436</v>
      </c>
      <c r="N277" s="9">
        <v>1584</v>
      </c>
      <c r="O277" s="9">
        <v>1398</v>
      </c>
      <c r="P277" s="9">
        <v>345</v>
      </c>
      <c r="Q277" s="9">
        <v>2036</v>
      </c>
      <c r="R277" s="9">
        <v>1493</v>
      </c>
      <c r="S277" s="9">
        <v>1029</v>
      </c>
      <c r="T277" s="9">
        <v>995</v>
      </c>
      <c r="U277" s="9">
        <v>1079</v>
      </c>
      <c r="V277" s="9">
        <v>853</v>
      </c>
      <c r="W277" s="9">
        <v>1171</v>
      </c>
      <c r="X277" s="9">
        <v>3394</v>
      </c>
      <c r="Y277" s="9">
        <v>1430</v>
      </c>
      <c r="Z277" s="9">
        <v>1471</v>
      </c>
      <c r="AA277" s="9">
        <v>5656</v>
      </c>
      <c r="AB277" s="9">
        <v>1469</v>
      </c>
      <c r="AC277" s="9">
        <v>2359</v>
      </c>
      <c r="AE277" s="10">
        <f t="shared" si="65"/>
        <v>9219</v>
      </c>
      <c r="AF277" s="10">
        <f t="shared" si="66"/>
        <v>345</v>
      </c>
      <c r="AG277" s="10">
        <f t="shared" si="62"/>
        <v>276</v>
      </c>
      <c r="AH277" s="10">
        <f t="shared" si="63"/>
        <v>258.75</v>
      </c>
      <c r="AK277">
        <v>7</v>
      </c>
      <c r="AL277">
        <v>7</v>
      </c>
      <c r="AM277">
        <f t="shared" si="64"/>
        <v>0</v>
      </c>
      <c r="AO277">
        <v>276</v>
      </c>
      <c r="AP277">
        <f t="shared" si="75"/>
        <v>995</v>
      </c>
      <c r="AQ277">
        <f t="shared" si="76"/>
        <v>719</v>
      </c>
      <c r="AR277" s="102">
        <f t="shared" si="77"/>
        <v>0.72261306532663316</v>
      </c>
      <c r="AS277">
        <f t="shared" si="67"/>
        <v>1932</v>
      </c>
      <c r="AT277" s="102">
        <f t="shared" si="68"/>
        <v>0.2</v>
      </c>
      <c r="AU277" s="102" cm="1">
        <f t="array" ref="AU277">_xlfn.IFS(AO277=0," ",AT277=20%,20%,AT277=25%,25%,AT277&lt;20%,"MV",AT277=21%,"MV",AT277=22%,"MV",AT277=23%,"MV",AT277=24%,MV)</f>
        <v>0.2</v>
      </c>
      <c r="AY277" s="121"/>
      <c r="AZ277">
        <v>7</v>
      </c>
      <c r="BA277">
        <v>7</v>
      </c>
      <c r="BB277">
        <f t="shared" si="69"/>
        <v>0</v>
      </c>
      <c r="BD277">
        <v>276</v>
      </c>
      <c r="BE277">
        <f t="shared" si="70"/>
        <v>1171</v>
      </c>
      <c r="BF277">
        <f t="shared" si="71"/>
        <v>895</v>
      </c>
      <c r="BG277" s="102">
        <f t="shared" si="72"/>
        <v>0.7643040136635354</v>
      </c>
      <c r="BH277">
        <f t="shared" si="73"/>
        <v>1932</v>
      </c>
      <c r="BI277" s="102">
        <f t="shared" si="74"/>
        <v>0.2</v>
      </c>
      <c r="BJ277" s="102" cm="1">
        <f t="array" ref="BJ277">_xlfn.IFS(BD277=0," ",BI277=20%,20%,BI277=25%,25%,BI277&lt;20%,"MV",BI277=21%,"MV",BI277=22%,"MV",BI277=23%,"MV",BI277=24%,MV)</f>
        <v>0.2</v>
      </c>
    </row>
    <row r="278" spans="1:62">
      <c r="A278" s="6">
        <v>249</v>
      </c>
      <c r="B278" s="14" t="s">
        <v>280</v>
      </c>
      <c r="C278" s="16" t="s">
        <v>45</v>
      </c>
      <c r="D278" s="9">
        <v>8051</v>
      </c>
      <c r="E278" s="9">
        <v>8956</v>
      </c>
      <c r="F278" s="9">
        <v>5749</v>
      </c>
      <c r="G278" s="9">
        <v>6562</v>
      </c>
      <c r="H278" s="9">
        <v>7956</v>
      </c>
      <c r="I278" s="9">
        <v>8903</v>
      </c>
      <c r="J278" s="9">
        <v>8597</v>
      </c>
      <c r="K278" s="9">
        <v>27911</v>
      </c>
      <c r="L278" s="9">
        <v>5430</v>
      </c>
      <c r="M278" s="9">
        <v>4237</v>
      </c>
      <c r="N278" s="9">
        <v>6900</v>
      </c>
      <c r="O278" s="9">
        <v>8769</v>
      </c>
      <c r="P278" s="9">
        <v>3315</v>
      </c>
      <c r="Q278" s="9">
        <v>13688</v>
      </c>
      <c r="R278" s="9">
        <v>5973</v>
      </c>
      <c r="S278" s="9">
        <v>12345</v>
      </c>
      <c r="T278" s="9">
        <v>5767</v>
      </c>
      <c r="U278" s="9">
        <v>25904</v>
      </c>
      <c r="V278" s="9">
        <v>5115</v>
      </c>
      <c r="W278" s="9">
        <v>6923</v>
      </c>
      <c r="X278" s="9">
        <v>6787</v>
      </c>
      <c r="Y278" s="9">
        <v>8671</v>
      </c>
      <c r="Z278" s="9">
        <v>9231</v>
      </c>
      <c r="AA278" s="9">
        <v>15384</v>
      </c>
      <c r="AB278" s="9">
        <v>9223</v>
      </c>
      <c r="AC278" s="9">
        <v>7202</v>
      </c>
      <c r="AE278" s="10">
        <f t="shared" si="65"/>
        <v>27911</v>
      </c>
      <c r="AF278" s="10">
        <f t="shared" si="66"/>
        <v>3315</v>
      </c>
      <c r="AG278" s="10">
        <f t="shared" si="62"/>
        <v>2652</v>
      </c>
      <c r="AH278" s="10">
        <f t="shared" si="63"/>
        <v>2486.25</v>
      </c>
      <c r="AK278">
        <v>0</v>
      </c>
      <c r="AL278">
        <v>0</v>
      </c>
      <c r="AM278">
        <f t="shared" si="64"/>
        <v>0</v>
      </c>
      <c r="AO278">
        <v>0</v>
      </c>
      <c r="AP278">
        <f t="shared" si="75"/>
        <v>0</v>
      </c>
      <c r="AQ278">
        <f t="shared" si="76"/>
        <v>0</v>
      </c>
      <c r="AR278" s="102" t="str">
        <f t="shared" si="77"/>
        <v xml:space="preserve"> </v>
      </c>
      <c r="AS278">
        <f t="shared" si="67"/>
        <v>0</v>
      </c>
      <c r="AT278" s="102" t="str">
        <f t="shared" si="68"/>
        <v xml:space="preserve"> </v>
      </c>
      <c r="AU278" s="102" t="str" cm="1">
        <f t="array" ref="AU278">_xlfn.IFS(AO278=0," ",AT278=20%,20%,AT278=25%,25%,AT278&lt;20%,"MV",AT278=21%,"MV",AT278=22%,"MV",AT278=23%,"MV",AT278=24%,MV)</f>
        <v xml:space="preserve"> </v>
      </c>
      <c r="AY278" s="121"/>
      <c r="AZ278">
        <v>0</v>
      </c>
      <c r="BA278">
        <v>0</v>
      </c>
      <c r="BB278">
        <f t="shared" si="69"/>
        <v>0</v>
      </c>
      <c r="BD278">
        <v>0</v>
      </c>
      <c r="BE278">
        <f t="shared" si="70"/>
        <v>0</v>
      </c>
      <c r="BF278">
        <f t="shared" si="71"/>
        <v>0</v>
      </c>
      <c r="BG278" s="102" t="str">
        <f t="shared" si="72"/>
        <v xml:space="preserve"> </v>
      </c>
      <c r="BH278">
        <f t="shared" si="73"/>
        <v>0</v>
      </c>
      <c r="BI278" s="102" t="str">
        <f t="shared" si="74"/>
        <v xml:space="preserve"> </v>
      </c>
      <c r="BJ278" s="102" t="str" cm="1">
        <f t="array" ref="BJ278">_xlfn.IFS(BD278=0," ",BI278=20%,20%,BI278=25%,25%,BI278&lt;20%,"MV",BI278=21%,"MV",BI278=22%,"MV",BI278=23%,"MV",BI278=24%,MV)</f>
        <v xml:space="preserve"> </v>
      </c>
    </row>
    <row r="279" spans="1:62">
      <c r="A279" s="6">
        <v>250</v>
      </c>
      <c r="B279" s="14" t="s">
        <v>281</v>
      </c>
      <c r="C279" s="16" t="s">
        <v>45</v>
      </c>
      <c r="D279" s="9">
        <v>177</v>
      </c>
      <c r="E279" s="9">
        <v>2138</v>
      </c>
      <c r="F279" s="9">
        <v>613</v>
      </c>
      <c r="G279" s="9">
        <v>154</v>
      </c>
      <c r="H279" s="9">
        <v>175</v>
      </c>
      <c r="I279" s="9">
        <v>3794</v>
      </c>
      <c r="J279" s="9">
        <v>2466</v>
      </c>
      <c r="K279" s="9">
        <v>68476</v>
      </c>
      <c r="L279" s="9">
        <v>566</v>
      </c>
      <c r="M279" s="9">
        <v>147</v>
      </c>
      <c r="N279" s="9">
        <v>2262</v>
      </c>
      <c r="O279" s="9">
        <v>3736</v>
      </c>
      <c r="P279" s="9">
        <v>13303</v>
      </c>
      <c r="Q279" s="9">
        <v>339</v>
      </c>
      <c r="R279" s="9">
        <v>554</v>
      </c>
      <c r="S279" s="9">
        <v>3365</v>
      </c>
      <c r="T279" s="9">
        <v>2457</v>
      </c>
      <c r="U279" s="9">
        <v>1357</v>
      </c>
      <c r="V279" s="9">
        <v>6899</v>
      </c>
      <c r="W279" s="9">
        <v>6923</v>
      </c>
      <c r="X279" s="9">
        <v>3733</v>
      </c>
      <c r="Y279" s="9">
        <v>2047</v>
      </c>
      <c r="Z279" s="9">
        <v>3948</v>
      </c>
      <c r="AA279" s="9">
        <v>1075</v>
      </c>
      <c r="AB279" s="9">
        <v>3929</v>
      </c>
      <c r="AC279" s="9">
        <v>1018</v>
      </c>
      <c r="AE279" s="10">
        <f t="shared" si="65"/>
        <v>68476</v>
      </c>
      <c r="AF279" s="10">
        <f t="shared" si="66"/>
        <v>147</v>
      </c>
      <c r="AG279" s="10">
        <f t="shared" si="62"/>
        <v>117.6</v>
      </c>
      <c r="AH279" s="10">
        <f t="shared" si="63"/>
        <v>110.25</v>
      </c>
      <c r="AK279">
        <v>0</v>
      </c>
      <c r="AL279">
        <v>0</v>
      </c>
      <c r="AM279">
        <f t="shared" si="64"/>
        <v>0</v>
      </c>
      <c r="AO279">
        <v>0</v>
      </c>
      <c r="AP279">
        <f t="shared" si="75"/>
        <v>0</v>
      </c>
      <c r="AQ279">
        <f t="shared" si="76"/>
        <v>0</v>
      </c>
      <c r="AR279" s="102" t="str">
        <f t="shared" si="77"/>
        <v xml:space="preserve"> </v>
      </c>
      <c r="AS279">
        <f t="shared" si="67"/>
        <v>0</v>
      </c>
      <c r="AT279" s="102" t="str">
        <f t="shared" si="68"/>
        <v xml:space="preserve"> </v>
      </c>
      <c r="AU279" s="102" t="str" cm="1">
        <f t="array" ref="AU279">_xlfn.IFS(AO279=0," ",AT279=20%,20%,AT279=25%,25%,AT279&lt;20%,"MV",AT279=21%,"MV",AT279=22%,"MV",AT279=23%,"MV",AT279=24%,MV)</f>
        <v xml:space="preserve"> </v>
      </c>
      <c r="AY279" s="121"/>
      <c r="AZ279">
        <v>0</v>
      </c>
      <c r="BA279">
        <v>0</v>
      </c>
      <c r="BB279">
        <f t="shared" si="69"/>
        <v>0</v>
      </c>
      <c r="BD279">
        <v>0</v>
      </c>
      <c r="BE279">
        <f t="shared" si="70"/>
        <v>0</v>
      </c>
      <c r="BF279">
        <f t="shared" si="71"/>
        <v>0</v>
      </c>
      <c r="BG279" s="102" t="str">
        <f t="shared" si="72"/>
        <v xml:space="preserve"> </v>
      </c>
      <c r="BH279">
        <f t="shared" si="73"/>
        <v>0</v>
      </c>
      <c r="BI279" s="102" t="str">
        <f t="shared" si="74"/>
        <v xml:space="preserve"> </v>
      </c>
      <c r="BJ279" s="102" t="str" cm="1">
        <f t="array" ref="BJ279">_xlfn.IFS(BD279=0," ",BI279=20%,20%,BI279=25%,25%,BI279&lt;20%,"MV",BI279=21%,"MV",BI279=22%,"MV",BI279=23%,"MV",BI279=24%,MV)</f>
        <v xml:space="preserve"> </v>
      </c>
    </row>
    <row r="280" spans="1:62">
      <c r="A280" s="6">
        <v>251</v>
      </c>
      <c r="B280" s="14" t="s">
        <v>282</v>
      </c>
      <c r="C280" s="16" t="s">
        <v>45</v>
      </c>
      <c r="D280" s="9">
        <v>247</v>
      </c>
      <c r="E280" s="9">
        <v>2554</v>
      </c>
      <c r="F280" s="9">
        <v>620</v>
      </c>
      <c r="G280" s="9">
        <v>216</v>
      </c>
      <c r="H280" s="9">
        <v>250</v>
      </c>
      <c r="I280" s="9">
        <v>4778</v>
      </c>
      <c r="J280" s="9">
        <v>3009</v>
      </c>
      <c r="K280" s="9">
        <v>80205</v>
      </c>
      <c r="L280" s="9">
        <v>566</v>
      </c>
      <c r="M280" s="9">
        <v>165</v>
      </c>
      <c r="N280" s="9">
        <v>2262</v>
      </c>
      <c r="O280" s="9">
        <v>4708</v>
      </c>
      <c r="P280" s="9">
        <v>32579</v>
      </c>
      <c r="Q280" s="9">
        <v>452</v>
      </c>
      <c r="R280" s="9">
        <v>622</v>
      </c>
      <c r="S280" s="9">
        <v>4207</v>
      </c>
      <c r="T280" s="9">
        <v>3095</v>
      </c>
      <c r="U280" s="9">
        <v>1810</v>
      </c>
      <c r="V280" s="9">
        <v>626</v>
      </c>
      <c r="W280" s="9">
        <v>9915</v>
      </c>
      <c r="X280" s="9">
        <v>4242</v>
      </c>
      <c r="Y280" s="9">
        <v>2327</v>
      </c>
      <c r="Z280" s="9">
        <v>4966</v>
      </c>
      <c r="AA280" s="9">
        <v>2149</v>
      </c>
      <c r="AB280" s="9">
        <v>4950</v>
      </c>
      <c r="AC280" s="9">
        <v>1244</v>
      </c>
      <c r="AE280" s="10">
        <f t="shared" si="65"/>
        <v>80205</v>
      </c>
      <c r="AF280" s="10">
        <f t="shared" si="66"/>
        <v>165</v>
      </c>
      <c r="AG280" s="10">
        <f t="shared" si="62"/>
        <v>132</v>
      </c>
      <c r="AH280" s="10">
        <f t="shared" si="63"/>
        <v>123.75</v>
      </c>
      <c r="AK280">
        <v>0</v>
      </c>
      <c r="AL280">
        <v>0</v>
      </c>
      <c r="AM280">
        <f t="shared" si="64"/>
        <v>0</v>
      </c>
      <c r="AO280">
        <v>0</v>
      </c>
      <c r="AP280">
        <f t="shared" si="75"/>
        <v>0</v>
      </c>
      <c r="AQ280">
        <f t="shared" si="76"/>
        <v>0</v>
      </c>
      <c r="AR280" s="102" t="str">
        <f t="shared" si="77"/>
        <v xml:space="preserve"> </v>
      </c>
      <c r="AS280">
        <f t="shared" si="67"/>
        <v>0</v>
      </c>
      <c r="AT280" s="102" t="str">
        <f t="shared" si="68"/>
        <v xml:space="preserve"> </v>
      </c>
      <c r="AU280" s="102" t="str" cm="1">
        <f t="array" ref="AU280">_xlfn.IFS(AO280=0," ",AT280=20%,20%,AT280=25%,25%,AT280&lt;20%,"MV",AT280=21%,"MV",AT280=22%,"MV",AT280=23%,"MV",AT280=24%,MV)</f>
        <v xml:space="preserve"> </v>
      </c>
      <c r="AY280" s="121"/>
      <c r="AZ280">
        <v>0</v>
      </c>
      <c r="BA280">
        <v>0</v>
      </c>
      <c r="BB280">
        <f t="shared" si="69"/>
        <v>0</v>
      </c>
      <c r="BD280">
        <v>0</v>
      </c>
      <c r="BE280">
        <f t="shared" si="70"/>
        <v>0</v>
      </c>
      <c r="BF280">
        <f t="shared" si="71"/>
        <v>0</v>
      </c>
      <c r="BG280" s="102" t="str">
        <f t="shared" si="72"/>
        <v xml:space="preserve"> </v>
      </c>
      <c r="BH280">
        <f t="shared" si="73"/>
        <v>0</v>
      </c>
      <c r="BI280" s="102" t="str">
        <f t="shared" si="74"/>
        <v xml:space="preserve"> </v>
      </c>
      <c r="BJ280" s="102" t="str" cm="1">
        <f t="array" ref="BJ280">_xlfn.IFS(BD280=0," ",BI280=20%,20%,BI280=25%,25%,BI280&lt;20%,"MV",BI280=21%,"MV",BI280=22%,"MV",BI280=23%,"MV",BI280=24%,MV)</f>
        <v xml:space="preserve"> </v>
      </c>
    </row>
    <row r="281" spans="1:62" ht="22.5">
      <c r="A281" s="6">
        <v>252</v>
      </c>
      <c r="B281" s="14" t="s">
        <v>265</v>
      </c>
      <c r="C281" s="16" t="s">
        <v>253</v>
      </c>
      <c r="D281" s="9">
        <v>9887</v>
      </c>
      <c r="E281" s="9">
        <v>1844</v>
      </c>
      <c r="F281" s="9">
        <v>490</v>
      </c>
      <c r="G281" s="9">
        <v>1484</v>
      </c>
      <c r="H281" s="9">
        <v>9770</v>
      </c>
      <c r="I281" s="9">
        <v>1478</v>
      </c>
      <c r="J281" s="9">
        <v>1335</v>
      </c>
      <c r="K281" s="9">
        <v>4398</v>
      </c>
      <c r="L281" s="9">
        <v>5090</v>
      </c>
      <c r="M281" s="9">
        <v>831</v>
      </c>
      <c r="N281" s="9">
        <v>1244</v>
      </c>
      <c r="O281" s="9">
        <v>1457</v>
      </c>
      <c r="P281" s="9">
        <v>1281</v>
      </c>
      <c r="Q281" s="9">
        <v>17081</v>
      </c>
      <c r="R281" s="9">
        <v>1400</v>
      </c>
      <c r="S281" s="9">
        <v>1262</v>
      </c>
      <c r="T281" s="9">
        <v>1038</v>
      </c>
      <c r="U281" s="9">
        <v>843</v>
      </c>
      <c r="V281" s="9">
        <v>1290</v>
      </c>
      <c r="W281" s="9">
        <v>967</v>
      </c>
      <c r="X281" s="9">
        <v>5939</v>
      </c>
      <c r="Y281" s="9">
        <v>1240</v>
      </c>
      <c r="Z281" s="9">
        <v>1538</v>
      </c>
      <c r="AA281" s="9">
        <v>5656</v>
      </c>
      <c r="AB281" s="9">
        <v>1533</v>
      </c>
      <c r="AC281" s="9">
        <v>2777</v>
      </c>
      <c r="AE281" s="10">
        <f t="shared" si="65"/>
        <v>17081</v>
      </c>
      <c r="AF281" s="10">
        <f t="shared" si="66"/>
        <v>490</v>
      </c>
      <c r="AG281" s="10">
        <f t="shared" si="62"/>
        <v>392</v>
      </c>
      <c r="AH281" s="10">
        <f t="shared" si="63"/>
        <v>367.5</v>
      </c>
      <c r="AK281">
        <v>0</v>
      </c>
      <c r="AL281">
        <v>0</v>
      </c>
      <c r="AM281">
        <f t="shared" si="64"/>
        <v>0</v>
      </c>
      <c r="AO281">
        <v>0</v>
      </c>
      <c r="AP281">
        <f t="shared" si="75"/>
        <v>0</v>
      </c>
      <c r="AQ281">
        <f t="shared" si="76"/>
        <v>0</v>
      </c>
      <c r="AR281" s="102" t="str">
        <f t="shared" si="77"/>
        <v xml:space="preserve"> </v>
      </c>
      <c r="AS281">
        <f t="shared" si="67"/>
        <v>0</v>
      </c>
      <c r="AT281" s="102" t="str">
        <f t="shared" si="68"/>
        <v xml:space="preserve"> </v>
      </c>
      <c r="AU281" s="102" t="str" cm="1">
        <f t="array" ref="AU281">_xlfn.IFS(AO281=0," ",AT281=20%,20%,AT281=25%,25%,AT281&lt;20%,"MV",AT281=21%,"MV",AT281=22%,"MV",AT281=23%,"MV",AT281=24%,MV)</f>
        <v xml:space="preserve"> </v>
      </c>
      <c r="AY281" s="121"/>
      <c r="AZ281">
        <v>0</v>
      </c>
      <c r="BA281">
        <v>0</v>
      </c>
      <c r="BB281">
        <f t="shared" si="69"/>
        <v>0</v>
      </c>
      <c r="BD281">
        <v>0</v>
      </c>
      <c r="BE281">
        <f t="shared" si="70"/>
        <v>0</v>
      </c>
      <c r="BF281">
        <f t="shared" si="71"/>
        <v>0</v>
      </c>
      <c r="BG281" s="102" t="str">
        <f t="shared" si="72"/>
        <v xml:space="preserve"> </v>
      </c>
      <c r="BH281">
        <f t="shared" si="73"/>
        <v>0</v>
      </c>
      <c r="BI281" s="102" t="str">
        <f t="shared" si="74"/>
        <v xml:space="preserve"> </v>
      </c>
      <c r="BJ281" s="102" t="str" cm="1">
        <f t="array" ref="BJ281">_xlfn.IFS(BD281=0," ",BI281=20%,20%,BI281=25%,25%,BI281&lt;20%,"MV",BI281=21%,"MV",BI281=22%,"MV",BI281=23%,"MV",BI281=24%,MV)</f>
        <v xml:space="preserve"> </v>
      </c>
    </row>
    <row r="282" spans="1:62">
      <c r="A282" s="6">
        <v>253</v>
      </c>
      <c r="B282" s="14" t="s">
        <v>265</v>
      </c>
      <c r="C282" s="16" t="s">
        <v>45</v>
      </c>
      <c r="D282" s="9">
        <v>9770</v>
      </c>
      <c r="E282" s="9">
        <v>11064</v>
      </c>
      <c r="F282" s="9">
        <v>5878</v>
      </c>
      <c r="G282" s="9">
        <v>14837</v>
      </c>
      <c r="H282" s="9">
        <v>9770</v>
      </c>
      <c r="I282" s="9">
        <v>9018</v>
      </c>
      <c r="J282" s="9">
        <v>7749</v>
      </c>
      <c r="K282" s="9">
        <v>13314</v>
      </c>
      <c r="L282" s="9">
        <v>50904</v>
      </c>
      <c r="M282" s="9">
        <v>626</v>
      </c>
      <c r="N282" s="9">
        <v>8145</v>
      </c>
      <c r="O282" s="9">
        <v>8883</v>
      </c>
      <c r="P282" s="9">
        <v>28370</v>
      </c>
      <c r="Q282" s="9">
        <v>28280</v>
      </c>
      <c r="R282" s="9">
        <v>5599</v>
      </c>
      <c r="S282" s="9">
        <v>7572</v>
      </c>
      <c r="T282" s="9">
        <v>5841</v>
      </c>
      <c r="U282" s="9">
        <v>20248</v>
      </c>
      <c r="V282" s="9">
        <v>7742</v>
      </c>
      <c r="W282" s="9">
        <v>2615</v>
      </c>
      <c r="X282" s="9">
        <v>11878</v>
      </c>
      <c r="Y282" s="9">
        <v>10093</v>
      </c>
      <c r="Z282" s="9">
        <v>9332</v>
      </c>
      <c r="AA282" s="9">
        <v>14932</v>
      </c>
      <c r="AB282" s="9">
        <v>15365</v>
      </c>
      <c r="AC282" s="9">
        <v>8744</v>
      </c>
      <c r="AE282" s="10">
        <f t="shared" si="65"/>
        <v>50904</v>
      </c>
      <c r="AF282" s="10">
        <f t="shared" si="66"/>
        <v>626</v>
      </c>
      <c r="AG282" s="10">
        <f t="shared" si="62"/>
        <v>500.8</v>
      </c>
      <c r="AH282" s="10">
        <f t="shared" si="63"/>
        <v>469.5</v>
      </c>
      <c r="AK282">
        <v>0</v>
      </c>
      <c r="AL282">
        <v>0</v>
      </c>
      <c r="AM282">
        <f t="shared" si="64"/>
        <v>0</v>
      </c>
      <c r="AO282">
        <v>0</v>
      </c>
      <c r="AP282">
        <f t="shared" si="75"/>
        <v>0</v>
      </c>
      <c r="AQ282">
        <f t="shared" si="76"/>
        <v>0</v>
      </c>
      <c r="AR282" s="102" t="str">
        <f t="shared" si="77"/>
        <v xml:space="preserve"> </v>
      </c>
      <c r="AS282">
        <f t="shared" si="67"/>
        <v>0</v>
      </c>
      <c r="AT282" s="102" t="str">
        <f t="shared" si="68"/>
        <v xml:space="preserve"> </v>
      </c>
      <c r="AU282" s="102" t="str" cm="1">
        <f t="array" ref="AU282">_xlfn.IFS(AO282=0," ",AT282=20%,20%,AT282=25%,25%,AT282&lt;20%,"MV",AT282=21%,"MV",AT282=22%,"MV",AT282=23%,"MV",AT282=24%,MV)</f>
        <v xml:space="preserve"> </v>
      </c>
      <c r="AY282" s="121"/>
      <c r="AZ282">
        <v>0</v>
      </c>
      <c r="BA282">
        <v>0</v>
      </c>
      <c r="BB282">
        <f t="shared" si="69"/>
        <v>0</v>
      </c>
      <c r="BD282">
        <v>0</v>
      </c>
      <c r="BE282">
        <f t="shared" si="70"/>
        <v>0</v>
      </c>
      <c r="BF282">
        <f t="shared" si="71"/>
        <v>0</v>
      </c>
      <c r="BG282" s="102" t="str">
        <f t="shared" si="72"/>
        <v xml:space="preserve"> </v>
      </c>
      <c r="BH282">
        <f t="shared" si="73"/>
        <v>0</v>
      </c>
      <c r="BI282" s="102" t="str">
        <f t="shared" si="74"/>
        <v xml:space="preserve"> </v>
      </c>
      <c r="BJ282" s="102" t="str" cm="1">
        <f t="array" ref="BJ282">_xlfn.IFS(BD282=0," ",BI282=20%,20%,BI282=25%,25%,BI282&lt;20%,"MV",BI282=21%,"MV",BI282=22%,"MV",BI282=23%,"MV",BI282=24%,MV)</f>
        <v xml:space="preserve"> </v>
      </c>
    </row>
    <row r="283" spans="1:62" ht="22.5">
      <c r="A283" s="6">
        <v>254</v>
      </c>
      <c r="B283" s="14" t="s">
        <v>283</v>
      </c>
      <c r="C283" s="16" t="s">
        <v>253</v>
      </c>
      <c r="D283" s="9">
        <v>482</v>
      </c>
      <c r="E283" s="9">
        <v>2951</v>
      </c>
      <c r="F283" s="9">
        <v>1001</v>
      </c>
      <c r="G283" s="9">
        <v>3060</v>
      </c>
      <c r="H283" s="9">
        <v>551</v>
      </c>
      <c r="I283" s="9">
        <v>3209</v>
      </c>
      <c r="J283" s="9">
        <v>2519</v>
      </c>
      <c r="K283" s="9">
        <v>38149</v>
      </c>
      <c r="L283" s="9">
        <v>13574</v>
      </c>
      <c r="M283" s="9">
        <v>6082</v>
      </c>
      <c r="N283" s="9">
        <v>1923</v>
      </c>
      <c r="O283" s="9">
        <v>3162</v>
      </c>
      <c r="P283" s="9">
        <v>1017</v>
      </c>
      <c r="Q283" s="9">
        <v>17081</v>
      </c>
      <c r="R283" s="9">
        <v>3842</v>
      </c>
      <c r="S283" s="9">
        <v>3086</v>
      </c>
      <c r="T283" s="9">
        <v>2252</v>
      </c>
      <c r="U283" s="9">
        <v>1221</v>
      </c>
      <c r="V283" s="9">
        <v>3786</v>
      </c>
      <c r="W283" s="9">
        <v>1393</v>
      </c>
      <c r="X283" s="9">
        <v>9332</v>
      </c>
      <c r="Y283" s="9">
        <v>1824</v>
      </c>
      <c r="Z283" s="9">
        <v>3314</v>
      </c>
      <c r="AA283" s="9">
        <v>5656</v>
      </c>
      <c r="AB283" s="9">
        <v>3325</v>
      </c>
      <c r="AC283" s="9">
        <v>5672</v>
      </c>
      <c r="AE283" s="10">
        <f t="shared" si="65"/>
        <v>38149</v>
      </c>
      <c r="AF283" s="10">
        <f t="shared" si="66"/>
        <v>482</v>
      </c>
      <c r="AG283" s="10">
        <f t="shared" si="62"/>
        <v>385.6</v>
      </c>
      <c r="AH283" s="10">
        <f t="shared" si="63"/>
        <v>361.5</v>
      </c>
      <c r="AK283">
        <v>0</v>
      </c>
      <c r="AL283">
        <v>0</v>
      </c>
      <c r="AM283">
        <f t="shared" si="64"/>
        <v>0</v>
      </c>
      <c r="AO283">
        <v>0</v>
      </c>
      <c r="AP283">
        <f t="shared" si="75"/>
        <v>0</v>
      </c>
      <c r="AQ283">
        <f t="shared" si="76"/>
        <v>0</v>
      </c>
      <c r="AR283" s="102" t="str">
        <f t="shared" si="77"/>
        <v xml:space="preserve"> </v>
      </c>
      <c r="AS283">
        <f t="shared" si="67"/>
        <v>0</v>
      </c>
      <c r="AT283" s="102" t="str">
        <f t="shared" si="68"/>
        <v xml:space="preserve"> </v>
      </c>
      <c r="AU283" s="102" t="str" cm="1">
        <f t="array" ref="AU283">_xlfn.IFS(AO283=0," ",AT283=20%,20%,AT283=25%,25%,AT283&lt;20%,"MV",AT283=21%,"MV",AT283=22%,"MV",AT283=23%,"MV",AT283=24%,MV)</f>
        <v xml:space="preserve"> </v>
      </c>
      <c r="AY283" s="121"/>
      <c r="AZ283">
        <v>0</v>
      </c>
      <c r="BA283">
        <v>0</v>
      </c>
      <c r="BB283">
        <f t="shared" si="69"/>
        <v>0</v>
      </c>
      <c r="BD283">
        <v>0</v>
      </c>
      <c r="BE283">
        <f t="shared" si="70"/>
        <v>0</v>
      </c>
      <c r="BF283">
        <f t="shared" si="71"/>
        <v>0</v>
      </c>
      <c r="BG283" s="102" t="str">
        <f t="shared" si="72"/>
        <v xml:space="preserve"> </v>
      </c>
      <c r="BH283">
        <f t="shared" si="73"/>
        <v>0</v>
      </c>
      <c r="BI283" s="102" t="str">
        <f t="shared" si="74"/>
        <v xml:space="preserve"> </v>
      </c>
      <c r="BJ283" s="102" t="str" cm="1">
        <f t="array" ref="BJ283">_xlfn.IFS(BD283=0," ",BI283=20%,20%,BI283=25%,25%,BI283&lt;20%,"MV",BI283=21%,"MV",BI283=22%,"MV",BI283=23%,"MV",BI283=24%,MV)</f>
        <v xml:space="preserve"> </v>
      </c>
    </row>
    <row r="284" spans="1:62">
      <c r="A284" s="6">
        <v>255</v>
      </c>
      <c r="B284" s="14" t="s">
        <v>283</v>
      </c>
      <c r="C284" s="16" t="s">
        <v>45</v>
      </c>
      <c r="D284" s="9">
        <v>482</v>
      </c>
      <c r="E284" s="9">
        <v>17710</v>
      </c>
      <c r="F284" s="9">
        <v>12009</v>
      </c>
      <c r="G284" s="9">
        <v>18362</v>
      </c>
      <c r="H284" s="9">
        <v>551</v>
      </c>
      <c r="I284" s="9">
        <v>18829</v>
      </c>
      <c r="J284" s="9">
        <v>13043</v>
      </c>
      <c r="K284" s="9">
        <v>115497</v>
      </c>
      <c r="L284" s="9">
        <v>13574</v>
      </c>
      <c r="M284" s="9">
        <v>3168</v>
      </c>
      <c r="N284" s="9">
        <v>12669</v>
      </c>
      <c r="O284" s="9">
        <v>18546</v>
      </c>
      <c r="P284" s="9">
        <v>22534</v>
      </c>
      <c r="Q284" s="9">
        <v>35972</v>
      </c>
      <c r="R284" s="9">
        <v>15367</v>
      </c>
      <c r="S284" s="9">
        <v>18510</v>
      </c>
      <c r="T284" s="9">
        <v>12195</v>
      </c>
      <c r="U284" s="9">
        <v>29298</v>
      </c>
      <c r="V284" s="9">
        <v>22718</v>
      </c>
      <c r="W284" s="9">
        <v>8688</v>
      </c>
      <c r="X284" s="9">
        <v>18665</v>
      </c>
      <c r="Y284" s="9">
        <v>13722</v>
      </c>
      <c r="Z284" s="9">
        <v>19502</v>
      </c>
      <c r="AA284" s="9">
        <v>36198</v>
      </c>
      <c r="AB284" s="9">
        <v>19504</v>
      </c>
      <c r="AC284" s="9">
        <v>19870</v>
      </c>
      <c r="AE284" s="10">
        <f t="shared" si="65"/>
        <v>115497</v>
      </c>
      <c r="AF284" s="10">
        <f t="shared" si="66"/>
        <v>482</v>
      </c>
      <c r="AG284" s="10">
        <f t="shared" si="62"/>
        <v>385.6</v>
      </c>
      <c r="AH284" s="10">
        <f t="shared" si="63"/>
        <v>361.5</v>
      </c>
      <c r="AK284">
        <v>0</v>
      </c>
      <c r="AL284">
        <v>0</v>
      </c>
      <c r="AM284">
        <f t="shared" si="64"/>
        <v>0</v>
      </c>
      <c r="AO284">
        <v>0</v>
      </c>
      <c r="AP284">
        <f t="shared" si="75"/>
        <v>0</v>
      </c>
      <c r="AQ284">
        <f t="shared" si="76"/>
        <v>0</v>
      </c>
      <c r="AR284" s="102" t="str">
        <f t="shared" si="77"/>
        <v xml:space="preserve"> </v>
      </c>
      <c r="AS284">
        <f t="shared" si="67"/>
        <v>0</v>
      </c>
      <c r="AT284" s="102" t="str">
        <f t="shared" si="68"/>
        <v xml:space="preserve"> </v>
      </c>
      <c r="AU284" s="102" t="str" cm="1">
        <f t="array" ref="AU284">_xlfn.IFS(AO284=0," ",AT284=20%,20%,AT284=25%,25%,AT284&lt;20%,"MV",AT284=21%,"MV",AT284=22%,"MV",AT284=23%,"MV",AT284=24%,MV)</f>
        <v xml:space="preserve"> </v>
      </c>
      <c r="AY284" s="121"/>
      <c r="AZ284">
        <v>0</v>
      </c>
      <c r="BA284">
        <v>0</v>
      </c>
      <c r="BB284">
        <f t="shared" si="69"/>
        <v>0</v>
      </c>
      <c r="BD284">
        <v>0</v>
      </c>
      <c r="BE284">
        <f t="shared" si="70"/>
        <v>0</v>
      </c>
      <c r="BF284">
        <f t="shared" si="71"/>
        <v>0</v>
      </c>
      <c r="BG284" s="102" t="str">
        <f t="shared" si="72"/>
        <v xml:space="preserve"> </v>
      </c>
      <c r="BH284">
        <f t="shared" si="73"/>
        <v>0</v>
      </c>
      <c r="BI284" s="102" t="str">
        <f t="shared" si="74"/>
        <v xml:space="preserve"> </v>
      </c>
      <c r="BJ284" s="102" t="str" cm="1">
        <f t="array" ref="BJ284">_xlfn.IFS(BD284=0," ",BI284=20%,20%,BI284=25%,25%,BI284&lt;20%,"MV",BI284=21%,"MV",BI284=22%,"MV",BI284=23%,"MV",BI284=24%,MV)</f>
        <v xml:space="preserve"> </v>
      </c>
    </row>
    <row r="285" spans="1:62" ht="22.5">
      <c r="A285" s="6">
        <v>256</v>
      </c>
      <c r="B285" s="14" t="s">
        <v>284</v>
      </c>
      <c r="C285" s="16" t="s">
        <v>253</v>
      </c>
      <c r="D285" s="9">
        <v>5741</v>
      </c>
      <c r="E285" s="9">
        <v>27880</v>
      </c>
      <c r="F285" s="9">
        <v>10487</v>
      </c>
      <c r="G285" s="9">
        <v>38367</v>
      </c>
      <c r="H285" s="9">
        <v>6561</v>
      </c>
      <c r="I285" s="9">
        <v>44514</v>
      </c>
      <c r="J285" s="9">
        <v>38008</v>
      </c>
      <c r="K285" s="9">
        <v>36678</v>
      </c>
      <c r="L285" s="9">
        <v>13009</v>
      </c>
      <c r="M285" s="9">
        <v>30799</v>
      </c>
      <c r="N285" s="9">
        <v>21719</v>
      </c>
      <c r="O285" s="9">
        <v>43849</v>
      </c>
      <c r="P285" s="9">
        <v>10175</v>
      </c>
      <c r="Q285" s="9">
        <v>13461</v>
      </c>
      <c r="R285" s="9">
        <v>44414</v>
      </c>
      <c r="S285" s="9">
        <v>35589</v>
      </c>
      <c r="T285" s="9">
        <v>31236</v>
      </c>
      <c r="U285" s="9">
        <v>6405</v>
      </c>
      <c r="V285" s="9">
        <v>23271</v>
      </c>
      <c r="W285" s="9">
        <v>54875</v>
      </c>
      <c r="X285" s="9">
        <v>95021</v>
      </c>
      <c r="Y285" s="9">
        <v>27726</v>
      </c>
      <c r="Z285" s="9">
        <v>46243</v>
      </c>
      <c r="AA285" s="9">
        <v>56560</v>
      </c>
      <c r="AB285" s="9">
        <v>46114</v>
      </c>
      <c r="AC285" s="9">
        <v>24038</v>
      </c>
      <c r="AE285" s="10">
        <f t="shared" si="65"/>
        <v>95021</v>
      </c>
      <c r="AF285" s="10">
        <f t="shared" si="66"/>
        <v>5741</v>
      </c>
      <c r="AG285" s="10">
        <f t="shared" si="62"/>
        <v>4592.8</v>
      </c>
      <c r="AH285" s="10">
        <f t="shared" si="63"/>
        <v>4305.75</v>
      </c>
      <c r="AK285">
        <v>0</v>
      </c>
      <c r="AL285">
        <v>0</v>
      </c>
      <c r="AM285">
        <f t="shared" si="64"/>
        <v>0</v>
      </c>
      <c r="AO285">
        <v>0</v>
      </c>
      <c r="AP285">
        <f t="shared" si="75"/>
        <v>0</v>
      </c>
      <c r="AQ285">
        <f t="shared" si="76"/>
        <v>0</v>
      </c>
      <c r="AR285" s="102" t="str">
        <f t="shared" si="77"/>
        <v xml:space="preserve"> </v>
      </c>
      <c r="AS285">
        <f t="shared" si="67"/>
        <v>0</v>
      </c>
      <c r="AT285" s="102" t="str">
        <f t="shared" si="68"/>
        <v xml:space="preserve"> </v>
      </c>
      <c r="AU285" s="102" t="str" cm="1">
        <f t="array" ref="AU285">_xlfn.IFS(AO285=0," ",AT285=20%,20%,AT285=25%,25%,AT285&lt;20%,"MV",AT285=21%,"MV",AT285=22%,"MV",AT285=23%,"MV",AT285=24%,MV)</f>
        <v xml:space="preserve"> </v>
      </c>
      <c r="AY285" s="121"/>
      <c r="AZ285">
        <v>0</v>
      </c>
      <c r="BA285">
        <v>0</v>
      </c>
      <c r="BB285">
        <f t="shared" si="69"/>
        <v>0</v>
      </c>
      <c r="BD285">
        <v>0</v>
      </c>
      <c r="BE285">
        <f t="shared" si="70"/>
        <v>0</v>
      </c>
      <c r="BF285">
        <f t="shared" si="71"/>
        <v>0</v>
      </c>
      <c r="BG285" s="102" t="str">
        <f t="shared" si="72"/>
        <v xml:space="preserve"> </v>
      </c>
      <c r="BH285">
        <f t="shared" si="73"/>
        <v>0</v>
      </c>
      <c r="BI285" s="102" t="str">
        <f t="shared" si="74"/>
        <v xml:space="preserve"> </v>
      </c>
      <c r="BJ285" s="102" t="str" cm="1">
        <f t="array" ref="BJ285">_xlfn.IFS(BD285=0," ",BI285=20%,20%,BI285=25%,25%,BI285&lt;20%,"MV",BI285=21%,"MV",BI285=22%,"MV",BI285=23%,"MV",BI285=24%,MV)</f>
        <v xml:space="preserve"> </v>
      </c>
    </row>
    <row r="286" spans="1:62">
      <c r="A286" s="6">
        <v>257</v>
      </c>
      <c r="B286" s="14" t="s">
        <v>284</v>
      </c>
      <c r="C286" s="16" t="s">
        <v>45</v>
      </c>
      <c r="D286" s="9">
        <v>5741</v>
      </c>
      <c r="E286" s="9">
        <v>223035</v>
      </c>
      <c r="F286" s="9">
        <v>125843</v>
      </c>
      <c r="G286" s="9">
        <v>230199</v>
      </c>
      <c r="H286" s="9">
        <v>6561</v>
      </c>
      <c r="I286" s="9">
        <v>267087</v>
      </c>
      <c r="J286" s="9">
        <v>213797</v>
      </c>
      <c r="K286" s="9">
        <v>240618</v>
      </c>
      <c r="L286" s="9">
        <v>123301</v>
      </c>
      <c r="M286" s="9">
        <v>76920</v>
      </c>
      <c r="N286" s="9">
        <v>184612</v>
      </c>
      <c r="O286" s="9">
        <v>263096</v>
      </c>
      <c r="P286" s="9">
        <v>244203</v>
      </c>
      <c r="Q286" s="9">
        <v>160291</v>
      </c>
      <c r="R286" s="9">
        <v>177655</v>
      </c>
      <c r="S286" s="9">
        <v>213530</v>
      </c>
      <c r="T286" s="9">
        <v>173001</v>
      </c>
      <c r="U286" s="9">
        <v>153730</v>
      </c>
      <c r="V286" s="9">
        <v>177541</v>
      </c>
      <c r="W286" s="9">
        <v>192417</v>
      </c>
      <c r="X286" s="9">
        <v>190042</v>
      </c>
      <c r="Y286" s="9">
        <v>220475</v>
      </c>
      <c r="Z286" s="9">
        <v>276522</v>
      </c>
      <c r="AA286" s="9">
        <v>291850</v>
      </c>
      <c r="AB286" s="9">
        <v>276690</v>
      </c>
      <c r="AC286" s="9">
        <v>96152</v>
      </c>
      <c r="AE286" s="10">
        <f t="shared" si="65"/>
        <v>291850</v>
      </c>
      <c r="AF286" s="10">
        <f t="shared" si="66"/>
        <v>5741</v>
      </c>
      <c r="AG286" s="10">
        <f t="shared" si="62"/>
        <v>4592.8</v>
      </c>
      <c r="AH286" s="10">
        <f t="shared" si="63"/>
        <v>4305.75</v>
      </c>
      <c r="AK286">
        <v>0</v>
      </c>
      <c r="AL286">
        <v>0</v>
      </c>
      <c r="AM286">
        <f t="shared" si="64"/>
        <v>0</v>
      </c>
      <c r="AO286">
        <v>0</v>
      </c>
      <c r="AP286">
        <f t="shared" si="75"/>
        <v>0</v>
      </c>
      <c r="AQ286">
        <f t="shared" si="76"/>
        <v>0</v>
      </c>
      <c r="AR286" s="102" t="str">
        <f t="shared" si="77"/>
        <v xml:space="preserve"> </v>
      </c>
      <c r="AS286">
        <f t="shared" si="67"/>
        <v>0</v>
      </c>
      <c r="AT286" s="102" t="str">
        <f t="shared" si="68"/>
        <v xml:space="preserve"> </v>
      </c>
      <c r="AU286" s="102" t="str" cm="1">
        <f t="array" ref="AU286">_xlfn.IFS(AO286=0," ",AT286=20%,20%,AT286=25%,25%,AT286&lt;20%,"MV",AT286=21%,"MV",AT286=22%,"MV",AT286=23%,"MV",AT286=24%,MV)</f>
        <v xml:space="preserve"> </v>
      </c>
      <c r="AY286" s="121"/>
      <c r="AZ286">
        <v>0</v>
      </c>
      <c r="BA286">
        <v>0</v>
      </c>
      <c r="BB286">
        <f t="shared" si="69"/>
        <v>0</v>
      </c>
      <c r="BD286">
        <v>0</v>
      </c>
      <c r="BE286">
        <f t="shared" si="70"/>
        <v>0</v>
      </c>
      <c r="BF286">
        <f t="shared" si="71"/>
        <v>0</v>
      </c>
      <c r="BG286" s="102" t="str">
        <f t="shared" si="72"/>
        <v xml:space="preserve"> </v>
      </c>
      <c r="BH286">
        <f t="shared" si="73"/>
        <v>0</v>
      </c>
      <c r="BI286" s="102" t="str">
        <f t="shared" si="74"/>
        <v xml:space="preserve"> </v>
      </c>
      <c r="BJ286" s="102" t="str" cm="1">
        <f t="array" ref="BJ286">_xlfn.IFS(BD286=0," ",BI286=20%,20%,BI286=25%,25%,BI286&lt;20%,"MV",BI286=21%,"MV",BI286=22%,"MV",BI286=23%,"MV",BI286=24%,MV)</f>
        <v xml:space="preserve"> </v>
      </c>
    </row>
    <row r="287" spans="1:62" ht="22.5">
      <c r="A287" s="6">
        <v>258</v>
      </c>
      <c r="B287" s="14" t="s">
        <v>268</v>
      </c>
      <c r="C287" s="16" t="s">
        <v>253</v>
      </c>
      <c r="D287" s="9">
        <v>10816</v>
      </c>
      <c r="E287" s="9">
        <v>56560</v>
      </c>
      <c r="F287" s="9">
        <v>19004</v>
      </c>
      <c r="G287" s="9">
        <v>26283</v>
      </c>
      <c r="H287" s="9">
        <v>12361</v>
      </c>
      <c r="I287" s="9">
        <v>65287</v>
      </c>
      <c r="J287" s="9">
        <v>56786</v>
      </c>
      <c r="K287" s="9">
        <v>249977</v>
      </c>
      <c r="L287" s="9">
        <v>14140</v>
      </c>
      <c r="M287" s="9">
        <v>13467</v>
      </c>
      <c r="N287" s="9">
        <v>33710</v>
      </c>
      <c r="O287" s="9">
        <v>64312</v>
      </c>
      <c r="P287" s="9">
        <v>17528</v>
      </c>
      <c r="Q287" s="9">
        <v>103279</v>
      </c>
      <c r="R287" s="9">
        <v>55994</v>
      </c>
      <c r="S287" s="9">
        <v>60909</v>
      </c>
      <c r="T287" s="9">
        <v>45814</v>
      </c>
      <c r="U287" s="9">
        <v>4236</v>
      </c>
      <c r="V287" s="9">
        <v>65904</v>
      </c>
      <c r="W287" s="9">
        <v>33710</v>
      </c>
      <c r="X287" s="9">
        <v>144228</v>
      </c>
      <c r="Y287" s="9">
        <v>52533</v>
      </c>
      <c r="Z287" s="9">
        <v>67702</v>
      </c>
      <c r="AA287" s="9">
        <v>67872</v>
      </c>
      <c r="AB287" s="9">
        <v>67636</v>
      </c>
      <c r="AC287" s="9">
        <v>98980</v>
      </c>
      <c r="AE287" s="10">
        <f t="shared" si="65"/>
        <v>249977</v>
      </c>
      <c r="AF287" s="10">
        <f t="shared" si="66"/>
        <v>4236</v>
      </c>
      <c r="AG287" s="10">
        <f t="shared" ref="AG287:AG350" si="78">AF287-(AF287*$AG$3)</f>
        <v>3388.8</v>
      </c>
      <c r="AH287" s="10">
        <f t="shared" ref="AH287:AH350" si="79">AF287-(AF287*$AH$3)</f>
        <v>3177</v>
      </c>
      <c r="AK287">
        <v>0</v>
      </c>
      <c r="AL287">
        <v>0</v>
      </c>
      <c r="AM287">
        <f t="shared" ref="AM287:AM350" si="80">AK287-AL287</f>
        <v>0</v>
      </c>
      <c r="AO287">
        <v>0</v>
      </c>
      <c r="AP287">
        <f t="shared" si="75"/>
        <v>0</v>
      </c>
      <c r="AQ287">
        <f t="shared" si="76"/>
        <v>0</v>
      </c>
      <c r="AR287" s="102" t="str">
        <f t="shared" si="77"/>
        <v xml:space="preserve"> </v>
      </c>
      <c r="AS287">
        <f t="shared" si="67"/>
        <v>0</v>
      </c>
      <c r="AT287" s="102" t="str">
        <f t="shared" si="68"/>
        <v xml:space="preserve"> </v>
      </c>
      <c r="AU287" s="102" t="str" cm="1">
        <f t="array" ref="AU287">_xlfn.IFS(AO287=0," ",AT287=20%,20%,AT287=25%,25%,AT287&lt;20%,"MV",AT287=21%,"MV",AT287=22%,"MV",AT287=23%,"MV",AT287=24%,MV)</f>
        <v xml:space="preserve"> </v>
      </c>
      <c r="AY287" s="121"/>
      <c r="AZ287">
        <v>0</v>
      </c>
      <c r="BA287">
        <v>0</v>
      </c>
      <c r="BB287">
        <f t="shared" si="69"/>
        <v>0</v>
      </c>
      <c r="BD287">
        <v>0</v>
      </c>
      <c r="BE287">
        <f t="shared" si="70"/>
        <v>0</v>
      </c>
      <c r="BF287">
        <f t="shared" si="71"/>
        <v>0</v>
      </c>
      <c r="BG287" s="102" t="str">
        <f t="shared" si="72"/>
        <v xml:space="preserve"> </v>
      </c>
      <c r="BH287">
        <f t="shared" si="73"/>
        <v>0</v>
      </c>
      <c r="BI287" s="102" t="str">
        <f t="shared" si="74"/>
        <v xml:space="preserve"> </v>
      </c>
      <c r="BJ287" s="102" t="str" cm="1">
        <f t="array" ref="BJ287">_xlfn.IFS(BD287=0," ",BI287=20%,20%,BI287=25%,25%,BI287&lt;20%,"MV",BI287=21%,"MV",BI287=22%,"MV",BI287=23%,"MV",BI287=24%,MV)</f>
        <v xml:space="preserve"> </v>
      </c>
    </row>
    <row r="288" spans="1:62">
      <c r="A288" s="6">
        <v>259</v>
      </c>
      <c r="B288" s="14" t="s">
        <v>268</v>
      </c>
      <c r="C288" s="16" t="s">
        <v>45</v>
      </c>
      <c r="D288" s="9">
        <v>10816</v>
      </c>
      <c r="E288" s="9">
        <v>339360</v>
      </c>
      <c r="F288" s="9">
        <v>228050</v>
      </c>
      <c r="G288" s="9">
        <v>262834</v>
      </c>
      <c r="H288" s="9">
        <v>12361</v>
      </c>
      <c r="I288" s="9">
        <v>360210</v>
      </c>
      <c r="J288" s="9">
        <v>311080</v>
      </c>
      <c r="K288" s="9">
        <v>756823</v>
      </c>
      <c r="L288" s="9">
        <v>169680</v>
      </c>
      <c r="M288" s="9">
        <v>130896</v>
      </c>
      <c r="N288" s="9">
        <v>237326</v>
      </c>
      <c r="O288" s="9">
        <v>354827</v>
      </c>
      <c r="P288" s="9">
        <v>420671</v>
      </c>
      <c r="Q288" s="9">
        <v>388115</v>
      </c>
      <c r="R288" s="9">
        <v>223978</v>
      </c>
      <c r="S288" s="9">
        <v>365455</v>
      </c>
      <c r="T288" s="9">
        <v>233321</v>
      </c>
      <c r="U288" s="9">
        <v>101695</v>
      </c>
      <c r="V288" s="9">
        <v>790850</v>
      </c>
      <c r="W288" s="9">
        <v>429630</v>
      </c>
      <c r="X288" s="9">
        <v>288456</v>
      </c>
      <c r="Y288" s="9">
        <v>313734</v>
      </c>
      <c r="Z288" s="9">
        <v>374054</v>
      </c>
      <c r="AA288" s="9">
        <v>339360</v>
      </c>
      <c r="AB288" s="9">
        <v>373165</v>
      </c>
      <c r="AC288" s="9">
        <v>395920</v>
      </c>
      <c r="AE288" s="10">
        <f t="shared" si="65"/>
        <v>790850</v>
      </c>
      <c r="AF288" s="10">
        <f t="shared" si="66"/>
        <v>10816</v>
      </c>
      <c r="AG288" s="10">
        <f t="shared" si="78"/>
        <v>8652.7999999999993</v>
      </c>
      <c r="AH288" s="10">
        <f t="shared" si="79"/>
        <v>8112</v>
      </c>
      <c r="AK288">
        <v>0</v>
      </c>
      <c r="AL288">
        <v>0</v>
      </c>
      <c r="AM288">
        <f t="shared" si="80"/>
        <v>0</v>
      </c>
      <c r="AO288">
        <v>0</v>
      </c>
      <c r="AP288">
        <f t="shared" si="75"/>
        <v>0</v>
      </c>
      <c r="AQ288">
        <f t="shared" si="76"/>
        <v>0</v>
      </c>
      <c r="AR288" s="102" t="str">
        <f t="shared" si="77"/>
        <v xml:space="preserve"> </v>
      </c>
      <c r="AS288">
        <f t="shared" si="67"/>
        <v>0</v>
      </c>
      <c r="AT288" s="102" t="str">
        <f t="shared" si="68"/>
        <v xml:space="preserve"> </v>
      </c>
      <c r="AU288" s="102" t="str" cm="1">
        <f t="array" ref="AU288">_xlfn.IFS(AO288=0," ",AT288=20%,20%,AT288=25%,25%,AT288&lt;20%,"MV",AT288=21%,"MV",AT288=22%,"MV",AT288=23%,"MV",AT288=24%,MV)</f>
        <v xml:space="preserve"> </v>
      </c>
      <c r="AY288" s="121"/>
      <c r="AZ288">
        <v>0</v>
      </c>
      <c r="BA288">
        <v>0</v>
      </c>
      <c r="BB288">
        <f t="shared" si="69"/>
        <v>0</v>
      </c>
      <c r="BD288">
        <v>0</v>
      </c>
      <c r="BE288">
        <f t="shared" si="70"/>
        <v>0</v>
      </c>
      <c r="BF288">
        <f t="shared" si="71"/>
        <v>0</v>
      </c>
      <c r="BG288" s="102" t="str">
        <f t="shared" si="72"/>
        <v xml:space="preserve"> </v>
      </c>
      <c r="BH288">
        <f t="shared" si="73"/>
        <v>0</v>
      </c>
      <c r="BI288" s="102" t="str">
        <f t="shared" si="74"/>
        <v xml:space="preserve"> </v>
      </c>
      <c r="BJ288" s="102" t="str" cm="1">
        <f t="array" ref="BJ288">_xlfn.IFS(BD288=0," ",BI288=20%,20%,BI288=25%,25%,BI288&lt;20%,"MV",BI288=21%,"MV",BI288=22%,"MV",BI288=23%,"MV",BI288=24%,MV)</f>
        <v xml:space="preserve"> </v>
      </c>
    </row>
    <row r="289" spans="1:62" ht="22.5">
      <c r="A289" s="6">
        <v>260</v>
      </c>
      <c r="B289" s="14" t="s">
        <v>269</v>
      </c>
      <c r="C289" s="16" t="s">
        <v>253</v>
      </c>
      <c r="D289" s="9">
        <v>5408</v>
      </c>
      <c r="E289" s="9">
        <v>28280</v>
      </c>
      <c r="F289" s="9">
        <v>9502</v>
      </c>
      <c r="G289" s="9">
        <v>52567</v>
      </c>
      <c r="H289" s="9">
        <v>6180</v>
      </c>
      <c r="I289" s="9">
        <v>36021</v>
      </c>
      <c r="J289" s="9">
        <v>25904</v>
      </c>
      <c r="K289" s="9">
        <v>124989</v>
      </c>
      <c r="L289" s="9">
        <v>11878</v>
      </c>
      <c r="M289" s="9">
        <v>5545</v>
      </c>
      <c r="N289" s="9">
        <v>20814</v>
      </c>
      <c r="O289" s="9">
        <v>35483</v>
      </c>
      <c r="P289" s="9">
        <v>5650</v>
      </c>
      <c r="Q289" s="9">
        <v>51696</v>
      </c>
      <c r="R289" s="9">
        <v>40440</v>
      </c>
      <c r="S289" s="9">
        <v>21034</v>
      </c>
      <c r="T289" s="9">
        <v>25277</v>
      </c>
      <c r="U289" s="9">
        <v>4378</v>
      </c>
      <c r="V289" s="9">
        <v>65904</v>
      </c>
      <c r="W289" s="9">
        <v>33710</v>
      </c>
      <c r="X289" s="9">
        <v>72114</v>
      </c>
      <c r="Y289" s="9">
        <v>30644</v>
      </c>
      <c r="Z289" s="9">
        <v>37171</v>
      </c>
      <c r="AA289" s="9">
        <v>56560</v>
      </c>
      <c r="AB289" s="9">
        <v>37316</v>
      </c>
      <c r="AC289" s="9">
        <v>33088</v>
      </c>
      <c r="AE289" s="10">
        <f t="shared" si="65"/>
        <v>124989</v>
      </c>
      <c r="AF289" s="10">
        <f t="shared" si="66"/>
        <v>4378</v>
      </c>
      <c r="AG289" s="10">
        <f t="shared" si="78"/>
        <v>3502.4</v>
      </c>
      <c r="AH289" s="10">
        <f t="shared" si="79"/>
        <v>3283.5</v>
      </c>
      <c r="AK289">
        <v>0</v>
      </c>
      <c r="AL289">
        <v>0</v>
      </c>
      <c r="AM289">
        <f t="shared" si="80"/>
        <v>0</v>
      </c>
      <c r="AO289">
        <v>0</v>
      </c>
      <c r="AP289">
        <f t="shared" si="75"/>
        <v>0</v>
      </c>
      <c r="AQ289">
        <f t="shared" si="76"/>
        <v>0</v>
      </c>
      <c r="AR289" s="102" t="str">
        <f t="shared" si="77"/>
        <v xml:space="preserve"> </v>
      </c>
      <c r="AS289">
        <f t="shared" si="67"/>
        <v>0</v>
      </c>
      <c r="AT289" s="102" t="str">
        <f t="shared" si="68"/>
        <v xml:space="preserve"> </v>
      </c>
      <c r="AU289" s="102" t="str" cm="1">
        <f t="array" ref="AU289">_xlfn.IFS(AO289=0," ",AT289=20%,20%,AT289=25%,25%,AT289&lt;20%,"MV",AT289=21%,"MV",AT289=22%,"MV",AT289=23%,"MV",AT289=24%,MV)</f>
        <v xml:space="preserve"> </v>
      </c>
      <c r="AY289" s="121"/>
      <c r="AZ289">
        <v>0</v>
      </c>
      <c r="BA289">
        <v>0</v>
      </c>
      <c r="BB289">
        <f t="shared" si="69"/>
        <v>0</v>
      </c>
      <c r="BD289">
        <v>0</v>
      </c>
      <c r="BE289">
        <f t="shared" si="70"/>
        <v>0</v>
      </c>
      <c r="BF289">
        <f t="shared" si="71"/>
        <v>0</v>
      </c>
      <c r="BG289" s="102" t="str">
        <f t="shared" si="72"/>
        <v xml:space="preserve"> </v>
      </c>
      <c r="BH289">
        <f t="shared" si="73"/>
        <v>0</v>
      </c>
      <c r="BI289" s="102" t="str">
        <f t="shared" si="74"/>
        <v xml:space="preserve"> </v>
      </c>
      <c r="BJ289" s="102" t="str" cm="1">
        <f t="array" ref="BJ289">_xlfn.IFS(BD289=0," ",BI289=20%,20%,BI289=25%,25%,BI289&lt;20%,"MV",BI289=21%,"MV",BI289=22%,"MV",BI289=23%,"MV",BI289=24%,MV)</f>
        <v xml:space="preserve"> </v>
      </c>
    </row>
    <row r="290" spans="1:62">
      <c r="A290" s="6">
        <v>261</v>
      </c>
      <c r="B290" s="14" t="s">
        <v>269</v>
      </c>
      <c r="C290" s="16" t="s">
        <v>45</v>
      </c>
      <c r="D290" s="9">
        <v>5408</v>
      </c>
      <c r="E290" s="9">
        <v>169680</v>
      </c>
      <c r="F290" s="9">
        <v>114025</v>
      </c>
      <c r="G290" s="9">
        <v>525669</v>
      </c>
      <c r="H290" s="9">
        <v>6180</v>
      </c>
      <c r="I290" s="9">
        <v>178075</v>
      </c>
      <c r="J290" s="9">
        <v>140495</v>
      </c>
      <c r="K290" s="9">
        <v>378411</v>
      </c>
      <c r="L290" s="9">
        <v>147056</v>
      </c>
      <c r="M290" s="9">
        <v>53898</v>
      </c>
      <c r="N290" s="9">
        <v>127147</v>
      </c>
      <c r="O290" s="9">
        <v>175413</v>
      </c>
      <c r="P290" s="9">
        <v>135608</v>
      </c>
      <c r="Q290" s="9">
        <v>194114</v>
      </c>
      <c r="R290" s="9">
        <v>161762</v>
      </c>
      <c r="S290" s="9">
        <v>126200</v>
      </c>
      <c r="T290" s="9">
        <v>115345</v>
      </c>
      <c r="U290" s="9">
        <v>105088</v>
      </c>
      <c r="V290" s="9">
        <v>395426</v>
      </c>
      <c r="W290" s="9">
        <v>429630</v>
      </c>
      <c r="X290" s="9">
        <v>144228</v>
      </c>
      <c r="Y290" s="9">
        <v>156867</v>
      </c>
      <c r="Z290" s="9">
        <v>184012</v>
      </c>
      <c r="AA290" s="9">
        <v>203616</v>
      </c>
      <c r="AB290" s="9">
        <v>184477</v>
      </c>
      <c r="AC290" s="9">
        <v>132350</v>
      </c>
      <c r="AE290" s="10">
        <f t="shared" si="65"/>
        <v>525669</v>
      </c>
      <c r="AF290" s="10">
        <f t="shared" si="66"/>
        <v>5408</v>
      </c>
      <c r="AG290" s="10">
        <f t="shared" si="78"/>
        <v>4326.3999999999996</v>
      </c>
      <c r="AH290" s="10">
        <f t="shared" si="79"/>
        <v>4056</v>
      </c>
      <c r="AK290">
        <v>0</v>
      </c>
      <c r="AL290">
        <v>0</v>
      </c>
      <c r="AM290">
        <f t="shared" si="80"/>
        <v>0</v>
      </c>
      <c r="AO290">
        <v>0</v>
      </c>
      <c r="AP290">
        <f t="shared" si="75"/>
        <v>0</v>
      </c>
      <c r="AQ290">
        <f t="shared" si="76"/>
        <v>0</v>
      </c>
      <c r="AR290" s="102" t="str">
        <f t="shared" si="77"/>
        <v xml:space="preserve"> </v>
      </c>
      <c r="AS290">
        <f t="shared" si="67"/>
        <v>0</v>
      </c>
      <c r="AT290" s="102" t="str">
        <f t="shared" si="68"/>
        <v xml:space="preserve"> </v>
      </c>
      <c r="AU290" s="102" t="str" cm="1">
        <f t="array" ref="AU290">_xlfn.IFS(AO290=0," ",AT290=20%,20%,AT290=25%,25%,AT290&lt;20%,"MV",AT290=21%,"MV",AT290=22%,"MV",AT290=23%,"MV",AT290=24%,MV)</f>
        <v xml:space="preserve"> </v>
      </c>
      <c r="AY290" s="121"/>
      <c r="AZ290">
        <v>0</v>
      </c>
      <c r="BA290">
        <v>0</v>
      </c>
      <c r="BB290">
        <f t="shared" si="69"/>
        <v>0</v>
      </c>
      <c r="BD290">
        <v>0</v>
      </c>
      <c r="BE290">
        <f t="shared" si="70"/>
        <v>0</v>
      </c>
      <c r="BF290">
        <f t="shared" si="71"/>
        <v>0</v>
      </c>
      <c r="BG290" s="102" t="str">
        <f t="shared" si="72"/>
        <v xml:space="preserve"> </v>
      </c>
      <c r="BH290">
        <f t="shared" si="73"/>
        <v>0</v>
      </c>
      <c r="BI290" s="102" t="str">
        <f t="shared" si="74"/>
        <v xml:space="preserve"> </v>
      </c>
      <c r="BJ290" s="102" t="str" cm="1">
        <f t="array" ref="BJ290">_xlfn.IFS(BD290=0," ",BI290=20%,20%,BI290=25%,25%,BI290&lt;20%,"MV",BI290=21%,"MV",BI290=22%,"MV",BI290=23%,"MV",BI290=24%,MV)</f>
        <v xml:space="preserve"> </v>
      </c>
    </row>
    <row r="291" spans="1:62" ht="22.5">
      <c r="A291" s="6">
        <v>262</v>
      </c>
      <c r="B291" s="14" t="s">
        <v>285</v>
      </c>
      <c r="C291" s="16" t="s">
        <v>253</v>
      </c>
      <c r="D291" s="9">
        <v>337</v>
      </c>
      <c r="E291" s="9">
        <v>2196</v>
      </c>
      <c r="F291" s="9">
        <v>460</v>
      </c>
      <c r="G291" s="9">
        <v>1059</v>
      </c>
      <c r="H291" s="9">
        <v>385</v>
      </c>
      <c r="I291" s="9">
        <v>2373</v>
      </c>
      <c r="J291" s="9">
        <v>2869</v>
      </c>
      <c r="K291" s="9">
        <v>6358</v>
      </c>
      <c r="L291" s="9">
        <v>396</v>
      </c>
      <c r="M291" s="9">
        <v>3161</v>
      </c>
      <c r="N291" s="9">
        <v>1244</v>
      </c>
      <c r="O291" s="9">
        <v>2338</v>
      </c>
      <c r="P291" s="9">
        <v>724</v>
      </c>
      <c r="Q291" s="9">
        <v>792</v>
      </c>
      <c r="R291" s="9">
        <v>2069</v>
      </c>
      <c r="S291" s="9">
        <v>1865</v>
      </c>
      <c r="T291" s="9">
        <v>1666</v>
      </c>
      <c r="U291" s="9">
        <v>2021</v>
      </c>
      <c r="V291" s="9">
        <v>1402</v>
      </c>
      <c r="W291" s="9">
        <v>743</v>
      </c>
      <c r="X291" s="9">
        <v>5939</v>
      </c>
      <c r="Y291" s="9">
        <v>1751</v>
      </c>
      <c r="Z291" s="9">
        <v>2443</v>
      </c>
      <c r="AA291" s="9">
        <v>7918</v>
      </c>
      <c r="AB291" s="9">
        <v>2459</v>
      </c>
      <c r="AC291" s="9">
        <v>1700</v>
      </c>
      <c r="AE291" s="10">
        <f t="shared" si="65"/>
        <v>7918</v>
      </c>
      <c r="AF291" s="10">
        <f t="shared" si="66"/>
        <v>337</v>
      </c>
      <c r="AG291" s="10">
        <f t="shared" si="78"/>
        <v>269.60000000000002</v>
      </c>
      <c r="AH291" s="10">
        <f t="shared" si="79"/>
        <v>252.75</v>
      </c>
      <c r="AK291">
        <v>0</v>
      </c>
      <c r="AL291">
        <v>0</v>
      </c>
      <c r="AM291">
        <f t="shared" si="80"/>
        <v>0</v>
      </c>
      <c r="AO291">
        <v>0</v>
      </c>
      <c r="AP291">
        <f t="shared" si="75"/>
        <v>0</v>
      </c>
      <c r="AQ291">
        <f t="shared" si="76"/>
        <v>0</v>
      </c>
      <c r="AR291" s="102" t="str">
        <f t="shared" si="77"/>
        <v xml:space="preserve"> </v>
      </c>
      <c r="AS291">
        <f t="shared" si="67"/>
        <v>0</v>
      </c>
      <c r="AT291" s="102" t="str">
        <f t="shared" si="68"/>
        <v xml:space="preserve"> </v>
      </c>
      <c r="AU291" s="102" t="str" cm="1">
        <f t="array" ref="AU291">_xlfn.IFS(AO291=0," ",AT291=20%,20%,AT291=25%,25%,AT291&lt;20%,"MV",AT291=21%,"MV",AT291=22%,"MV",AT291=23%,"MV",AT291=24%,MV)</f>
        <v xml:space="preserve"> </v>
      </c>
      <c r="AY291" s="121"/>
      <c r="AZ291">
        <v>0</v>
      </c>
      <c r="BA291">
        <v>0</v>
      </c>
      <c r="BB291">
        <f t="shared" si="69"/>
        <v>0</v>
      </c>
      <c r="BD291">
        <v>0</v>
      </c>
      <c r="BE291">
        <f t="shared" si="70"/>
        <v>0</v>
      </c>
      <c r="BF291">
        <f t="shared" si="71"/>
        <v>0</v>
      </c>
      <c r="BG291" s="102" t="str">
        <f t="shared" si="72"/>
        <v xml:space="preserve"> </v>
      </c>
      <c r="BH291">
        <f t="shared" si="73"/>
        <v>0</v>
      </c>
      <c r="BI291" s="102" t="str">
        <f t="shared" si="74"/>
        <v xml:space="preserve"> </v>
      </c>
      <c r="BJ291" s="102" t="str" cm="1">
        <f t="array" ref="BJ291">_xlfn.IFS(BD291=0," ",BI291=20%,20%,BI291=25%,25%,BI291&lt;20%,"MV",BI291=21%,"MV",BI291=22%,"MV",BI291=23%,"MV",BI291=24%,MV)</f>
        <v xml:space="preserve"> </v>
      </c>
    </row>
    <row r="292" spans="1:62">
      <c r="A292" s="6">
        <v>263</v>
      </c>
      <c r="B292" s="14" t="s">
        <v>285</v>
      </c>
      <c r="C292" s="16" t="s">
        <v>45</v>
      </c>
      <c r="D292" s="9">
        <v>337</v>
      </c>
      <c r="E292" s="9">
        <v>13174</v>
      </c>
      <c r="F292" s="9">
        <v>8274</v>
      </c>
      <c r="G292" s="9">
        <v>10584</v>
      </c>
      <c r="H292" s="9">
        <v>385</v>
      </c>
      <c r="I292" s="9">
        <v>14245</v>
      </c>
      <c r="J292" s="9">
        <v>17212</v>
      </c>
      <c r="K292" s="9">
        <v>19250</v>
      </c>
      <c r="L292" s="9">
        <v>3959</v>
      </c>
      <c r="M292" s="9">
        <v>30722</v>
      </c>
      <c r="N292" s="9">
        <v>10973</v>
      </c>
      <c r="O292" s="9">
        <v>14031</v>
      </c>
      <c r="P292" s="9">
        <v>13031</v>
      </c>
      <c r="Q292" s="9">
        <v>11878</v>
      </c>
      <c r="R292" s="9">
        <v>8275</v>
      </c>
      <c r="S292" s="9">
        <v>11191</v>
      </c>
      <c r="T292" s="9">
        <v>9227</v>
      </c>
      <c r="U292" s="9">
        <v>48528</v>
      </c>
      <c r="V292" s="9">
        <v>8414</v>
      </c>
      <c r="W292" s="9">
        <v>5701</v>
      </c>
      <c r="X292" s="9">
        <v>11878</v>
      </c>
      <c r="Y292" s="9">
        <v>11277</v>
      </c>
      <c r="Z292" s="9">
        <v>14717</v>
      </c>
      <c r="AA292" s="9">
        <v>37556</v>
      </c>
      <c r="AB292" s="9">
        <v>14757</v>
      </c>
      <c r="AC292" s="9">
        <v>6803</v>
      </c>
      <c r="AE292" s="10">
        <f t="shared" si="65"/>
        <v>48528</v>
      </c>
      <c r="AF292" s="10">
        <f t="shared" si="66"/>
        <v>337</v>
      </c>
      <c r="AG292" s="10">
        <f t="shared" si="78"/>
        <v>269.60000000000002</v>
      </c>
      <c r="AH292" s="10">
        <f t="shared" si="79"/>
        <v>252.75</v>
      </c>
      <c r="AK292">
        <v>0</v>
      </c>
      <c r="AL292">
        <v>0</v>
      </c>
      <c r="AM292">
        <f t="shared" si="80"/>
        <v>0</v>
      </c>
      <c r="AO292">
        <v>0</v>
      </c>
      <c r="AP292">
        <f t="shared" si="75"/>
        <v>0</v>
      </c>
      <c r="AQ292">
        <f t="shared" si="76"/>
        <v>0</v>
      </c>
      <c r="AR292" s="102" t="str">
        <f t="shared" si="77"/>
        <v xml:space="preserve"> </v>
      </c>
      <c r="AS292">
        <f t="shared" si="67"/>
        <v>0</v>
      </c>
      <c r="AT292" s="102" t="str">
        <f t="shared" si="68"/>
        <v xml:space="preserve"> </v>
      </c>
      <c r="AU292" s="102" t="str" cm="1">
        <f t="array" ref="AU292">_xlfn.IFS(AO292=0," ",AT292=20%,20%,AT292=25%,25%,AT292&lt;20%,"MV",AT292=21%,"MV",AT292=22%,"MV",AT292=23%,"MV",AT292=24%,MV)</f>
        <v xml:space="preserve"> </v>
      </c>
      <c r="AY292" s="121"/>
      <c r="AZ292">
        <v>0</v>
      </c>
      <c r="BA292">
        <v>0</v>
      </c>
      <c r="BB292">
        <f t="shared" si="69"/>
        <v>0</v>
      </c>
      <c r="BD292">
        <v>0</v>
      </c>
      <c r="BE292">
        <f t="shared" si="70"/>
        <v>0</v>
      </c>
      <c r="BF292">
        <f t="shared" si="71"/>
        <v>0</v>
      </c>
      <c r="BG292" s="102" t="str">
        <f t="shared" si="72"/>
        <v xml:space="preserve"> </v>
      </c>
      <c r="BH292">
        <f t="shared" si="73"/>
        <v>0</v>
      </c>
      <c r="BI292" s="102" t="str">
        <f t="shared" si="74"/>
        <v xml:space="preserve"> </v>
      </c>
      <c r="BJ292" s="102" t="str" cm="1">
        <f t="array" ref="BJ292">_xlfn.IFS(BD292=0," ",BI292=20%,20%,BI292=25%,25%,BI292&lt;20%,"MV",BI292=21%,"MV",BI292=22%,"MV",BI292=23%,"MV",BI292=24%,MV)</f>
        <v xml:space="preserve"> </v>
      </c>
    </row>
    <row r="293" spans="1:62" ht="22.5">
      <c r="A293" s="6">
        <v>264</v>
      </c>
      <c r="B293" s="14" t="s">
        <v>286</v>
      </c>
      <c r="C293" s="16" t="s">
        <v>253</v>
      </c>
      <c r="D293" s="9">
        <v>537</v>
      </c>
      <c r="E293" s="9">
        <v>9898</v>
      </c>
      <c r="F293" s="9">
        <v>4897</v>
      </c>
      <c r="G293" s="9">
        <v>2811</v>
      </c>
      <c r="H293" s="9">
        <v>613</v>
      </c>
      <c r="I293" s="9">
        <v>10179</v>
      </c>
      <c r="J293" s="9">
        <v>10633</v>
      </c>
      <c r="K293" s="9">
        <v>27386</v>
      </c>
      <c r="L293" s="9">
        <v>3710</v>
      </c>
      <c r="M293" s="9">
        <v>3168</v>
      </c>
      <c r="N293" s="9">
        <v>5769</v>
      </c>
      <c r="O293" s="9">
        <v>10027</v>
      </c>
      <c r="P293" s="9">
        <v>991</v>
      </c>
      <c r="Q293" s="9">
        <v>5317</v>
      </c>
      <c r="R293" s="9">
        <v>12025</v>
      </c>
      <c r="S293" s="9">
        <v>9676</v>
      </c>
      <c r="T293" s="9">
        <v>7143</v>
      </c>
      <c r="U293" s="9">
        <v>2587</v>
      </c>
      <c r="V293" s="9">
        <v>9816</v>
      </c>
      <c r="W293" s="9">
        <v>1895</v>
      </c>
      <c r="X293" s="9">
        <v>31391</v>
      </c>
      <c r="Y293" s="9">
        <v>5210</v>
      </c>
      <c r="Z293" s="9">
        <v>10577</v>
      </c>
      <c r="AA293" s="9">
        <v>13574</v>
      </c>
      <c r="AB293" s="9">
        <v>10545</v>
      </c>
      <c r="AC293" s="9">
        <v>3786</v>
      </c>
      <c r="AE293" s="10">
        <f t="shared" si="65"/>
        <v>31391</v>
      </c>
      <c r="AF293" s="10">
        <f t="shared" si="66"/>
        <v>537</v>
      </c>
      <c r="AG293" s="10">
        <f t="shared" si="78"/>
        <v>429.6</v>
      </c>
      <c r="AH293" s="10">
        <f t="shared" si="79"/>
        <v>402.75</v>
      </c>
      <c r="AK293">
        <v>0</v>
      </c>
      <c r="AL293">
        <v>0</v>
      </c>
      <c r="AM293">
        <f t="shared" si="80"/>
        <v>0</v>
      </c>
      <c r="AO293">
        <v>0</v>
      </c>
      <c r="AP293">
        <f t="shared" si="75"/>
        <v>0</v>
      </c>
      <c r="AQ293">
        <f t="shared" si="76"/>
        <v>0</v>
      </c>
      <c r="AR293" s="102" t="str">
        <f t="shared" si="77"/>
        <v xml:space="preserve"> </v>
      </c>
      <c r="AS293">
        <f t="shared" si="67"/>
        <v>0</v>
      </c>
      <c r="AT293" s="102" t="str">
        <f t="shared" si="68"/>
        <v xml:space="preserve"> </v>
      </c>
      <c r="AU293" s="102" t="str" cm="1">
        <f t="array" ref="AU293">_xlfn.IFS(AO293=0," ",AT293=20%,20%,AT293=25%,25%,AT293&lt;20%,"MV",AT293=21%,"MV",AT293=22%,"MV",AT293=23%,"MV",AT293=24%,MV)</f>
        <v xml:space="preserve"> </v>
      </c>
      <c r="AY293" s="121"/>
      <c r="AZ293">
        <v>0</v>
      </c>
      <c r="BA293">
        <v>0</v>
      </c>
      <c r="BB293">
        <f t="shared" si="69"/>
        <v>0</v>
      </c>
      <c r="BD293">
        <v>0</v>
      </c>
      <c r="BE293">
        <f t="shared" si="70"/>
        <v>0</v>
      </c>
      <c r="BF293">
        <f t="shared" si="71"/>
        <v>0</v>
      </c>
      <c r="BG293" s="102" t="str">
        <f t="shared" si="72"/>
        <v xml:space="preserve"> </v>
      </c>
      <c r="BH293">
        <f t="shared" si="73"/>
        <v>0</v>
      </c>
      <c r="BI293" s="102" t="str">
        <f t="shared" si="74"/>
        <v xml:space="preserve"> </v>
      </c>
      <c r="BJ293" s="102" t="str" cm="1">
        <f t="array" ref="BJ293">_xlfn.IFS(BD293=0," ",BI293=20%,20%,BI293=25%,25%,BI293&lt;20%,"MV",BI293=21%,"MV",BI293=22%,"MV",BI293=23%,"MV",BI293=24%,MV)</f>
        <v xml:space="preserve"> </v>
      </c>
    </row>
    <row r="294" spans="1:62">
      <c r="A294" s="6">
        <v>265</v>
      </c>
      <c r="B294" s="14" t="s">
        <v>286</v>
      </c>
      <c r="C294" s="16" t="s">
        <v>45</v>
      </c>
      <c r="D294" s="9">
        <v>537</v>
      </c>
      <c r="E294" s="9">
        <v>79184</v>
      </c>
      <c r="F294" s="9">
        <v>58768</v>
      </c>
      <c r="G294" s="9">
        <v>16864</v>
      </c>
      <c r="H294" s="9">
        <v>613</v>
      </c>
      <c r="I294" s="9">
        <v>78399</v>
      </c>
      <c r="J294" s="9">
        <v>57635</v>
      </c>
      <c r="K294" s="9">
        <v>179662</v>
      </c>
      <c r="L294" s="9">
        <v>37103</v>
      </c>
      <c r="M294" s="9">
        <v>30799</v>
      </c>
      <c r="N294" s="9">
        <v>62329</v>
      </c>
      <c r="O294" s="9">
        <v>77228</v>
      </c>
      <c r="P294" s="9">
        <v>14272</v>
      </c>
      <c r="Q294" s="9">
        <v>42872</v>
      </c>
      <c r="R294" s="9">
        <v>48100</v>
      </c>
      <c r="S294" s="9">
        <v>58052</v>
      </c>
      <c r="T294" s="9">
        <v>50781</v>
      </c>
      <c r="U294" s="9">
        <v>62103</v>
      </c>
      <c r="V294" s="9">
        <v>58894</v>
      </c>
      <c r="W294" s="9">
        <v>21074</v>
      </c>
      <c r="X294" s="9">
        <v>62782</v>
      </c>
      <c r="Y294" s="9">
        <v>32831</v>
      </c>
      <c r="Z294" s="9">
        <v>81039</v>
      </c>
      <c r="AA294" s="9">
        <v>55429</v>
      </c>
      <c r="AB294" s="9">
        <v>81219</v>
      </c>
      <c r="AC294" s="9">
        <v>15142</v>
      </c>
      <c r="AE294" s="10">
        <f t="shared" si="65"/>
        <v>179662</v>
      </c>
      <c r="AF294" s="10">
        <f t="shared" si="66"/>
        <v>537</v>
      </c>
      <c r="AG294" s="10">
        <f t="shared" si="78"/>
        <v>429.6</v>
      </c>
      <c r="AH294" s="10">
        <f t="shared" si="79"/>
        <v>402.75</v>
      </c>
      <c r="AK294">
        <v>0</v>
      </c>
      <c r="AL294">
        <v>0</v>
      </c>
      <c r="AM294">
        <f t="shared" si="80"/>
        <v>0</v>
      </c>
      <c r="AO294">
        <v>0</v>
      </c>
      <c r="AP294">
        <f t="shared" si="75"/>
        <v>0</v>
      </c>
      <c r="AQ294">
        <f t="shared" si="76"/>
        <v>0</v>
      </c>
      <c r="AR294" s="102" t="str">
        <f t="shared" si="77"/>
        <v xml:space="preserve"> </v>
      </c>
      <c r="AS294">
        <f t="shared" si="67"/>
        <v>0</v>
      </c>
      <c r="AT294" s="102" t="str">
        <f t="shared" si="68"/>
        <v xml:space="preserve"> </v>
      </c>
      <c r="AU294" s="102" t="str" cm="1">
        <f t="array" ref="AU294">_xlfn.IFS(AO294=0," ",AT294=20%,20%,AT294=25%,25%,AT294&lt;20%,"MV",AT294=21%,"MV",AT294=22%,"MV",AT294=23%,"MV",AT294=24%,MV)</f>
        <v xml:space="preserve"> </v>
      </c>
      <c r="AY294" s="121"/>
      <c r="AZ294">
        <v>0</v>
      </c>
      <c r="BA294">
        <v>0</v>
      </c>
      <c r="BB294">
        <f t="shared" si="69"/>
        <v>0</v>
      </c>
      <c r="BD294">
        <v>0</v>
      </c>
      <c r="BE294">
        <f t="shared" si="70"/>
        <v>0</v>
      </c>
      <c r="BF294">
        <f t="shared" si="71"/>
        <v>0</v>
      </c>
      <c r="BG294" s="102" t="str">
        <f t="shared" si="72"/>
        <v xml:space="preserve"> </v>
      </c>
      <c r="BH294">
        <f t="shared" si="73"/>
        <v>0</v>
      </c>
      <c r="BI294" s="102" t="str">
        <f t="shared" si="74"/>
        <v xml:space="preserve"> </v>
      </c>
      <c r="BJ294" s="102" t="str" cm="1">
        <f t="array" ref="BJ294">_xlfn.IFS(BD294=0," ",BI294=20%,20%,BI294=25%,25%,BI294&lt;20%,"MV",BI294=21%,"MV",BI294=22%,"MV",BI294=23%,"MV",BI294=24%,MV)</f>
        <v xml:space="preserve"> </v>
      </c>
    </row>
    <row r="295" spans="1:62" ht="22.5">
      <c r="A295" s="6">
        <v>266</v>
      </c>
      <c r="B295" s="14" t="s">
        <v>287</v>
      </c>
      <c r="C295" s="16" t="s">
        <v>253</v>
      </c>
      <c r="D295" s="9">
        <v>964</v>
      </c>
      <c r="E295" s="9">
        <v>13787</v>
      </c>
      <c r="F295" s="9">
        <v>6558</v>
      </c>
      <c r="G295" s="9">
        <v>5051</v>
      </c>
      <c r="H295" s="9">
        <v>1102</v>
      </c>
      <c r="I295" s="9">
        <v>17799</v>
      </c>
      <c r="J295" s="9">
        <v>12104</v>
      </c>
      <c r="K295" s="9">
        <v>34232</v>
      </c>
      <c r="L295" s="9">
        <v>3959</v>
      </c>
      <c r="M295" s="9">
        <v>4753</v>
      </c>
      <c r="N295" s="9">
        <v>10294</v>
      </c>
      <c r="O295" s="9">
        <v>17532</v>
      </c>
      <c r="P295" s="9">
        <v>1718</v>
      </c>
      <c r="Q295" s="9">
        <v>5995</v>
      </c>
      <c r="R295" s="9">
        <v>16103</v>
      </c>
      <c r="S295" s="9">
        <v>10881</v>
      </c>
      <c r="T295" s="9">
        <v>12489</v>
      </c>
      <c r="U295" s="9">
        <v>3105</v>
      </c>
      <c r="V295" s="9">
        <v>14022</v>
      </c>
      <c r="W295" s="9">
        <v>2364</v>
      </c>
      <c r="X295" s="9">
        <v>35633</v>
      </c>
      <c r="Y295" s="9">
        <v>5399</v>
      </c>
      <c r="Z295" s="9">
        <v>18495</v>
      </c>
      <c r="AA295" s="9">
        <v>20362</v>
      </c>
      <c r="AB295" s="9">
        <v>18440</v>
      </c>
      <c r="AC295" s="9">
        <v>4567</v>
      </c>
      <c r="AE295" s="10">
        <f t="shared" si="65"/>
        <v>35633</v>
      </c>
      <c r="AF295" s="10">
        <f t="shared" si="66"/>
        <v>964</v>
      </c>
      <c r="AG295" s="10">
        <f t="shared" si="78"/>
        <v>771.2</v>
      </c>
      <c r="AH295" s="10">
        <f t="shared" si="79"/>
        <v>723</v>
      </c>
      <c r="AK295">
        <v>0</v>
      </c>
      <c r="AL295">
        <v>0</v>
      </c>
      <c r="AM295">
        <f t="shared" si="80"/>
        <v>0</v>
      </c>
      <c r="AO295">
        <v>0</v>
      </c>
      <c r="AP295">
        <f t="shared" si="75"/>
        <v>0</v>
      </c>
      <c r="AQ295">
        <f t="shared" si="76"/>
        <v>0</v>
      </c>
      <c r="AR295" s="102" t="str">
        <f t="shared" si="77"/>
        <v xml:space="preserve"> </v>
      </c>
      <c r="AS295">
        <f t="shared" si="67"/>
        <v>0</v>
      </c>
      <c r="AT295" s="102" t="str">
        <f t="shared" si="68"/>
        <v xml:space="preserve"> </v>
      </c>
      <c r="AU295" s="102" t="str" cm="1">
        <f t="array" ref="AU295">_xlfn.IFS(AO295=0," ",AT295=20%,20%,AT295=25%,25%,AT295&lt;20%,"MV",AT295=21%,"MV",AT295=22%,"MV",AT295=23%,"MV",AT295=24%,MV)</f>
        <v xml:space="preserve"> </v>
      </c>
      <c r="AY295" s="121"/>
      <c r="AZ295">
        <v>0</v>
      </c>
      <c r="BA295">
        <v>0</v>
      </c>
      <c r="BB295">
        <f t="shared" si="69"/>
        <v>0</v>
      </c>
      <c r="BD295">
        <v>0</v>
      </c>
      <c r="BE295">
        <f t="shared" si="70"/>
        <v>0</v>
      </c>
      <c r="BF295">
        <f t="shared" si="71"/>
        <v>0</v>
      </c>
      <c r="BG295" s="102" t="str">
        <f t="shared" si="72"/>
        <v xml:space="preserve"> </v>
      </c>
      <c r="BH295">
        <f t="shared" si="73"/>
        <v>0</v>
      </c>
      <c r="BI295" s="102" t="str">
        <f t="shared" si="74"/>
        <v xml:space="preserve"> </v>
      </c>
      <c r="BJ295" s="102" t="str" cm="1">
        <f t="array" ref="BJ295">_xlfn.IFS(BD295=0," ",BI295=20%,20%,BI295=25%,25%,BI295&lt;20%,"MV",BI295=21%,"MV",BI295=22%,"MV",BI295=23%,"MV",BI295=24%,MV)</f>
        <v xml:space="preserve"> </v>
      </c>
    </row>
    <row r="296" spans="1:62">
      <c r="A296" s="6">
        <v>267</v>
      </c>
      <c r="B296" s="14" t="s">
        <v>287</v>
      </c>
      <c r="C296" s="16" t="s">
        <v>45</v>
      </c>
      <c r="D296" s="9">
        <v>964</v>
      </c>
      <c r="E296" s="9">
        <v>110292</v>
      </c>
      <c r="F296" s="9">
        <v>78700</v>
      </c>
      <c r="G296" s="9">
        <v>30304</v>
      </c>
      <c r="H296" s="9">
        <v>1102</v>
      </c>
      <c r="I296" s="9">
        <v>88993</v>
      </c>
      <c r="J296" s="9">
        <v>65383</v>
      </c>
      <c r="K296" s="9">
        <v>224576</v>
      </c>
      <c r="L296" s="9">
        <v>47397</v>
      </c>
      <c r="M296" s="9">
        <v>46198</v>
      </c>
      <c r="N296" s="9">
        <v>67985</v>
      </c>
      <c r="O296" s="9">
        <v>87663</v>
      </c>
      <c r="P296" s="9">
        <v>24745</v>
      </c>
      <c r="Q296" s="9">
        <v>56221</v>
      </c>
      <c r="R296" s="9">
        <v>64413</v>
      </c>
      <c r="S296" s="9">
        <v>65287</v>
      </c>
      <c r="T296" s="9">
        <v>57644</v>
      </c>
      <c r="U296" s="9">
        <v>74546</v>
      </c>
      <c r="V296" s="9">
        <v>84133</v>
      </c>
      <c r="W296" s="9">
        <v>38687</v>
      </c>
      <c r="X296" s="9">
        <v>71266</v>
      </c>
      <c r="Y296" s="9">
        <v>42952</v>
      </c>
      <c r="Z296" s="9">
        <v>92306</v>
      </c>
      <c r="AA296" s="9">
        <v>73528</v>
      </c>
      <c r="AB296" s="9">
        <v>92193</v>
      </c>
      <c r="AC296" s="9">
        <v>18264</v>
      </c>
      <c r="AE296" s="10">
        <f t="shared" si="65"/>
        <v>224576</v>
      </c>
      <c r="AF296" s="10">
        <f t="shared" si="66"/>
        <v>964</v>
      </c>
      <c r="AG296" s="10">
        <f t="shared" si="78"/>
        <v>771.2</v>
      </c>
      <c r="AH296" s="10">
        <f t="shared" si="79"/>
        <v>723</v>
      </c>
      <c r="AK296">
        <v>0</v>
      </c>
      <c r="AL296">
        <v>0</v>
      </c>
      <c r="AM296">
        <f t="shared" si="80"/>
        <v>0</v>
      </c>
      <c r="AO296">
        <v>0</v>
      </c>
      <c r="AP296">
        <f t="shared" si="75"/>
        <v>0</v>
      </c>
      <c r="AQ296">
        <f t="shared" si="76"/>
        <v>0</v>
      </c>
      <c r="AR296" s="102" t="str">
        <f t="shared" si="77"/>
        <v xml:space="preserve"> </v>
      </c>
      <c r="AS296">
        <f t="shared" si="67"/>
        <v>0</v>
      </c>
      <c r="AT296" s="102" t="str">
        <f t="shared" si="68"/>
        <v xml:space="preserve"> </v>
      </c>
      <c r="AU296" s="102" t="str" cm="1">
        <f t="array" ref="AU296">_xlfn.IFS(AO296=0," ",AT296=20%,20%,AT296=25%,25%,AT296&lt;20%,"MV",AT296=21%,"MV",AT296=22%,"MV",AT296=23%,"MV",AT296=24%,MV)</f>
        <v xml:space="preserve"> </v>
      </c>
      <c r="AY296" s="121"/>
      <c r="AZ296">
        <v>0</v>
      </c>
      <c r="BA296">
        <v>0</v>
      </c>
      <c r="BB296">
        <f t="shared" si="69"/>
        <v>0</v>
      </c>
      <c r="BD296">
        <v>0</v>
      </c>
      <c r="BE296">
        <f t="shared" si="70"/>
        <v>0</v>
      </c>
      <c r="BF296">
        <f t="shared" si="71"/>
        <v>0</v>
      </c>
      <c r="BG296" s="102" t="str">
        <f t="shared" si="72"/>
        <v xml:space="preserve"> </v>
      </c>
      <c r="BH296">
        <f t="shared" si="73"/>
        <v>0</v>
      </c>
      <c r="BI296" s="102" t="str">
        <f t="shared" si="74"/>
        <v xml:space="preserve"> </v>
      </c>
      <c r="BJ296" s="102" t="str" cm="1">
        <f t="array" ref="BJ296">_xlfn.IFS(BD296=0," ",BI296=20%,20%,BI296=25%,25%,BI296&lt;20%,"MV",BI296=21%,"MV",BI296=22%,"MV",BI296=23%,"MV",BI296=24%,MV)</f>
        <v xml:space="preserve"> </v>
      </c>
    </row>
    <row r="297" spans="1:62" ht="22.5">
      <c r="A297" s="6">
        <v>268</v>
      </c>
      <c r="B297" s="14" t="s">
        <v>288</v>
      </c>
      <c r="C297" s="16" t="s">
        <v>253</v>
      </c>
      <c r="D297" s="9">
        <v>260</v>
      </c>
      <c r="E297" s="9">
        <v>1414</v>
      </c>
      <c r="F297" s="9">
        <v>1161</v>
      </c>
      <c r="G297" s="9">
        <v>1362</v>
      </c>
      <c r="H297" s="9">
        <v>297</v>
      </c>
      <c r="I297" s="9">
        <v>3206</v>
      </c>
      <c r="J297" s="9">
        <v>2426</v>
      </c>
      <c r="K297" s="9">
        <v>20134</v>
      </c>
      <c r="L297" s="9">
        <v>1357</v>
      </c>
      <c r="M297" s="9">
        <v>998</v>
      </c>
      <c r="N297" s="9">
        <v>1923</v>
      </c>
      <c r="O297" s="9">
        <v>3156</v>
      </c>
      <c r="P297" s="9">
        <v>450</v>
      </c>
      <c r="Q297" s="9">
        <v>1471</v>
      </c>
      <c r="R297" s="9">
        <v>4604</v>
      </c>
      <c r="S297" s="9">
        <v>5581</v>
      </c>
      <c r="T297" s="9">
        <v>2249</v>
      </c>
      <c r="U297" s="9">
        <v>607</v>
      </c>
      <c r="V297" s="9">
        <v>2075</v>
      </c>
      <c r="W297" s="9">
        <v>667</v>
      </c>
      <c r="X297" s="9">
        <v>10181</v>
      </c>
      <c r="Y297" s="9">
        <v>1751</v>
      </c>
      <c r="Z297" s="9">
        <v>3314</v>
      </c>
      <c r="AA297" s="9">
        <v>4525</v>
      </c>
      <c r="AB297" s="9">
        <v>3320</v>
      </c>
      <c r="AC297" s="9">
        <v>1045</v>
      </c>
      <c r="AE297" s="10">
        <f t="shared" si="65"/>
        <v>20134</v>
      </c>
      <c r="AF297" s="10">
        <f t="shared" si="66"/>
        <v>260</v>
      </c>
      <c r="AG297" s="10">
        <f t="shared" si="78"/>
        <v>208</v>
      </c>
      <c r="AH297" s="10">
        <f t="shared" si="79"/>
        <v>195</v>
      </c>
      <c r="AK297">
        <v>0</v>
      </c>
      <c r="AL297">
        <v>0</v>
      </c>
      <c r="AM297">
        <f t="shared" si="80"/>
        <v>0</v>
      </c>
      <c r="AO297">
        <v>0</v>
      </c>
      <c r="AP297">
        <f t="shared" si="75"/>
        <v>0</v>
      </c>
      <c r="AQ297">
        <f t="shared" si="76"/>
        <v>0</v>
      </c>
      <c r="AR297" s="102" t="str">
        <f t="shared" si="77"/>
        <v xml:space="preserve"> </v>
      </c>
      <c r="AS297">
        <f t="shared" si="67"/>
        <v>0</v>
      </c>
      <c r="AT297" s="102" t="str">
        <f t="shared" si="68"/>
        <v xml:space="preserve"> </v>
      </c>
      <c r="AU297" s="102" t="str" cm="1">
        <f t="array" ref="AU297">_xlfn.IFS(AO297=0," ",AT297=20%,20%,AT297=25%,25%,AT297&lt;20%,"MV",AT297=21%,"MV",AT297=22%,"MV",AT297=23%,"MV",AT297=24%,MV)</f>
        <v xml:space="preserve"> </v>
      </c>
      <c r="AY297" s="121"/>
      <c r="AZ297">
        <v>0</v>
      </c>
      <c r="BA297">
        <v>0</v>
      </c>
      <c r="BB297">
        <f t="shared" si="69"/>
        <v>0</v>
      </c>
      <c r="BD297">
        <v>0</v>
      </c>
      <c r="BE297">
        <f t="shared" si="70"/>
        <v>0</v>
      </c>
      <c r="BF297">
        <f t="shared" si="71"/>
        <v>0</v>
      </c>
      <c r="BG297" s="102" t="str">
        <f t="shared" si="72"/>
        <v xml:space="preserve"> </v>
      </c>
      <c r="BH297">
        <f t="shared" si="73"/>
        <v>0</v>
      </c>
      <c r="BI297" s="102" t="str">
        <f t="shared" si="74"/>
        <v xml:space="preserve"> </v>
      </c>
      <c r="BJ297" s="102" t="str" cm="1">
        <f t="array" ref="BJ297">_xlfn.IFS(BD297=0," ",BI297=20%,20%,BI297=25%,25%,BI297&lt;20%,"MV",BI297=21%,"MV",BI297=22%,"MV",BI297=23%,"MV",BI297=24%,MV)</f>
        <v xml:space="preserve"> </v>
      </c>
    </row>
    <row r="298" spans="1:62">
      <c r="A298" s="6">
        <v>269</v>
      </c>
      <c r="B298" s="14" t="s">
        <v>288</v>
      </c>
      <c r="C298" s="16" t="s">
        <v>45</v>
      </c>
      <c r="D298" s="9">
        <v>260</v>
      </c>
      <c r="E298" s="9">
        <v>11312</v>
      </c>
      <c r="F298" s="9">
        <v>13926</v>
      </c>
      <c r="G298" s="9">
        <v>8168</v>
      </c>
      <c r="H298" s="9">
        <v>297</v>
      </c>
      <c r="I298" s="9">
        <v>19452</v>
      </c>
      <c r="J298" s="9">
        <v>14479</v>
      </c>
      <c r="K298" s="9">
        <v>60957</v>
      </c>
      <c r="L298" s="9">
        <v>14366</v>
      </c>
      <c r="M298" s="9">
        <v>9701</v>
      </c>
      <c r="N298" s="9">
        <v>11425</v>
      </c>
      <c r="O298" s="9">
        <v>19160</v>
      </c>
      <c r="P298" s="9">
        <v>3239</v>
      </c>
      <c r="Q298" s="9">
        <v>13801</v>
      </c>
      <c r="R298" s="9">
        <v>18416</v>
      </c>
      <c r="S298" s="9">
        <v>33485</v>
      </c>
      <c r="T298" s="9">
        <v>12600</v>
      </c>
      <c r="U298" s="9">
        <v>14592</v>
      </c>
      <c r="V298" s="9">
        <v>12452</v>
      </c>
      <c r="W298" s="9">
        <v>4581</v>
      </c>
      <c r="X298" s="9">
        <v>20362</v>
      </c>
      <c r="Y298" s="9">
        <v>10350</v>
      </c>
      <c r="Z298" s="9">
        <v>20135</v>
      </c>
      <c r="AA298" s="9">
        <v>22624</v>
      </c>
      <c r="AB298" s="9">
        <v>20151</v>
      </c>
      <c r="AC298" s="9">
        <v>4178</v>
      </c>
      <c r="AE298" s="10">
        <f t="shared" si="65"/>
        <v>60957</v>
      </c>
      <c r="AF298" s="10">
        <f t="shared" si="66"/>
        <v>260</v>
      </c>
      <c r="AG298" s="10">
        <f t="shared" si="78"/>
        <v>208</v>
      </c>
      <c r="AH298" s="10">
        <f t="shared" si="79"/>
        <v>195</v>
      </c>
      <c r="AK298">
        <v>0</v>
      </c>
      <c r="AL298">
        <v>0</v>
      </c>
      <c r="AM298">
        <f t="shared" si="80"/>
        <v>0</v>
      </c>
      <c r="AO298">
        <v>0</v>
      </c>
      <c r="AP298">
        <f t="shared" si="75"/>
        <v>0</v>
      </c>
      <c r="AQ298">
        <f t="shared" si="76"/>
        <v>0</v>
      </c>
      <c r="AR298" s="102" t="str">
        <f t="shared" si="77"/>
        <v xml:space="preserve"> </v>
      </c>
      <c r="AS298">
        <f t="shared" si="67"/>
        <v>0</v>
      </c>
      <c r="AT298" s="102" t="str">
        <f t="shared" si="68"/>
        <v xml:space="preserve"> </v>
      </c>
      <c r="AU298" s="102" t="str" cm="1">
        <f t="array" ref="AU298">_xlfn.IFS(AO298=0," ",AT298=20%,20%,AT298=25%,25%,AT298&lt;20%,"MV",AT298=21%,"MV",AT298=22%,"MV",AT298=23%,"MV",AT298=24%,MV)</f>
        <v xml:space="preserve"> </v>
      </c>
      <c r="AY298" s="121"/>
      <c r="AZ298">
        <v>0</v>
      </c>
      <c r="BA298">
        <v>0</v>
      </c>
      <c r="BB298">
        <f t="shared" si="69"/>
        <v>0</v>
      </c>
      <c r="BD298">
        <v>0</v>
      </c>
      <c r="BE298">
        <f t="shared" si="70"/>
        <v>0</v>
      </c>
      <c r="BF298">
        <f t="shared" si="71"/>
        <v>0</v>
      </c>
      <c r="BG298" s="102" t="str">
        <f t="shared" si="72"/>
        <v xml:space="preserve"> </v>
      </c>
      <c r="BH298">
        <f t="shared" si="73"/>
        <v>0</v>
      </c>
      <c r="BI298" s="102" t="str">
        <f t="shared" si="74"/>
        <v xml:space="preserve"> </v>
      </c>
      <c r="BJ298" s="102" t="str" cm="1">
        <f t="array" ref="BJ298">_xlfn.IFS(BD298=0," ",BI298=20%,20%,BI298=25%,25%,BI298&lt;20%,"MV",BI298=21%,"MV",BI298=22%,"MV",BI298=23%,"MV",BI298=24%,MV)</f>
        <v xml:space="preserve"> </v>
      </c>
    </row>
    <row r="299" spans="1:62" ht="22.5">
      <c r="A299" s="6">
        <v>270</v>
      </c>
      <c r="B299" s="14" t="s">
        <v>289</v>
      </c>
      <c r="C299" s="16" t="s">
        <v>253</v>
      </c>
      <c r="D299" s="9">
        <v>201</v>
      </c>
      <c r="E299" s="9">
        <v>2121</v>
      </c>
      <c r="F299" s="9">
        <v>1895</v>
      </c>
      <c r="G299" s="9">
        <v>1054</v>
      </c>
      <c r="H299" s="9">
        <v>230</v>
      </c>
      <c r="I299" s="9">
        <v>4006</v>
      </c>
      <c r="J299" s="9">
        <v>3234</v>
      </c>
      <c r="K299" s="9">
        <v>254322</v>
      </c>
      <c r="L299" s="9">
        <v>1697</v>
      </c>
      <c r="M299" s="9">
        <v>1466</v>
      </c>
      <c r="N299" s="9">
        <v>2376</v>
      </c>
      <c r="O299" s="9">
        <v>3947</v>
      </c>
      <c r="P299" s="9">
        <v>476</v>
      </c>
      <c r="Q299" s="9">
        <v>2941</v>
      </c>
      <c r="R299" s="9">
        <v>10795</v>
      </c>
      <c r="S299" s="9">
        <v>6731</v>
      </c>
      <c r="T299" s="9">
        <v>2811</v>
      </c>
      <c r="U299" s="9">
        <v>1173</v>
      </c>
      <c r="V299" s="9">
        <v>3632</v>
      </c>
      <c r="W299" s="9">
        <v>767</v>
      </c>
      <c r="X299" s="9">
        <v>14423</v>
      </c>
      <c r="Y299" s="9">
        <v>2335</v>
      </c>
      <c r="Z299" s="9">
        <v>4163</v>
      </c>
      <c r="AA299" s="9">
        <v>7918</v>
      </c>
      <c r="AB299" s="9">
        <v>4149</v>
      </c>
      <c r="AC299" s="9">
        <v>1494</v>
      </c>
      <c r="AE299" s="10">
        <f t="shared" si="65"/>
        <v>254322</v>
      </c>
      <c r="AF299" s="10">
        <f t="shared" si="66"/>
        <v>201</v>
      </c>
      <c r="AG299" s="10">
        <f t="shared" si="78"/>
        <v>160.80000000000001</v>
      </c>
      <c r="AH299" s="10">
        <f t="shared" si="79"/>
        <v>150.75</v>
      </c>
      <c r="AK299">
        <v>0</v>
      </c>
      <c r="AL299">
        <v>0</v>
      </c>
      <c r="AM299">
        <f t="shared" si="80"/>
        <v>0</v>
      </c>
      <c r="AO299">
        <v>0</v>
      </c>
      <c r="AP299">
        <f t="shared" si="75"/>
        <v>0</v>
      </c>
      <c r="AQ299">
        <f t="shared" si="76"/>
        <v>0</v>
      </c>
      <c r="AR299" s="102" t="str">
        <f t="shared" si="77"/>
        <v xml:space="preserve"> </v>
      </c>
      <c r="AS299">
        <f t="shared" si="67"/>
        <v>0</v>
      </c>
      <c r="AT299" s="102" t="str">
        <f t="shared" si="68"/>
        <v xml:space="preserve"> </v>
      </c>
      <c r="AU299" s="102" t="str" cm="1">
        <f t="array" ref="AU299">_xlfn.IFS(AO299=0," ",AT299=20%,20%,AT299=25%,25%,AT299&lt;20%,"MV",AT299=21%,"MV",AT299=22%,"MV",AT299=23%,"MV",AT299=24%,MV)</f>
        <v xml:space="preserve"> </v>
      </c>
      <c r="AY299" s="121"/>
      <c r="AZ299">
        <v>0</v>
      </c>
      <c r="BA299">
        <v>0</v>
      </c>
      <c r="BB299">
        <f t="shared" si="69"/>
        <v>0</v>
      </c>
      <c r="BD299">
        <v>0</v>
      </c>
      <c r="BE299">
        <f t="shared" si="70"/>
        <v>0</v>
      </c>
      <c r="BF299">
        <f t="shared" si="71"/>
        <v>0</v>
      </c>
      <c r="BG299" s="102" t="str">
        <f t="shared" si="72"/>
        <v xml:space="preserve"> </v>
      </c>
      <c r="BH299">
        <f t="shared" si="73"/>
        <v>0</v>
      </c>
      <c r="BI299" s="102" t="str">
        <f t="shared" si="74"/>
        <v xml:space="preserve"> </v>
      </c>
      <c r="BJ299" s="102" t="str" cm="1">
        <f t="array" ref="BJ299">_xlfn.IFS(BD299=0," ",BI299=20%,20%,BI299=25%,25%,BI299&lt;20%,"MV",BI299=21%,"MV",BI299=22%,"MV",BI299=23%,"MV",BI299=24%,MV)</f>
        <v xml:space="preserve"> </v>
      </c>
    </row>
    <row r="300" spans="1:62">
      <c r="A300" s="6">
        <v>271</v>
      </c>
      <c r="B300" s="14" t="s">
        <v>289</v>
      </c>
      <c r="C300" s="16" t="s">
        <v>45</v>
      </c>
      <c r="D300" s="9">
        <v>201</v>
      </c>
      <c r="E300" s="9">
        <v>16968</v>
      </c>
      <c r="F300" s="9">
        <v>22741</v>
      </c>
      <c r="G300" s="9">
        <v>6325</v>
      </c>
      <c r="H300" s="9">
        <v>230</v>
      </c>
      <c r="I300" s="9">
        <v>27167</v>
      </c>
      <c r="J300" s="9">
        <v>19405</v>
      </c>
      <c r="K300" s="9">
        <v>76997</v>
      </c>
      <c r="L300" s="9">
        <v>17647</v>
      </c>
      <c r="M300" s="9">
        <v>14244</v>
      </c>
      <c r="N300" s="9">
        <v>21606</v>
      </c>
      <c r="O300" s="9">
        <v>26760</v>
      </c>
      <c r="P300" s="9">
        <v>4569</v>
      </c>
      <c r="Q300" s="9">
        <v>21606</v>
      </c>
      <c r="R300" s="9">
        <v>43178</v>
      </c>
      <c r="S300" s="9">
        <v>40384</v>
      </c>
      <c r="T300" s="9">
        <v>17596</v>
      </c>
      <c r="U300" s="9">
        <v>28167</v>
      </c>
      <c r="V300" s="9">
        <v>21790</v>
      </c>
      <c r="W300" s="9">
        <v>8145</v>
      </c>
      <c r="X300" s="9">
        <v>28846</v>
      </c>
      <c r="Y300" s="9">
        <v>13819</v>
      </c>
      <c r="Z300" s="9">
        <v>28133</v>
      </c>
      <c r="AA300" s="9">
        <v>39592</v>
      </c>
      <c r="AB300" s="9">
        <v>28144</v>
      </c>
      <c r="AC300" s="9">
        <v>5975</v>
      </c>
      <c r="AE300" s="10">
        <f t="shared" si="65"/>
        <v>76997</v>
      </c>
      <c r="AF300" s="10">
        <f t="shared" si="66"/>
        <v>201</v>
      </c>
      <c r="AG300" s="10">
        <f t="shared" si="78"/>
        <v>160.80000000000001</v>
      </c>
      <c r="AH300" s="10">
        <f t="shared" si="79"/>
        <v>150.75</v>
      </c>
      <c r="AK300">
        <v>0</v>
      </c>
      <c r="AL300">
        <v>0</v>
      </c>
      <c r="AM300">
        <f t="shared" si="80"/>
        <v>0</v>
      </c>
      <c r="AO300">
        <v>0</v>
      </c>
      <c r="AP300">
        <f t="shared" si="75"/>
        <v>0</v>
      </c>
      <c r="AQ300">
        <f t="shared" si="76"/>
        <v>0</v>
      </c>
      <c r="AR300" s="102" t="str">
        <f t="shared" si="77"/>
        <v xml:space="preserve"> </v>
      </c>
      <c r="AS300">
        <f t="shared" si="67"/>
        <v>0</v>
      </c>
      <c r="AT300" s="102" t="str">
        <f t="shared" si="68"/>
        <v xml:space="preserve"> </v>
      </c>
      <c r="AU300" s="102" t="str" cm="1">
        <f t="array" ref="AU300">_xlfn.IFS(AO300=0," ",AT300=20%,20%,AT300=25%,25%,AT300&lt;20%,"MV",AT300=21%,"MV",AT300=22%,"MV",AT300=23%,"MV",AT300=24%,MV)</f>
        <v xml:space="preserve"> </v>
      </c>
      <c r="AY300" s="121"/>
      <c r="AZ300">
        <v>0</v>
      </c>
      <c r="BA300">
        <v>0</v>
      </c>
      <c r="BB300">
        <f t="shared" si="69"/>
        <v>0</v>
      </c>
      <c r="BD300">
        <v>0</v>
      </c>
      <c r="BE300">
        <f t="shared" si="70"/>
        <v>0</v>
      </c>
      <c r="BF300">
        <f t="shared" si="71"/>
        <v>0</v>
      </c>
      <c r="BG300" s="102" t="str">
        <f t="shared" si="72"/>
        <v xml:space="preserve"> </v>
      </c>
      <c r="BH300">
        <f t="shared" si="73"/>
        <v>0</v>
      </c>
      <c r="BI300" s="102" t="str">
        <f t="shared" si="74"/>
        <v xml:space="preserve"> </v>
      </c>
      <c r="BJ300" s="102" t="str" cm="1">
        <f t="array" ref="BJ300">_xlfn.IFS(BD300=0," ",BI300=20%,20%,BI300=25%,25%,BI300&lt;20%,"MV",BI300=21%,"MV",BI300=22%,"MV",BI300=23%,"MV",BI300=24%,MV)</f>
        <v xml:space="preserve"> </v>
      </c>
    </row>
    <row r="301" spans="1:62" ht="22.5">
      <c r="A301" s="6">
        <v>272</v>
      </c>
      <c r="B301" s="14" t="s">
        <v>290</v>
      </c>
      <c r="C301" s="16" t="s">
        <v>253</v>
      </c>
      <c r="D301" s="9">
        <v>692</v>
      </c>
      <c r="E301" s="9">
        <v>8131</v>
      </c>
      <c r="F301" s="9">
        <v>3235</v>
      </c>
      <c r="G301" s="9">
        <v>3623</v>
      </c>
      <c r="H301" s="9">
        <v>791</v>
      </c>
      <c r="I301" s="9">
        <v>6529</v>
      </c>
      <c r="J301" s="9">
        <v>6108</v>
      </c>
      <c r="K301" s="9">
        <v>21193</v>
      </c>
      <c r="L301" s="9">
        <v>1471</v>
      </c>
      <c r="M301" s="9">
        <v>1656</v>
      </c>
      <c r="N301" s="9">
        <v>2489</v>
      </c>
      <c r="O301" s="9">
        <v>6431</v>
      </c>
      <c r="P301" s="9">
        <v>538</v>
      </c>
      <c r="Q301" s="9">
        <v>3280</v>
      </c>
      <c r="R301" s="9">
        <v>6144</v>
      </c>
      <c r="S301" s="9">
        <v>4543</v>
      </c>
      <c r="T301" s="9">
        <v>4581</v>
      </c>
      <c r="U301" s="9">
        <v>749</v>
      </c>
      <c r="V301" s="9">
        <v>7070</v>
      </c>
      <c r="W301" s="9">
        <v>1895</v>
      </c>
      <c r="X301" s="9">
        <v>16968</v>
      </c>
      <c r="Y301" s="9">
        <v>3137</v>
      </c>
      <c r="Z301" s="9">
        <v>6753</v>
      </c>
      <c r="AA301" s="9">
        <v>11312</v>
      </c>
      <c r="AB301" s="9">
        <v>6763</v>
      </c>
      <c r="AC301" s="9">
        <v>1585</v>
      </c>
      <c r="AE301" s="10">
        <f t="shared" si="65"/>
        <v>21193</v>
      </c>
      <c r="AF301" s="10">
        <f t="shared" si="66"/>
        <v>538</v>
      </c>
      <c r="AG301" s="10">
        <f t="shared" si="78"/>
        <v>430.4</v>
      </c>
      <c r="AH301" s="10">
        <f t="shared" si="79"/>
        <v>403.5</v>
      </c>
      <c r="AK301">
        <v>0</v>
      </c>
      <c r="AL301">
        <v>0</v>
      </c>
      <c r="AM301">
        <f t="shared" si="80"/>
        <v>0</v>
      </c>
      <c r="AO301">
        <v>0</v>
      </c>
      <c r="AP301">
        <f t="shared" si="75"/>
        <v>0</v>
      </c>
      <c r="AQ301">
        <f t="shared" si="76"/>
        <v>0</v>
      </c>
      <c r="AR301" s="102" t="str">
        <f t="shared" si="77"/>
        <v xml:space="preserve"> </v>
      </c>
      <c r="AS301">
        <f t="shared" si="67"/>
        <v>0</v>
      </c>
      <c r="AT301" s="102" t="str">
        <f t="shared" si="68"/>
        <v xml:space="preserve"> </v>
      </c>
      <c r="AU301" s="102" t="str" cm="1">
        <f t="array" ref="AU301">_xlfn.IFS(AO301=0," ",AT301=20%,20%,AT301=25%,25%,AT301&lt;20%,"MV",AT301=21%,"MV",AT301=22%,"MV",AT301=23%,"MV",AT301=24%,MV)</f>
        <v xml:space="preserve"> </v>
      </c>
      <c r="AY301" s="121"/>
      <c r="AZ301">
        <v>0</v>
      </c>
      <c r="BA301">
        <v>0</v>
      </c>
      <c r="BB301">
        <f t="shared" si="69"/>
        <v>0</v>
      </c>
      <c r="BD301">
        <v>0</v>
      </c>
      <c r="BE301">
        <f t="shared" si="70"/>
        <v>0</v>
      </c>
      <c r="BF301">
        <f t="shared" si="71"/>
        <v>0</v>
      </c>
      <c r="BG301" s="102" t="str">
        <f t="shared" si="72"/>
        <v xml:space="preserve"> </v>
      </c>
      <c r="BH301">
        <f t="shared" si="73"/>
        <v>0</v>
      </c>
      <c r="BI301" s="102" t="str">
        <f t="shared" si="74"/>
        <v xml:space="preserve"> </v>
      </c>
      <c r="BJ301" s="102" t="str" cm="1">
        <f t="array" ref="BJ301">_xlfn.IFS(BD301=0," ",BI301=20%,20%,BI301=25%,25%,BI301&lt;20%,"MV",BI301=21%,"MV",BI301=22%,"MV",BI301=23%,"MV",BI301=24%,MV)</f>
        <v xml:space="preserve"> </v>
      </c>
    </row>
    <row r="302" spans="1:62">
      <c r="A302" s="6">
        <v>273</v>
      </c>
      <c r="B302" s="14" t="s">
        <v>290</v>
      </c>
      <c r="C302" s="16" t="s">
        <v>45</v>
      </c>
      <c r="D302" s="9">
        <v>692</v>
      </c>
      <c r="E302" s="9">
        <v>65044</v>
      </c>
      <c r="F302" s="9">
        <v>38820</v>
      </c>
      <c r="G302" s="9">
        <v>21739</v>
      </c>
      <c r="H302" s="9">
        <v>791</v>
      </c>
      <c r="I302" s="9">
        <v>42378</v>
      </c>
      <c r="J302" s="9">
        <v>33710</v>
      </c>
      <c r="K302" s="9">
        <v>64165</v>
      </c>
      <c r="L302" s="9">
        <v>15271</v>
      </c>
      <c r="M302" s="9">
        <v>16092</v>
      </c>
      <c r="N302" s="9">
        <v>13801</v>
      </c>
      <c r="O302" s="9">
        <v>41745</v>
      </c>
      <c r="P302" s="9">
        <v>5168</v>
      </c>
      <c r="Q302" s="9">
        <v>34049</v>
      </c>
      <c r="R302" s="9">
        <v>24573</v>
      </c>
      <c r="S302" s="9">
        <v>27260</v>
      </c>
      <c r="T302" s="9">
        <v>27450</v>
      </c>
      <c r="U302" s="9">
        <v>17986</v>
      </c>
      <c r="V302" s="9">
        <v>42420</v>
      </c>
      <c r="W302" s="9">
        <v>17420</v>
      </c>
      <c r="X302" s="9">
        <v>33936</v>
      </c>
      <c r="Y302" s="9">
        <v>24160</v>
      </c>
      <c r="Z302" s="9">
        <v>43857</v>
      </c>
      <c r="AA302" s="9">
        <v>56560</v>
      </c>
      <c r="AB302" s="9">
        <v>43901</v>
      </c>
      <c r="AC302" s="9">
        <v>6340</v>
      </c>
      <c r="AE302" s="10">
        <f t="shared" si="65"/>
        <v>65044</v>
      </c>
      <c r="AF302" s="10">
        <f t="shared" si="66"/>
        <v>692</v>
      </c>
      <c r="AG302" s="10">
        <f t="shared" si="78"/>
        <v>553.6</v>
      </c>
      <c r="AH302" s="10">
        <f t="shared" si="79"/>
        <v>519</v>
      </c>
      <c r="AK302">
        <v>0</v>
      </c>
      <c r="AL302">
        <v>0</v>
      </c>
      <c r="AM302">
        <f t="shared" si="80"/>
        <v>0</v>
      </c>
      <c r="AO302">
        <v>0</v>
      </c>
      <c r="AP302">
        <f t="shared" si="75"/>
        <v>0</v>
      </c>
      <c r="AQ302">
        <f t="shared" si="76"/>
        <v>0</v>
      </c>
      <c r="AR302" s="102" t="str">
        <f t="shared" si="77"/>
        <v xml:space="preserve"> </v>
      </c>
      <c r="AS302">
        <f t="shared" si="67"/>
        <v>0</v>
      </c>
      <c r="AT302" s="102" t="str">
        <f t="shared" si="68"/>
        <v xml:space="preserve"> </v>
      </c>
      <c r="AU302" s="102" t="str" cm="1">
        <f t="array" ref="AU302">_xlfn.IFS(AO302=0," ",AT302=20%,20%,AT302=25%,25%,AT302&lt;20%,"MV",AT302=21%,"MV",AT302=22%,"MV",AT302=23%,"MV",AT302=24%,MV)</f>
        <v xml:space="preserve"> </v>
      </c>
      <c r="AY302" s="121"/>
      <c r="AZ302">
        <v>0</v>
      </c>
      <c r="BA302">
        <v>0</v>
      </c>
      <c r="BB302">
        <f t="shared" si="69"/>
        <v>0</v>
      </c>
      <c r="BD302">
        <v>0</v>
      </c>
      <c r="BE302">
        <f t="shared" si="70"/>
        <v>0</v>
      </c>
      <c r="BF302">
        <f t="shared" si="71"/>
        <v>0</v>
      </c>
      <c r="BG302" s="102" t="str">
        <f t="shared" si="72"/>
        <v xml:space="preserve"> </v>
      </c>
      <c r="BH302">
        <f t="shared" si="73"/>
        <v>0</v>
      </c>
      <c r="BI302" s="102" t="str">
        <f t="shared" si="74"/>
        <v xml:space="preserve"> </v>
      </c>
      <c r="BJ302" s="102" t="str" cm="1">
        <f t="array" ref="BJ302">_xlfn.IFS(BD302=0," ",BI302=20%,20%,BI302=25%,25%,BI302&lt;20%,"MV",BI302=21%,"MV",BI302=22%,"MV",BI302=23%,"MV",BI302=24%,MV)</f>
        <v xml:space="preserve"> </v>
      </c>
    </row>
    <row r="303" spans="1:62" ht="22.5">
      <c r="A303" s="6">
        <v>274</v>
      </c>
      <c r="B303" s="14" t="s">
        <v>291</v>
      </c>
      <c r="C303" s="16" t="s">
        <v>253</v>
      </c>
      <c r="D303" s="9">
        <v>1174</v>
      </c>
      <c r="E303" s="9">
        <v>9545</v>
      </c>
      <c r="F303" s="9">
        <v>3854</v>
      </c>
      <c r="G303" s="9">
        <v>6148</v>
      </c>
      <c r="H303" s="9">
        <v>1341</v>
      </c>
      <c r="I303" s="9">
        <v>6157</v>
      </c>
      <c r="J303" s="9">
        <v>7127</v>
      </c>
      <c r="K303" s="9">
        <v>36029</v>
      </c>
      <c r="L303" s="9">
        <v>2002</v>
      </c>
      <c r="M303" s="9">
        <v>1894</v>
      </c>
      <c r="N303" s="9">
        <v>3620</v>
      </c>
      <c r="O303" s="9">
        <v>6064</v>
      </c>
      <c r="P303" s="9">
        <v>542</v>
      </c>
      <c r="Q303" s="9">
        <v>3959</v>
      </c>
      <c r="R303" s="9">
        <v>6692</v>
      </c>
      <c r="S303" s="9">
        <v>7852</v>
      </c>
      <c r="T303" s="9">
        <v>4320</v>
      </c>
      <c r="U303" s="9">
        <v>1484</v>
      </c>
      <c r="V303" s="9">
        <v>4207</v>
      </c>
      <c r="W303" s="9">
        <v>1273</v>
      </c>
      <c r="X303" s="9">
        <v>22907</v>
      </c>
      <c r="Y303" s="9">
        <v>4086</v>
      </c>
      <c r="Z303" s="9">
        <v>6380</v>
      </c>
      <c r="AA303" s="9">
        <v>14706</v>
      </c>
      <c r="AB303" s="9">
        <v>6378</v>
      </c>
      <c r="AC303" s="9">
        <v>2127</v>
      </c>
      <c r="AE303" s="10">
        <f t="shared" si="65"/>
        <v>36029</v>
      </c>
      <c r="AF303" s="10">
        <f t="shared" si="66"/>
        <v>542</v>
      </c>
      <c r="AG303" s="10">
        <f t="shared" si="78"/>
        <v>433.6</v>
      </c>
      <c r="AH303" s="10">
        <f t="shared" si="79"/>
        <v>406.5</v>
      </c>
      <c r="AK303">
        <v>0</v>
      </c>
      <c r="AL303">
        <v>0</v>
      </c>
      <c r="AM303">
        <f t="shared" si="80"/>
        <v>0</v>
      </c>
      <c r="AO303">
        <v>0</v>
      </c>
      <c r="AP303">
        <f t="shared" si="75"/>
        <v>0</v>
      </c>
      <c r="AQ303">
        <f t="shared" si="76"/>
        <v>0</v>
      </c>
      <c r="AR303" s="102" t="str">
        <f t="shared" si="77"/>
        <v xml:space="preserve"> </v>
      </c>
      <c r="AS303">
        <f t="shared" si="67"/>
        <v>0</v>
      </c>
      <c r="AT303" s="102" t="str">
        <f t="shared" si="68"/>
        <v xml:space="preserve"> </v>
      </c>
      <c r="AU303" s="102" t="str" cm="1">
        <f t="array" ref="AU303">_xlfn.IFS(AO303=0," ",AT303=20%,20%,AT303=25%,25%,AT303&lt;20%,"MV",AT303=21%,"MV",AT303=22%,"MV",AT303=23%,"MV",AT303=24%,MV)</f>
        <v xml:space="preserve"> </v>
      </c>
      <c r="AY303" s="121"/>
      <c r="AZ303">
        <v>0</v>
      </c>
      <c r="BA303">
        <v>0</v>
      </c>
      <c r="BB303">
        <f t="shared" si="69"/>
        <v>0</v>
      </c>
      <c r="BD303">
        <v>0</v>
      </c>
      <c r="BE303">
        <f t="shared" si="70"/>
        <v>0</v>
      </c>
      <c r="BF303">
        <f t="shared" si="71"/>
        <v>0</v>
      </c>
      <c r="BG303" s="102" t="str">
        <f t="shared" si="72"/>
        <v xml:space="preserve"> </v>
      </c>
      <c r="BH303">
        <f t="shared" si="73"/>
        <v>0</v>
      </c>
      <c r="BI303" s="102" t="str">
        <f t="shared" si="74"/>
        <v xml:space="preserve"> </v>
      </c>
      <c r="BJ303" s="102" t="str" cm="1">
        <f t="array" ref="BJ303">_xlfn.IFS(BD303=0," ",BI303=20%,20%,BI303=25%,25%,BI303&lt;20%,"MV",BI303=21%,"MV",BI303=22%,"MV",BI303=23%,"MV",BI303=24%,MV)</f>
        <v xml:space="preserve"> </v>
      </c>
    </row>
    <row r="304" spans="1:62">
      <c r="A304" s="6">
        <v>275</v>
      </c>
      <c r="B304" s="14" t="s">
        <v>291</v>
      </c>
      <c r="C304" s="16" t="s">
        <v>45</v>
      </c>
      <c r="D304" s="9">
        <v>1174</v>
      </c>
      <c r="E304" s="9">
        <v>76356</v>
      </c>
      <c r="F304" s="9">
        <v>46247</v>
      </c>
      <c r="G304" s="9">
        <v>36890</v>
      </c>
      <c r="H304" s="9">
        <v>1341</v>
      </c>
      <c r="I304" s="9">
        <v>55472</v>
      </c>
      <c r="J304" s="9">
        <v>38235</v>
      </c>
      <c r="K304" s="9">
        <v>109080</v>
      </c>
      <c r="L304" s="9">
        <v>20022</v>
      </c>
      <c r="M304" s="9">
        <v>18402</v>
      </c>
      <c r="N304" s="9">
        <v>26244</v>
      </c>
      <c r="O304" s="9">
        <v>54643</v>
      </c>
      <c r="P304" s="9">
        <v>7801</v>
      </c>
      <c r="Q304" s="9">
        <v>48981</v>
      </c>
      <c r="R304" s="9">
        <v>26769</v>
      </c>
      <c r="S304" s="9">
        <v>47114</v>
      </c>
      <c r="T304" s="9">
        <v>35930</v>
      </c>
      <c r="U304" s="9">
        <v>35633</v>
      </c>
      <c r="V304" s="9">
        <v>25240</v>
      </c>
      <c r="W304" s="9">
        <v>15271</v>
      </c>
      <c r="X304" s="9">
        <v>45814</v>
      </c>
      <c r="Y304" s="9">
        <v>32935</v>
      </c>
      <c r="Z304" s="9">
        <v>57352</v>
      </c>
      <c r="AA304" s="9">
        <v>73528</v>
      </c>
      <c r="AB304" s="9">
        <v>57467</v>
      </c>
      <c r="AC304" s="9">
        <v>8509</v>
      </c>
      <c r="AE304" s="10">
        <f t="shared" si="65"/>
        <v>109080</v>
      </c>
      <c r="AF304" s="10">
        <f t="shared" si="66"/>
        <v>1174</v>
      </c>
      <c r="AG304" s="10">
        <f t="shared" si="78"/>
        <v>939.2</v>
      </c>
      <c r="AH304" s="10">
        <f t="shared" si="79"/>
        <v>880.5</v>
      </c>
      <c r="AK304">
        <v>0</v>
      </c>
      <c r="AL304">
        <v>0</v>
      </c>
      <c r="AM304">
        <f t="shared" si="80"/>
        <v>0</v>
      </c>
      <c r="AO304">
        <v>0</v>
      </c>
      <c r="AP304">
        <f t="shared" si="75"/>
        <v>0</v>
      </c>
      <c r="AQ304">
        <f t="shared" si="76"/>
        <v>0</v>
      </c>
      <c r="AR304" s="102" t="str">
        <f t="shared" si="77"/>
        <v xml:space="preserve"> </v>
      </c>
      <c r="AS304">
        <f t="shared" si="67"/>
        <v>0</v>
      </c>
      <c r="AT304" s="102" t="str">
        <f t="shared" si="68"/>
        <v xml:space="preserve"> </v>
      </c>
      <c r="AU304" s="102" t="str" cm="1">
        <f t="array" ref="AU304">_xlfn.IFS(AO304=0," ",AT304=20%,20%,AT304=25%,25%,AT304&lt;20%,"MV",AT304=21%,"MV",AT304=22%,"MV",AT304=23%,"MV",AT304=24%,MV)</f>
        <v xml:space="preserve"> </v>
      </c>
      <c r="AY304" s="121"/>
      <c r="AZ304">
        <v>0</v>
      </c>
      <c r="BA304">
        <v>0</v>
      </c>
      <c r="BB304">
        <f t="shared" si="69"/>
        <v>0</v>
      </c>
      <c r="BD304">
        <v>0</v>
      </c>
      <c r="BE304">
        <f t="shared" si="70"/>
        <v>0</v>
      </c>
      <c r="BF304">
        <f t="shared" si="71"/>
        <v>0</v>
      </c>
      <c r="BG304" s="102" t="str">
        <f t="shared" si="72"/>
        <v xml:space="preserve"> </v>
      </c>
      <c r="BH304">
        <f t="shared" si="73"/>
        <v>0</v>
      </c>
      <c r="BI304" s="102" t="str">
        <f t="shared" si="74"/>
        <v xml:space="preserve"> </v>
      </c>
      <c r="BJ304" s="102" t="str" cm="1">
        <f t="array" ref="BJ304">_xlfn.IFS(BD304=0," ",BI304=20%,20%,BI304=25%,25%,BI304&lt;20%,"MV",BI304=21%,"MV",BI304=22%,"MV",BI304=23%,"MV",BI304=24%,MV)</f>
        <v xml:space="preserve"> </v>
      </c>
    </row>
    <row r="305" spans="1:62" ht="22.5">
      <c r="A305" s="6">
        <v>276</v>
      </c>
      <c r="B305" s="14" t="s">
        <v>292</v>
      </c>
      <c r="C305" s="16" t="s">
        <v>253</v>
      </c>
      <c r="D305" s="9">
        <v>1509</v>
      </c>
      <c r="E305" s="9">
        <v>14140</v>
      </c>
      <c r="F305" s="9">
        <v>4702</v>
      </c>
      <c r="G305" s="9">
        <v>7905</v>
      </c>
      <c r="H305" s="9">
        <v>1725</v>
      </c>
      <c r="I305" s="9">
        <v>9200</v>
      </c>
      <c r="J305" s="9">
        <v>7353</v>
      </c>
      <c r="K305" s="9">
        <v>49804</v>
      </c>
      <c r="L305" s="9">
        <v>29185</v>
      </c>
      <c r="M305" s="9">
        <v>3240</v>
      </c>
      <c r="N305" s="9">
        <v>4751</v>
      </c>
      <c r="O305" s="9">
        <v>9062</v>
      </c>
      <c r="P305" s="9">
        <v>669</v>
      </c>
      <c r="Q305" s="9">
        <v>4638</v>
      </c>
      <c r="R305" s="9">
        <v>9725</v>
      </c>
      <c r="S305" s="9">
        <v>8975</v>
      </c>
      <c r="T305" s="9">
        <v>6455</v>
      </c>
      <c r="U305" s="9">
        <v>3153</v>
      </c>
      <c r="V305" s="9">
        <v>6310</v>
      </c>
      <c r="W305" s="9">
        <v>2020</v>
      </c>
      <c r="X305" s="9">
        <v>27149</v>
      </c>
      <c r="Y305" s="9">
        <v>6326</v>
      </c>
      <c r="Z305" s="9">
        <v>9559</v>
      </c>
      <c r="AA305" s="9">
        <v>11312</v>
      </c>
      <c r="AB305" s="9">
        <v>9530</v>
      </c>
      <c r="AC305" s="9">
        <v>2723</v>
      </c>
      <c r="AE305" s="10">
        <f t="shared" si="65"/>
        <v>49804</v>
      </c>
      <c r="AF305" s="10">
        <f t="shared" si="66"/>
        <v>669</v>
      </c>
      <c r="AG305" s="10">
        <f t="shared" si="78"/>
        <v>535.20000000000005</v>
      </c>
      <c r="AH305" s="10">
        <f t="shared" si="79"/>
        <v>501.75</v>
      </c>
      <c r="AK305">
        <v>0</v>
      </c>
      <c r="AL305">
        <v>0</v>
      </c>
      <c r="AM305">
        <f t="shared" si="80"/>
        <v>0</v>
      </c>
      <c r="AO305">
        <v>0</v>
      </c>
      <c r="AP305">
        <f t="shared" si="75"/>
        <v>0</v>
      </c>
      <c r="AQ305">
        <f t="shared" si="76"/>
        <v>0</v>
      </c>
      <c r="AR305" s="102" t="str">
        <f t="shared" si="77"/>
        <v xml:space="preserve"> </v>
      </c>
      <c r="AS305">
        <f t="shared" si="67"/>
        <v>0</v>
      </c>
      <c r="AT305" s="102" t="str">
        <f t="shared" si="68"/>
        <v xml:space="preserve"> </v>
      </c>
      <c r="AU305" s="102" t="str" cm="1">
        <f t="array" ref="AU305">_xlfn.IFS(AO305=0," ",AT305=20%,20%,AT305=25%,25%,AT305&lt;20%,"MV",AT305=21%,"MV",AT305=22%,"MV",AT305=23%,"MV",AT305=24%,MV)</f>
        <v xml:space="preserve"> </v>
      </c>
      <c r="AY305" s="121"/>
      <c r="AZ305">
        <v>0</v>
      </c>
      <c r="BA305">
        <v>0</v>
      </c>
      <c r="BB305">
        <f t="shared" si="69"/>
        <v>0</v>
      </c>
      <c r="BD305">
        <v>0</v>
      </c>
      <c r="BE305">
        <f t="shared" si="70"/>
        <v>0</v>
      </c>
      <c r="BF305">
        <f t="shared" si="71"/>
        <v>0</v>
      </c>
      <c r="BG305" s="102" t="str">
        <f t="shared" si="72"/>
        <v xml:space="preserve"> </v>
      </c>
      <c r="BH305">
        <f t="shared" si="73"/>
        <v>0</v>
      </c>
      <c r="BI305" s="102" t="str">
        <f t="shared" si="74"/>
        <v xml:space="preserve"> </v>
      </c>
      <c r="BJ305" s="102" t="str" cm="1">
        <f t="array" ref="BJ305">_xlfn.IFS(BD305=0," ",BI305=20%,20%,BI305=25%,25%,BI305&lt;20%,"MV",BI305=21%,"MV",BI305=22%,"MV",BI305=23%,"MV",BI305=24%,MV)</f>
        <v xml:space="preserve"> </v>
      </c>
    </row>
    <row r="306" spans="1:62">
      <c r="A306" s="6">
        <v>277</v>
      </c>
      <c r="B306" s="14" t="s">
        <v>292</v>
      </c>
      <c r="C306" s="16" t="s">
        <v>45</v>
      </c>
      <c r="D306" s="9">
        <v>1509</v>
      </c>
      <c r="E306" s="9">
        <v>113120</v>
      </c>
      <c r="F306" s="9">
        <v>56420</v>
      </c>
      <c r="G306" s="9">
        <v>47430</v>
      </c>
      <c r="H306" s="9">
        <v>1725</v>
      </c>
      <c r="I306" s="9">
        <v>67804</v>
      </c>
      <c r="J306" s="9">
        <v>50791</v>
      </c>
      <c r="K306" s="9">
        <v>150787</v>
      </c>
      <c r="L306" s="9">
        <v>2918</v>
      </c>
      <c r="M306" s="9">
        <v>31491</v>
      </c>
      <c r="N306" s="9">
        <v>43212</v>
      </c>
      <c r="O306" s="9">
        <v>66791</v>
      </c>
      <c r="P306" s="9">
        <v>9638</v>
      </c>
      <c r="Q306" s="9">
        <v>59840</v>
      </c>
      <c r="R306" s="9">
        <v>38897</v>
      </c>
      <c r="S306" s="9">
        <v>53845</v>
      </c>
      <c r="T306" s="9">
        <v>43919</v>
      </c>
      <c r="U306" s="9">
        <v>75677</v>
      </c>
      <c r="V306" s="9">
        <v>37860</v>
      </c>
      <c r="W306" s="9">
        <v>26165</v>
      </c>
      <c r="X306" s="9">
        <v>54298</v>
      </c>
      <c r="Y306" s="9">
        <v>50602</v>
      </c>
      <c r="Z306" s="9">
        <v>70146</v>
      </c>
      <c r="AA306" s="9">
        <v>56560</v>
      </c>
      <c r="AB306" s="9">
        <v>70243</v>
      </c>
      <c r="AC306" s="9">
        <v>10895</v>
      </c>
      <c r="AE306" s="10">
        <f t="shared" si="65"/>
        <v>150787</v>
      </c>
      <c r="AF306" s="10">
        <f t="shared" si="66"/>
        <v>1509</v>
      </c>
      <c r="AG306" s="10">
        <f t="shared" si="78"/>
        <v>1207.2</v>
      </c>
      <c r="AH306" s="10">
        <f t="shared" si="79"/>
        <v>1131.75</v>
      </c>
      <c r="AK306">
        <v>0</v>
      </c>
      <c r="AL306">
        <v>0</v>
      </c>
      <c r="AM306">
        <f t="shared" si="80"/>
        <v>0</v>
      </c>
      <c r="AO306">
        <v>0</v>
      </c>
      <c r="AP306">
        <f t="shared" si="75"/>
        <v>0</v>
      </c>
      <c r="AQ306">
        <f t="shared" si="76"/>
        <v>0</v>
      </c>
      <c r="AR306" s="102" t="str">
        <f t="shared" si="77"/>
        <v xml:space="preserve"> </v>
      </c>
      <c r="AS306">
        <f t="shared" si="67"/>
        <v>0</v>
      </c>
      <c r="AT306" s="102" t="str">
        <f t="shared" si="68"/>
        <v xml:space="preserve"> </v>
      </c>
      <c r="AU306" s="102" t="str" cm="1">
        <f t="array" ref="AU306">_xlfn.IFS(AO306=0," ",AT306=20%,20%,AT306=25%,25%,AT306&lt;20%,"MV",AT306=21%,"MV",AT306=22%,"MV",AT306=23%,"MV",AT306=24%,MV)</f>
        <v xml:space="preserve"> </v>
      </c>
      <c r="AY306" s="121"/>
      <c r="AZ306">
        <v>0</v>
      </c>
      <c r="BA306">
        <v>0</v>
      </c>
      <c r="BB306">
        <f t="shared" si="69"/>
        <v>0</v>
      </c>
      <c r="BD306">
        <v>0</v>
      </c>
      <c r="BE306">
        <f t="shared" si="70"/>
        <v>0</v>
      </c>
      <c r="BF306">
        <f t="shared" si="71"/>
        <v>0</v>
      </c>
      <c r="BG306" s="102" t="str">
        <f t="shared" si="72"/>
        <v xml:space="preserve"> </v>
      </c>
      <c r="BH306">
        <f t="shared" si="73"/>
        <v>0</v>
      </c>
      <c r="BI306" s="102" t="str">
        <f t="shared" si="74"/>
        <v xml:space="preserve"> </v>
      </c>
      <c r="BJ306" s="102" t="str" cm="1">
        <f t="array" ref="BJ306">_xlfn.IFS(BD306=0," ",BI306=20%,20%,BI306=25%,25%,BI306&lt;20%,"MV",BI306=21%,"MV",BI306=22%,"MV",BI306=23%,"MV",BI306=24%,MV)</f>
        <v xml:space="preserve"> </v>
      </c>
    </row>
    <row r="307" spans="1:62" ht="22.5">
      <c r="A307" s="6">
        <v>278</v>
      </c>
      <c r="B307" s="14" t="s">
        <v>293</v>
      </c>
      <c r="C307" s="16" t="s">
        <v>253</v>
      </c>
      <c r="D307" s="9">
        <v>1174</v>
      </c>
      <c r="E307" s="9">
        <v>5397</v>
      </c>
      <c r="F307" s="9">
        <v>5068</v>
      </c>
      <c r="G307" s="9">
        <v>6148</v>
      </c>
      <c r="H307" s="9">
        <v>1341</v>
      </c>
      <c r="I307" s="9">
        <v>7421</v>
      </c>
      <c r="J307" s="9">
        <v>7828</v>
      </c>
      <c r="K307" s="9">
        <v>21193</v>
      </c>
      <c r="L307" s="9">
        <v>27149</v>
      </c>
      <c r="M307" s="9">
        <v>2448</v>
      </c>
      <c r="N307" s="9">
        <v>4072</v>
      </c>
      <c r="O307" s="9">
        <v>7310</v>
      </c>
      <c r="P307" s="9">
        <v>933</v>
      </c>
      <c r="Q307" s="9">
        <v>4412</v>
      </c>
      <c r="R307" s="9">
        <v>7466</v>
      </c>
      <c r="S307" s="9">
        <v>10793</v>
      </c>
      <c r="T307" s="9">
        <v>5207</v>
      </c>
      <c r="U307" s="9">
        <v>1576</v>
      </c>
      <c r="V307" s="9">
        <v>2454</v>
      </c>
      <c r="W307" s="9">
        <v>2618</v>
      </c>
      <c r="X307" s="9">
        <v>39875</v>
      </c>
      <c r="Y307" s="9">
        <v>5370</v>
      </c>
      <c r="Z307" s="9">
        <v>7670</v>
      </c>
      <c r="AA307" s="9">
        <v>15271</v>
      </c>
      <c r="AB307" s="9">
        <v>7688</v>
      </c>
      <c r="AC307" s="9">
        <v>2449</v>
      </c>
      <c r="AE307" s="10">
        <f t="shared" si="65"/>
        <v>39875</v>
      </c>
      <c r="AF307" s="10">
        <f t="shared" si="66"/>
        <v>933</v>
      </c>
      <c r="AG307" s="10">
        <f t="shared" si="78"/>
        <v>746.4</v>
      </c>
      <c r="AH307" s="10">
        <f t="shared" si="79"/>
        <v>699.75</v>
      </c>
      <c r="AK307">
        <v>0</v>
      </c>
      <c r="AL307">
        <v>0</v>
      </c>
      <c r="AM307">
        <f t="shared" si="80"/>
        <v>0</v>
      </c>
      <c r="AO307">
        <v>0</v>
      </c>
      <c r="AP307">
        <f t="shared" si="75"/>
        <v>0</v>
      </c>
      <c r="AQ307">
        <f t="shared" si="76"/>
        <v>0</v>
      </c>
      <c r="AR307" s="102" t="str">
        <f t="shared" si="77"/>
        <v xml:space="preserve"> </v>
      </c>
      <c r="AS307">
        <f t="shared" si="67"/>
        <v>0</v>
      </c>
      <c r="AT307" s="102" t="str">
        <f t="shared" si="68"/>
        <v xml:space="preserve"> </v>
      </c>
      <c r="AU307" s="102" t="str" cm="1">
        <f t="array" ref="AU307">_xlfn.IFS(AO307=0," ",AT307=20%,20%,AT307=25%,25%,AT307&lt;20%,"MV",AT307=21%,"MV",AT307=22%,"MV",AT307=23%,"MV",AT307=24%,MV)</f>
        <v xml:space="preserve"> </v>
      </c>
      <c r="AY307" s="121"/>
      <c r="AZ307">
        <v>0</v>
      </c>
      <c r="BA307">
        <v>0</v>
      </c>
      <c r="BB307">
        <f t="shared" si="69"/>
        <v>0</v>
      </c>
      <c r="BD307">
        <v>0</v>
      </c>
      <c r="BE307">
        <f t="shared" si="70"/>
        <v>0</v>
      </c>
      <c r="BF307">
        <f t="shared" si="71"/>
        <v>0</v>
      </c>
      <c r="BG307" s="102" t="str">
        <f t="shared" si="72"/>
        <v xml:space="preserve"> </v>
      </c>
      <c r="BH307">
        <f t="shared" si="73"/>
        <v>0</v>
      </c>
      <c r="BI307" s="102" t="str">
        <f t="shared" si="74"/>
        <v xml:space="preserve"> </v>
      </c>
      <c r="BJ307" s="102" t="str" cm="1">
        <f t="array" ref="BJ307">_xlfn.IFS(BD307=0," ",BI307=20%,20%,BI307=25%,25%,BI307&lt;20%,"MV",BI307=21%,"MV",BI307=22%,"MV",BI307=23%,"MV",BI307=24%,MV)</f>
        <v xml:space="preserve"> </v>
      </c>
    </row>
    <row r="308" spans="1:62">
      <c r="A308" s="6">
        <v>279</v>
      </c>
      <c r="B308" s="14" t="s">
        <v>293</v>
      </c>
      <c r="C308" s="16" t="s">
        <v>45</v>
      </c>
      <c r="D308" s="9">
        <v>1174</v>
      </c>
      <c r="E308" s="9">
        <v>43178</v>
      </c>
      <c r="F308" s="9">
        <v>60813</v>
      </c>
      <c r="G308" s="9">
        <v>36890</v>
      </c>
      <c r="H308" s="9">
        <v>1341</v>
      </c>
      <c r="I308" s="9">
        <v>79992</v>
      </c>
      <c r="J308" s="9">
        <v>55429</v>
      </c>
      <c r="K308" s="9">
        <v>64165</v>
      </c>
      <c r="L308" s="9">
        <v>27149</v>
      </c>
      <c r="M308" s="9">
        <v>23793</v>
      </c>
      <c r="N308" s="9">
        <v>21606</v>
      </c>
      <c r="O308" s="9">
        <v>78796</v>
      </c>
      <c r="P308" s="9">
        <v>13439</v>
      </c>
      <c r="Q308" s="9">
        <v>51696</v>
      </c>
      <c r="R308" s="9">
        <v>29864</v>
      </c>
      <c r="S308" s="9">
        <v>75552</v>
      </c>
      <c r="T308" s="9">
        <v>51813</v>
      </c>
      <c r="U308" s="9">
        <v>37839</v>
      </c>
      <c r="V308" s="9">
        <v>29446</v>
      </c>
      <c r="W308" s="9">
        <v>38687</v>
      </c>
      <c r="X308" s="9">
        <v>79750</v>
      </c>
      <c r="Y308" s="9">
        <v>42964</v>
      </c>
      <c r="Z308" s="9">
        <v>83098</v>
      </c>
      <c r="AA308" s="9">
        <v>75790</v>
      </c>
      <c r="AB308" s="9">
        <v>82868</v>
      </c>
      <c r="AC308" s="9">
        <v>9796</v>
      </c>
      <c r="AE308" s="10">
        <f t="shared" si="65"/>
        <v>83098</v>
      </c>
      <c r="AF308" s="10">
        <f t="shared" si="66"/>
        <v>1174</v>
      </c>
      <c r="AG308" s="10">
        <f t="shared" si="78"/>
        <v>939.2</v>
      </c>
      <c r="AH308" s="10">
        <f t="shared" si="79"/>
        <v>880.5</v>
      </c>
      <c r="AK308">
        <v>0</v>
      </c>
      <c r="AL308">
        <v>0</v>
      </c>
      <c r="AM308">
        <f t="shared" si="80"/>
        <v>0</v>
      </c>
      <c r="AO308">
        <v>0</v>
      </c>
      <c r="AP308">
        <f t="shared" si="75"/>
        <v>0</v>
      </c>
      <c r="AQ308">
        <f t="shared" si="76"/>
        <v>0</v>
      </c>
      <c r="AR308" s="102" t="str">
        <f t="shared" si="77"/>
        <v xml:space="preserve"> </v>
      </c>
      <c r="AS308">
        <f t="shared" si="67"/>
        <v>0</v>
      </c>
      <c r="AT308" s="102" t="str">
        <f t="shared" si="68"/>
        <v xml:space="preserve"> </v>
      </c>
      <c r="AU308" s="102" t="str" cm="1">
        <f t="array" ref="AU308">_xlfn.IFS(AO308=0," ",AT308=20%,20%,AT308=25%,25%,AT308&lt;20%,"MV",AT308=21%,"MV",AT308=22%,"MV",AT308=23%,"MV",AT308=24%,MV)</f>
        <v xml:space="preserve"> </v>
      </c>
      <c r="AY308" s="121"/>
      <c r="AZ308">
        <v>0</v>
      </c>
      <c r="BA308">
        <v>0</v>
      </c>
      <c r="BB308">
        <f t="shared" si="69"/>
        <v>0</v>
      </c>
      <c r="BD308">
        <v>0</v>
      </c>
      <c r="BE308">
        <f t="shared" si="70"/>
        <v>0</v>
      </c>
      <c r="BF308">
        <f t="shared" si="71"/>
        <v>0</v>
      </c>
      <c r="BG308" s="102" t="str">
        <f t="shared" si="72"/>
        <v xml:space="preserve"> </v>
      </c>
      <c r="BH308">
        <f t="shared" si="73"/>
        <v>0</v>
      </c>
      <c r="BI308" s="102" t="str">
        <f t="shared" si="74"/>
        <v xml:space="preserve"> </v>
      </c>
      <c r="BJ308" s="102" t="str" cm="1">
        <f t="array" ref="BJ308">_xlfn.IFS(BD308=0," ",BI308=20%,20%,BI308=25%,25%,BI308&lt;20%,"MV",BI308=21%,"MV",BI308=22%,"MV",BI308=23%,"MV",BI308=24%,MV)</f>
        <v xml:space="preserve"> </v>
      </c>
    </row>
    <row r="309" spans="1:62">
      <c r="A309" s="6">
        <v>280</v>
      </c>
      <c r="B309" s="14" t="s">
        <v>294</v>
      </c>
      <c r="C309" s="16" t="s">
        <v>45</v>
      </c>
      <c r="D309" s="9">
        <v>2008</v>
      </c>
      <c r="E309" s="9">
        <v>25924</v>
      </c>
      <c r="F309" s="9">
        <v>86749</v>
      </c>
      <c r="G309" s="9">
        <v>63109</v>
      </c>
      <c r="H309" s="9">
        <v>2295</v>
      </c>
      <c r="I309" s="9">
        <v>70422</v>
      </c>
      <c r="J309" s="9">
        <v>48642</v>
      </c>
      <c r="K309" s="9">
        <v>116411</v>
      </c>
      <c r="L309" s="9">
        <v>50904</v>
      </c>
      <c r="M309" s="9">
        <v>3449</v>
      </c>
      <c r="N309" s="9">
        <v>34388</v>
      </c>
      <c r="O309" s="9">
        <v>69370</v>
      </c>
      <c r="P309" s="9">
        <v>19035</v>
      </c>
      <c r="Q309" s="9">
        <v>86650</v>
      </c>
      <c r="R309" s="9">
        <v>71000</v>
      </c>
      <c r="S309" s="9">
        <v>80599</v>
      </c>
      <c r="T309" s="9">
        <v>45614</v>
      </c>
      <c r="U309" s="9">
        <v>70813</v>
      </c>
      <c r="V309" s="9">
        <v>67731</v>
      </c>
      <c r="W309" s="9">
        <v>28506</v>
      </c>
      <c r="X309" s="9">
        <v>37330</v>
      </c>
      <c r="Y309" s="9">
        <v>50028</v>
      </c>
      <c r="Z309" s="9">
        <v>72906</v>
      </c>
      <c r="AA309" s="9">
        <v>84840</v>
      </c>
      <c r="AB309" s="9">
        <v>72956</v>
      </c>
      <c r="AC309" s="9">
        <v>10610</v>
      </c>
      <c r="AE309" s="10">
        <f t="shared" si="65"/>
        <v>116411</v>
      </c>
      <c r="AF309" s="10">
        <f t="shared" si="66"/>
        <v>2008</v>
      </c>
      <c r="AG309" s="10">
        <f t="shared" si="78"/>
        <v>1606.4</v>
      </c>
      <c r="AH309" s="10">
        <f t="shared" si="79"/>
        <v>1506</v>
      </c>
      <c r="AK309">
        <v>0</v>
      </c>
      <c r="AL309">
        <v>0</v>
      </c>
      <c r="AM309">
        <f t="shared" si="80"/>
        <v>0</v>
      </c>
      <c r="AO309">
        <v>0</v>
      </c>
      <c r="AP309">
        <f t="shared" si="75"/>
        <v>0</v>
      </c>
      <c r="AQ309">
        <f t="shared" si="76"/>
        <v>0</v>
      </c>
      <c r="AR309" s="102" t="str">
        <f t="shared" si="77"/>
        <v xml:space="preserve"> </v>
      </c>
      <c r="AS309">
        <f t="shared" si="67"/>
        <v>0</v>
      </c>
      <c r="AT309" s="102" t="str">
        <f t="shared" si="68"/>
        <v xml:space="preserve"> </v>
      </c>
      <c r="AU309" s="102" t="str" cm="1">
        <f t="array" ref="AU309">_xlfn.IFS(AO309=0," ",AT309=20%,20%,AT309=25%,25%,AT309&lt;20%,"MV",AT309=21%,"MV",AT309=22%,"MV",AT309=23%,"MV",AT309=24%,MV)</f>
        <v xml:space="preserve"> </v>
      </c>
      <c r="AY309" s="121"/>
      <c r="AZ309">
        <v>0</v>
      </c>
      <c r="BA309">
        <v>0</v>
      </c>
      <c r="BB309">
        <f t="shared" si="69"/>
        <v>0</v>
      </c>
      <c r="BD309">
        <v>0</v>
      </c>
      <c r="BE309">
        <f t="shared" si="70"/>
        <v>0</v>
      </c>
      <c r="BF309">
        <f t="shared" si="71"/>
        <v>0</v>
      </c>
      <c r="BG309" s="102" t="str">
        <f t="shared" si="72"/>
        <v xml:space="preserve"> </v>
      </c>
      <c r="BH309">
        <f t="shared" si="73"/>
        <v>0</v>
      </c>
      <c r="BI309" s="102" t="str">
        <f t="shared" si="74"/>
        <v xml:space="preserve"> </v>
      </c>
      <c r="BJ309" s="102" t="str" cm="1">
        <f t="array" ref="BJ309">_xlfn.IFS(BD309=0," ",BI309=20%,20%,BI309=25%,25%,BI309&lt;20%,"MV",BI309=21%,"MV",BI309=22%,"MV",BI309=23%,"MV",BI309=24%,MV)</f>
        <v xml:space="preserve"> </v>
      </c>
    </row>
    <row r="310" spans="1:62" ht="22.5">
      <c r="A310" s="6">
        <v>281</v>
      </c>
      <c r="B310" s="14" t="s">
        <v>295</v>
      </c>
      <c r="C310" s="16" t="s">
        <v>253</v>
      </c>
      <c r="D310" s="9">
        <v>9952</v>
      </c>
      <c r="E310" s="9">
        <v>38885</v>
      </c>
      <c r="F310" s="9">
        <v>30236</v>
      </c>
      <c r="G310" s="9">
        <v>47699</v>
      </c>
      <c r="H310" s="9">
        <v>11374</v>
      </c>
      <c r="I310" s="9">
        <v>29676</v>
      </c>
      <c r="J310" s="9">
        <v>29411</v>
      </c>
      <c r="K310" s="9">
        <v>98064</v>
      </c>
      <c r="L310" s="9">
        <v>18099</v>
      </c>
      <c r="M310" s="9">
        <v>16496</v>
      </c>
      <c r="N310" s="9">
        <v>16968</v>
      </c>
      <c r="O310" s="9">
        <v>29232</v>
      </c>
      <c r="P310" s="9">
        <v>36764</v>
      </c>
      <c r="Q310" s="9">
        <v>14932</v>
      </c>
      <c r="R310" s="9">
        <v>60822</v>
      </c>
      <c r="S310" s="9">
        <v>33653</v>
      </c>
      <c r="T310" s="9">
        <v>20824</v>
      </c>
      <c r="U310" s="9">
        <v>8478</v>
      </c>
      <c r="V310" s="9">
        <v>25941</v>
      </c>
      <c r="W310" s="9">
        <v>22285</v>
      </c>
      <c r="X310" s="9">
        <v>110631</v>
      </c>
      <c r="Y310" s="9">
        <v>27794</v>
      </c>
      <c r="Z310" s="9">
        <v>30769</v>
      </c>
      <c r="AA310" s="9">
        <v>67872</v>
      </c>
      <c r="AB310" s="9">
        <v>30744</v>
      </c>
      <c r="AC310" s="9">
        <v>67844</v>
      </c>
      <c r="AE310" s="10">
        <f t="shared" si="65"/>
        <v>110631</v>
      </c>
      <c r="AF310" s="10">
        <f t="shared" si="66"/>
        <v>8478</v>
      </c>
      <c r="AG310" s="10">
        <f t="shared" si="78"/>
        <v>6782.4</v>
      </c>
      <c r="AH310" s="10">
        <f t="shared" si="79"/>
        <v>6358.5</v>
      </c>
      <c r="AK310">
        <v>0</v>
      </c>
      <c r="AL310">
        <v>0</v>
      </c>
      <c r="AM310">
        <f t="shared" si="80"/>
        <v>0</v>
      </c>
      <c r="AO310">
        <v>0</v>
      </c>
      <c r="AP310">
        <f t="shared" si="75"/>
        <v>0</v>
      </c>
      <c r="AQ310">
        <f t="shared" si="76"/>
        <v>0</v>
      </c>
      <c r="AR310" s="102" t="str">
        <f t="shared" si="77"/>
        <v xml:space="preserve"> </v>
      </c>
      <c r="AS310">
        <f t="shared" si="67"/>
        <v>0</v>
      </c>
      <c r="AT310" s="102" t="str">
        <f t="shared" si="68"/>
        <v xml:space="preserve"> </v>
      </c>
      <c r="AU310" s="102" t="str" cm="1">
        <f t="array" ref="AU310">_xlfn.IFS(AO310=0," ",AT310=20%,20%,AT310=25%,25%,AT310&lt;20%,"MV",AT310=21%,"MV",AT310=22%,"MV",AT310=23%,"MV",AT310=24%,MV)</f>
        <v xml:space="preserve"> </v>
      </c>
      <c r="AY310" s="121"/>
      <c r="AZ310">
        <v>0</v>
      </c>
      <c r="BA310">
        <v>0</v>
      </c>
      <c r="BB310">
        <f t="shared" si="69"/>
        <v>0</v>
      </c>
      <c r="BD310">
        <v>0</v>
      </c>
      <c r="BE310">
        <f t="shared" si="70"/>
        <v>0</v>
      </c>
      <c r="BF310">
        <f t="shared" si="71"/>
        <v>0</v>
      </c>
      <c r="BG310" s="102" t="str">
        <f t="shared" si="72"/>
        <v xml:space="preserve"> </v>
      </c>
      <c r="BH310">
        <f t="shared" si="73"/>
        <v>0</v>
      </c>
      <c r="BI310" s="102" t="str">
        <f t="shared" si="74"/>
        <v xml:space="preserve"> </v>
      </c>
      <c r="BJ310" s="102" t="str" cm="1">
        <f t="array" ref="BJ310">_xlfn.IFS(BD310=0," ",BI310=20%,20%,BI310=25%,25%,BI310&lt;20%,"MV",BI310=21%,"MV",BI310=22%,"MV",BI310=23%,"MV",BI310=24%,MV)</f>
        <v xml:space="preserve"> </v>
      </c>
    </row>
    <row r="311" spans="1:62">
      <c r="A311" s="6">
        <v>282</v>
      </c>
      <c r="B311" s="14" t="s">
        <v>295</v>
      </c>
      <c r="C311" s="16" t="s">
        <v>45</v>
      </c>
      <c r="D311" s="9">
        <v>9952</v>
      </c>
      <c r="E311" s="9">
        <v>311080</v>
      </c>
      <c r="F311" s="9">
        <v>544252</v>
      </c>
      <c r="G311" s="9">
        <v>286194</v>
      </c>
      <c r="H311" s="9">
        <v>11374</v>
      </c>
      <c r="I311" s="9">
        <v>414454</v>
      </c>
      <c r="J311" s="9">
        <v>325378</v>
      </c>
      <c r="K311" s="9">
        <v>732700</v>
      </c>
      <c r="L311" s="9">
        <v>180992</v>
      </c>
      <c r="M311" s="9">
        <v>160348</v>
      </c>
      <c r="N311" s="9">
        <v>341622</v>
      </c>
      <c r="O311" s="9">
        <v>408261</v>
      </c>
      <c r="P311" s="9">
        <v>529402</v>
      </c>
      <c r="Q311" s="9">
        <v>356328</v>
      </c>
      <c r="R311" s="9">
        <v>243289</v>
      </c>
      <c r="S311" s="9">
        <v>269226</v>
      </c>
      <c r="T311" s="9">
        <v>268456</v>
      </c>
      <c r="U311" s="9">
        <v>203503</v>
      </c>
      <c r="V311" s="9">
        <v>311293</v>
      </c>
      <c r="W311" s="9">
        <v>224769</v>
      </c>
      <c r="X311" s="9">
        <v>331894</v>
      </c>
      <c r="Y311" s="9">
        <v>334240</v>
      </c>
      <c r="Z311" s="9">
        <v>428996</v>
      </c>
      <c r="AA311" s="9">
        <v>678720</v>
      </c>
      <c r="AB311" s="9">
        <v>429359</v>
      </c>
      <c r="AC311" s="9">
        <v>271375</v>
      </c>
      <c r="AE311" s="10">
        <f t="shared" si="65"/>
        <v>732700</v>
      </c>
      <c r="AF311" s="10">
        <f t="shared" si="66"/>
        <v>9952</v>
      </c>
      <c r="AG311" s="10">
        <f t="shared" si="78"/>
        <v>7961.6</v>
      </c>
      <c r="AH311" s="10">
        <f t="shared" si="79"/>
        <v>7464</v>
      </c>
      <c r="AK311">
        <v>0</v>
      </c>
      <c r="AL311">
        <v>0</v>
      </c>
      <c r="AM311">
        <f t="shared" si="80"/>
        <v>0</v>
      </c>
      <c r="AO311">
        <v>0</v>
      </c>
      <c r="AP311">
        <f t="shared" si="75"/>
        <v>0</v>
      </c>
      <c r="AQ311">
        <f t="shared" si="76"/>
        <v>0</v>
      </c>
      <c r="AR311" s="102" t="str">
        <f t="shared" si="77"/>
        <v xml:space="preserve"> </v>
      </c>
      <c r="AS311">
        <f t="shared" si="67"/>
        <v>0</v>
      </c>
      <c r="AT311" s="102" t="str">
        <f t="shared" si="68"/>
        <v xml:space="preserve"> </v>
      </c>
      <c r="AU311" s="102" t="str" cm="1">
        <f t="array" ref="AU311">_xlfn.IFS(AO311=0," ",AT311=20%,20%,AT311=25%,25%,AT311&lt;20%,"MV",AT311=21%,"MV",AT311=22%,"MV",AT311=23%,"MV",AT311=24%,MV)</f>
        <v xml:space="preserve"> </v>
      </c>
      <c r="AY311" s="121"/>
      <c r="AZ311">
        <v>0</v>
      </c>
      <c r="BA311">
        <v>0</v>
      </c>
      <c r="BB311">
        <f t="shared" si="69"/>
        <v>0</v>
      </c>
      <c r="BD311">
        <v>0</v>
      </c>
      <c r="BE311">
        <f t="shared" si="70"/>
        <v>0</v>
      </c>
      <c r="BF311">
        <f t="shared" si="71"/>
        <v>0</v>
      </c>
      <c r="BG311" s="102" t="str">
        <f t="shared" si="72"/>
        <v xml:space="preserve"> </v>
      </c>
      <c r="BH311">
        <f t="shared" si="73"/>
        <v>0</v>
      </c>
      <c r="BI311" s="102" t="str">
        <f t="shared" si="74"/>
        <v xml:space="preserve"> </v>
      </c>
      <c r="BJ311" s="102" t="str" cm="1">
        <f t="array" ref="BJ311">_xlfn.IFS(BD311=0," ",BI311=20%,20%,BI311=25%,25%,BI311&lt;20%,"MV",BI311=21%,"MV",BI311=22%,"MV",BI311=23%,"MV",BI311=24%,MV)</f>
        <v xml:space="preserve"> </v>
      </c>
    </row>
    <row r="312" spans="1:62" ht="22.5">
      <c r="A312" s="6">
        <v>283</v>
      </c>
      <c r="B312" s="14" t="s">
        <v>296</v>
      </c>
      <c r="C312" s="16" t="s">
        <v>253</v>
      </c>
      <c r="D312" s="9">
        <v>10616</v>
      </c>
      <c r="E312" s="9">
        <v>45955</v>
      </c>
      <c r="F312" s="9">
        <v>31940</v>
      </c>
      <c r="G312" s="9">
        <v>57239</v>
      </c>
      <c r="H312" s="9">
        <v>12132</v>
      </c>
      <c r="I312" s="9">
        <v>29651</v>
      </c>
      <c r="J312" s="9">
        <v>29411</v>
      </c>
      <c r="K312" s="9">
        <v>108833</v>
      </c>
      <c r="L312" s="9">
        <v>26018</v>
      </c>
      <c r="M312" s="9">
        <v>25452</v>
      </c>
      <c r="N312" s="9">
        <v>20362</v>
      </c>
      <c r="O312" s="9">
        <v>29208</v>
      </c>
      <c r="P312" s="9">
        <v>22624</v>
      </c>
      <c r="Q312" s="9">
        <v>16629</v>
      </c>
      <c r="R312" s="9">
        <v>78424</v>
      </c>
      <c r="S312" s="9">
        <v>40650</v>
      </c>
      <c r="T312" s="9">
        <v>20807</v>
      </c>
      <c r="U312" s="9">
        <v>13664</v>
      </c>
      <c r="V312" s="9">
        <v>30151</v>
      </c>
      <c r="W312" s="9">
        <v>22285</v>
      </c>
      <c r="X312" s="9">
        <v>123301</v>
      </c>
      <c r="Y312" s="9">
        <v>30441</v>
      </c>
      <c r="Z312" s="9">
        <v>30633</v>
      </c>
      <c r="AA312" s="9">
        <v>79184</v>
      </c>
      <c r="AB312" s="9">
        <v>30718</v>
      </c>
      <c r="AC312" s="9">
        <v>79156</v>
      </c>
      <c r="AE312" s="10">
        <f t="shared" si="65"/>
        <v>123301</v>
      </c>
      <c r="AF312" s="10">
        <f t="shared" si="66"/>
        <v>10616</v>
      </c>
      <c r="AG312" s="10">
        <f t="shared" si="78"/>
        <v>8492.7999999999993</v>
      </c>
      <c r="AH312" s="10">
        <f t="shared" si="79"/>
        <v>7962</v>
      </c>
      <c r="AK312">
        <v>4</v>
      </c>
      <c r="AL312">
        <v>4</v>
      </c>
      <c r="AM312">
        <f t="shared" si="80"/>
        <v>0</v>
      </c>
      <c r="AO312">
        <v>7962</v>
      </c>
      <c r="AP312">
        <f t="shared" si="75"/>
        <v>20807</v>
      </c>
      <c r="AQ312">
        <f t="shared" si="76"/>
        <v>12845</v>
      </c>
      <c r="AR312" s="102">
        <f t="shared" si="77"/>
        <v>0.61734031816215695</v>
      </c>
      <c r="AS312">
        <f t="shared" si="67"/>
        <v>31848</v>
      </c>
      <c r="AT312" s="102">
        <f t="shared" si="68"/>
        <v>0.25</v>
      </c>
      <c r="AU312" s="102" cm="1">
        <f t="array" ref="AU312">_xlfn.IFS(AO312=0," ",AT312=20%,20%,AT312=25%,25%,AT312&lt;20%,"MV",AT312=21%,"MV",AT312=22%,"MV",AT312=23%,"MV",AT312=24%,MV)</f>
        <v>0.25</v>
      </c>
      <c r="AY312" s="121"/>
      <c r="AZ312">
        <v>4</v>
      </c>
      <c r="BA312">
        <v>4</v>
      </c>
      <c r="BB312">
        <f t="shared" si="69"/>
        <v>0</v>
      </c>
      <c r="BD312">
        <v>7962</v>
      </c>
      <c r="BE312">
        <f t="shared" si="70"/>
        <v>22285</v>
      </c>
      <c r="BF312">
        <f t="shared" si="71"/>
        <v>14323</v>
      </c>
      <c r="BG312" s="102">
        <f t="shared" si="72"/>
        <v>0.64271931792685666</v>
      </c>
      <c r="BH312">
        <f t="shared" si="73"/>
        <v>31848</v>
      </c>
      <c r="BI312" s="102">
        <f t="shared" si="74"/>
        <v>0.25</v>
      </c>
      <c r="BJ312" s="102" cm="1">
        <f t="array" ref="BJ312">_xlfn.IFS(BD312=0," ",BI312=20%,20%,BI312=25%,25%,BI312&lt;20%,"MV",BI312=21%,"MV",BI312=22%,"MV",BI312=23%,"MV",BI312=24%,MV)</f>
        <v>0.25</v>
      </c>
    </row>
    <row r="313" spans="1:62">
      <c r="A313" s="6">
        <v>284</v>
      </c>
      <c r="B313" s="14" t="s">
        <v>296</v>
      </c>
      <c r="C313" s="16" t="s">
        <v>45</v>
      </c>
      <c r="D313" s="9">
        <v>10616</v>
      </c>
      <c r="E313" s="9">
        <v>367640</v>
      </c>
      <c r="F313" s="9">
        <v>574914</v>
      </c>
      <c r="G313" s="9">
        <v>286194</v>
      </c>
      <c r="H313" s="9">
        <v>12132</v>
      </c>
      <c r="I313" s="9">
        <v>461916</v>
      </c>
      <c r="J313" s="9">
        <v>329994</v>
      </c>
      <c r="K313" s="9">
        <v>813160</v>
      </c>
      <c r="L313" s="9">
        <v>260176</v>
      </c>
      <c r="M313" s="9">
        <v>247393</v>
      </c>
      <c r="N313" s="9">
        <v>398182</v>
      </c>
      <c r="O313" s="9">
        <v>455014</v>
      </c>
      <c r="P313" s="9">
        <v>542976</v>
      </c>
      <c r="Q313" s="9">
        <v>398069</v>
      </c>
      <c r="R313" s="9">
        <v>313693</v>
      </c>
      <c r="S313" s="9">
        <v>487803</v>
      </c>
      <c r="T313" s="9">
        <v>299200</v>
      </c>
      <c r="U313" s="9">
        <v>327935</v>
      </c>
      <c r="V313" s="9">
        <v>359608</v>
      </c>
      <c r="W313" s="9">
        <v>265266</v>
      </c>
      <c r="X313" s="9">
        <v>369902</v>
      </c>
      <c r="Y313" s="9">
        <v>342572</v>
      </c>
      <c r="Z313" s="9">
        <v>476959</v>
      </c>
      <c r="AA313" s="9">
        <v>791840</v>
      </c>
      <c r="AB313" s="9">
        <v>478529</v>
      </c>
      <c r="AC313" s="9">
        <v>316623</v>
      </c>
      <c r="AE313" s="10">
        <f t="shared" si="65"/>
        <v>813160</v>
      </c>
      <c r="AF313" s="10">
        <f t="shared" si="66"/>
        <v>10616</v>
      </c>
      <c r="AG313" s="10">
        <f t="shared" si="78"/>
        <v>8492.7999999999993</v>
      </c>
      <c r="AH313" s="10">
        <f t="shared" si="79"/>
        <v>7962</v>
      </c>
      <c r="AK313">
        <v>0</v>
      </c>
      <c r="AL313">
        <v>0</v>
      </c>
      <c r="AM313">
        <f t="shared" si="80"/>
        <v>0</v>
      </c>
      <c r="AO313">
        <v>0</v>
      </c>
      <c r="AP313">
        <f t="shared" si="75"/>
        <v>0</v>
      </c>
      <c r="AQ313">
        <f t="shared" si="76"/>
        <v>0</v>
      </c>
      <c r="AR313" s="102" t="str">
        <f t="shared" si="77"/>
        <v xml:space="preserve"> </v>
      </c>
      <c r="AS313">
        <f t="shared" si="67"/>
        <v>0</v>
      </c>
      <c r="AT313" s="102" t="str">
        <f t="shared" si="68"/>
        <v xml:space="preserve"> </v>
      </c>
      <c r="AU313" s="102" t="str" cm="1">
        <f t="array" ref="AU313">_xlfn.IFS(AO313=0," ",AT313=20%,20%,AT313=25%,25%,AT313&lt;20%,"MV",AT313=21%,"MV",AT313=22%,"MV",AT313=23%,"MV",AT313=24%,MV)</f>
        <v xml:space="preserve"> </v>
      </c>
      <c r="AY313" s="121"/>
      <c r="AZ313">
        <v>0</v>
      </c>
      <c r="BA313">
        <v>0</v>
      </c>
      <c r="BB313">
        <f t="shared" si="69"/>
        <v>0</v>
      </c>
      <c r="BD313">
        <v>0</v>
      </c>
      <c r="BE313">
        <f t="shared" si="70"/>
        <v>0</v>
      </c>
      <c r="BF313">
        <f t="shared" si="71"/>
        <v>0</v>
      </c>
      <c r="BG313" s="102" t="str">
        <f t="shared" si="72"/>
        <v xml:space="preserve"> </v>
      </c>
      <c r="BH313">
        <f t="shared" si="73"/>
        <v>0</v>
      </c>
      <c r="BI313" s="102" t="str">
        <f t="shared" si="74"/>
        <v xml:space="preserve"> </v>
      </c>
      <c r="BJ313" s="102" t="str" cm="1">
        <f t="array" ref="BJ313">_xlfn.IFS(BD313=0," ",BI313=20%,20%,BI313=25%,25%,BI313&lt;20%,"MV",BI313=21%,"MV",BI313=22%,"MV",BI313=23%,"MV",BI313=24%,MV)</f>
        <v xml:space="preserve"> </v>
      </c>
    </row>
    <row r="314" spans="1:62" ht="22.5">
      <c r="A314" s="6">
        <v>285</v>
      </c>
      <c r="B314" s="14" t="s">
        <v>297</v>
      </c>
      <c r="C314" s="16" t="s">
        <v>253</v>
      </c>
      <c r="D314" s="9">
        <v>21757</v>
      </c>
      <c r="E314" s="9">
        <v>84840</v>
      </c>
      <c r="F314" s="9">
        <v>61750</v>
      </c>
      <c r="G314" s="9">
        <v>97032</v>
      </c>
      <c r="H314" s="9">
        <v>24865</v>
      </c>
      <c r="I314" s="9">
        <v>53046</v>
      </c>
      <c r="J314" s="9">
        <v>59671</v>
      </c>
      <c r="K314" s="9">
        <v>217666</v>
      </c>
      <c r="L314" s="9">
        <v>39592</v>
      </c>
      <c r="M314" s="9">
        <v>33271</v>
      </c>
      <c r="N314" s="9">
        <v>30995</v>
      </c>
      <c r="O314" s="9">
        <v>52254</v>
      </c>
      <c r="P314" s="9">
        <v>31334</v>
      </c>
      <c r="Q314" s="9">
        <v>32239</v>
      </c>
      <c r="R314" s="9">
        <v>227428</v>
      </c>
      <c r="S314" s="9">
        <v>58894</v>
      </c>
      <c r="T314" s="9">
        <v>37223</v>
      </c>
      <c r="U314" s="9">
        <v>41713</v>
      </c>
      <c r="V314" s="9">
        <v>88216</v>
      </c>
      <c r="W314" s="9">
        <v>32082</v>
      </c>
      <c r="X314" s="9">
        <v>243208</v>
      </c>
      <c r="Y314" s="9">
        <v>50293</v>
      </c>
      <c r="Z314" s="9">
        <v>54818</v>
      </c>
      <c r="AA314" s="9">
        <v>113120</v>
      </c>
      <c r="AB314" s="9">
        <v>54954</v>
      </c>
      <c r="AC314" s="9">
        <v>141399</v>
      </c>
      <c r="AE314" s="10">
        <f t="shared" si="65"/>
        <v>243208</v>
      </c>
      <c r="AF314" s="10">
        <f t="shared" si="66"/>
        <v>21757</v>
      </c>
      <c r="AG314" s="10">
        <f t="shared" si="78"/>
        <v>17405.599999999999</v>
      </c>
      <c r="AH314" s="10">
        <f t="shared" si="79"/>
        <v>16317.75</v>
      </c>
      <c r="AK314">
        <v>0</v>
      </c>
      <c r="AL314">
        <v>0</v>
      </c>
      <c r="AM314">
        <f t="shared" si="80"/>
        <v>0</v>
      </c>
      <c r="AO314">
        <v>0</v>
      </c>
      <c r="AP314">
        <f t="shared" si="75"/>
        <v>0</v>
      </c>
      <c r="AQ314">
        <f t="shared" si="76"/>
        <v>0</v>
      </c>
      <c r="AR314" s="102" t="str">
        <f t="shared" si="77"/>
        <v xml:space="preserve"> </v>
      </c>
      <c r="AS314">
        <f t="shared" si="67"/>
        <v>0</v>
      </c>
      <c r="AT314" s="102" t="str">
        <f t="shared" si="68"/>
        <v xml:space="preserve"> </v>
      </c>
      <c r="AU314" s="102" t="str" cm="1">
        <f t="array" ref="AU314">_xlfn.IFS(AO314=0," ",AT314=20%,20%,AT314=25%,25%,AT314&lt;20%,"MV",AT314=21%,"MV",AT314=22%,"MV",AT314=23%,"MV",AT314=24%,MV)</f>
        <v xml:space="preserve"> </v>
      </c>
      <c r="AY314" s="121"/>
      <c r="AZ314">
        <v>0</v>
      </c>
      <c r="BA314">
        <v>0</v>
      </c>
      <c r="BB314">
        <f t="shared" si="69"/>
        <v>0</v>
      </c>
      <c r="BD314">
        <v>0</v>
      </c>
      <c r="BE314">
        <f t="shared" si="70"/>
        <v>0</v>
      </c>
      <c r="BF314">
        <f t="shared" si="71"/>
        <v>0</v>
      </c>
      <c r="BG314" s="102" t="str">
        <f t="shared" si="72"/>
        <v xml:space="preserve"> </v>
      </c>
      <c r="BH314">
        <f t="shared" si="73"/>
        <v>0</v>
      </c>
      <c r="BI314" s="102" t="str">
        <f t="shared" si="74"/>
        <v xml:space="preserve"> </v>
      </c>
      <c r="BJ314" s="102" t="str" cm="1">
        <f t="array" ref="BJ314">_xlfn.IFS(BD314=0," ",BI314=20%,20%,BI314=25%,25%,BI314&lt;20%,"MV",BI314=21%,"MV",BI314=22%,"MV",BI314=23%,"MV",BI314=24%,MV)</f>
        <v xml:space="preserve"> </v>
      </c>
    </row>
    <row r="315" spans="1:62">
      <c r="A315" s="6">
        <v>286</v>
      </c>
      <c r="B315" s="14" t="s">
        <v>297</v>
      </c>
      <c r="C315" s="16" t="s">
        <v>45</v>
      </c>
      <c r="D315" s="9">
        <v>21757</v>
      </c>
      <c r="E315" s="9">
        <v>678720</v>
      </c>
      <c r="F315" s="9">
        <v>1111503</v>
      </c>
      <c r="G315" s="9">
        <v>485160</v>
      </c>
      <c r="H315" s="9">
        <v>24865</v>
      </c>
      <c r="I315" s="9">
        <v>911119</v>
      </c>
      <c r="J315" s="9">
        <v>716050</v>
      </c>
      <c r="K315" s="9">
        <v>1626318</v>
      </c>
      <c r="L315" s="9">
        <v>395920</v>
      </c>
      <c r="M315" s="9">
        <v>323390</v>
      </c>
      <c r="N315" s="9">
        <v>455195</v>
      </c>
      <c r="O315" s="9">
        <v>897505</v>
      </c>
      <c r="P315" s="9">
        <v>752022</v>
      </c>
      <c r="Q315" s="9">
        <v>773288</v>
      </c>
      <c r="R315" s="9">
        <v>909712</v>
      </c>
      <c r="S315" s="9">
        <v>471145</v>
      </c>
      <c r="T315" s="9">
        <v>590164</v>
      </c>
      <c r="U315" s="9">
        <v>1001112</v>
      </c>
      <c r="V315" s="9">
        <v>973890</v>
      </c>
      <c r="W315" s="9">
        <v>769974</v>
      </c>
      <c r="X315" s="9">
        <v>729624</v>
      </c>
      <c r="Y315" s="9">
        <v>720378</v>
      </c>
      <c r="Z315" s="9">
        <v>943771</v>
      </c>
      <c r="AA315" s="9">
        <v>1131200</v>
      </c>
      <c r="AB315" s="9">
        <v>943886</v>
      </c>
      <c r="AC315" s="9">
        <v>565599</v>
      </c>
      <c r="AE315" s="10">
        <f t="shared" si="65"/>
        <v>1626318</v>
      </c>
      <c r="AF315" s="10">
        <f t="shared" si="66"/>
        <v>21757</v>
      </c>
      <c r="AG315" s="10">
        <f t="shared" si="78"/>
        <v>17405.599999999999</v>
      </c>
      <c r="AH315" s="10">
        <f t="shared" si="79"/>
        <v>16317.75</v>
      </c>
      <c r="AK315">
        <v>0</v>
      </c>
      <c r="AL315">
        <v>0</v>
      </c>
      <c r="AM315">
        <f t="shared" si="80"/>
        <v>0</v>
      </c>
      <c r="AO315">
        <v>0</v>
      </c>
      <c r="AP315">
        <f t="shared" si="75"/>
        <v>0</v>
      </c>
      <c r="AQ315">
        <f t="shared" si="76"/>
        <v>0</v>
      </c>
      <c r="AR315" s="102" t="str">
        <f t="shared" si="77"/>
        <v xml:space="preserve"> </v>
      </c>
      <c r="AS315">
        <f t="shared" si="67"/>
        <v>0</v>
      </c>
      <c r="AT315" s="102" t="str">
        <f t="shared" si="68"/>
        <v xml:space="preserve"> </v>
      </c>
      <c r="AU315" s="102" t="str" cm="1">
        <f t="array" ref="AU315">_xlfn.IFS(AO315=0," ",AT315=20%,20%,AT315=25%,25%,AT315&lt;20%,"MV",AT315=21%,"MV",AT315=22%,"MV",AT315=23%,"MV",AT315=24%,MV)</f>
        <v xml:space="preserve"> </v>
      </c>
      <c r="AY315" s="121"/>
      <c r="AZ315">
        <v>0</v>
      </c>
      <c r="BA315">
        <v>0</v>
      </c>
      <c r="BB315">
        <f t="shared" si="69"/>
        <v>0</v>
      </c>
      <c r="BD315">
        <v>0</v>
      </c>
      <c r="BE315">
        <f t="shared" si="70"/>
        <v>0</v>
      </c>
      <c r="BF315">
        <f t="shared" si="71"/>
        <v>0</v>
      </c>
      <c r="BG315" s="102" t="str">
        <f t="shared" si="72"/>
        <v xml:space="preserve"> </v>
      </c>
      <c r="BH315">
        <f t="shared" si="73"/>
        <v>0</v>
      </c>
      <c r="BI315" s="102" t="str">
        <f t="shared" si="74"/>
        <v xml:space="preserve"> </v>
      </c>
      <c r="BJ315" s="102" t="str" cm="1">
        <f t="array" ref="BJ315">_xlfn.IFS(BD315=0," ",BI315=20%,20%,BI315=25%,25%,BI315&lt;20%,"MV",BI315=21%,"MV",BI315=22%,"MV",BI315=23%,"MV",BI315=24%,MV)</f>
        <v xml:space="preserve"> </v>
      </c>
    </row>
    <row r="316" spans="1:62" ht="22.5">
      <c r="A316" s="6">
        <v>287</v>
      </c>
      <c r="B316" s="14" t="s">
        <v>298</v>
      </c>
      <c r="C316" s="16" t="s">
        <v>253</v>
      </c>
      <c r="D316" s="9">
        <v>20718</v>
      </c>
      <c r="E316" s="9">
        <v>77770</v>
      </c>
      <c r="F316" s="9">
        <v>36908</v>
      </c>
      <c r="G316" s="9">
        <v>72146</v>
      </c>
      <c r="H316" s="9">
        <v>23677</v>
      </c>
      <c r="I316" s="9">
        <v>52821</v>
      </c>
      <c r="J316" s="9">
        <v>54957</v>
      </c>
      <c r="K316" s="9">
        <v>252034</v>
      </c>
      <c r="L316" s="9">
        <v>75790</v>
      </c>
      <c r="M316" s="9">
        <v>32954</v>
      </c>
      <c r="N316" s="9">
        <v>36651</v>
      </c>
      <c r="O316" s="9">
        <v>52032</v>
      </c>
      <c r="P316" s="9">
        <v>36481</v>
      </c>
      <c r="Q316" s="9">
        <v>30316</v>
      </c>
      <c r="R316" s="9">
        <v>135934</v>
      </c>
      <c r="S316" s="9">
        <v>58245</v>
      </c>
      <c r="T316" s="9">
        <v>37066</v>
      </c>
      <c r="U316" s="9">
        <v>27054</v>
      </c>
      <c r="V316" s="9">
        <v>70728</v>
      </c>
      <c r="W316" s="9">
        <v>42420</v>
      </c>
      <c r="X316" s="9">
        <v>274316</v>
      </c>
      <c r="Y316" s="9">
        <v>52940</v>
      </c>
      <c r="Z316" s="9">
        <v>54513</v>
      </c>
      <c r="AA316" s="9">
        <v>135744</v>
      </c>
      <c r="AB316" s="9">
        <v>54721</v>
      </c>
      <c r="AC316" s="9">
        <v>121293</v>
      </c>
      <c r="AE316" s="10">
        <f t="shared" si="65"/>
        <v>274316</v>
      </c>
      <c r="AF316" s="10">
        <f t="shared" si="66"/>
        <v>20718</v>
      </c>
      <c r="AG316" s="10">
        <f t="shared" si="78"/>
        <v>16574.400000000001</v>
      </c>
      <c r="AH316" s="10">
        <f t="shared" si="79"/>
        <v>15538.5</v>
      </c>
      <c r="AK316">
        <v>0</v>
      </c>
      <c r="AL316">
        <v>0</v>
      </c>
      <c r="AM316">
        <f t="shared" si="80"/>
        <v>0</v>
      </c>
      <c r="AO316">
        <v>0</v>
      </c>
      <c r="AP316">
        <f t="shared" si="75"/>
        <v>0</v>
      </c>
      <c r="AQ316">
        <f t="shared" si="76"/>
        <v>0</v>
      </c>
      <c r="AR316" s="102" t="str">
        <f t="shared" si="77"/>
        <v xml:space="preserve"> </v>
      </c>
      <c r="AS316">
        <f t="shared" si="67"/>
        <v>0</v>
      </c>
      <c r="AT316" s="102" t="str">
        <f t="shared" si="68"/>
        <v xml:space="preserve"> </v>
      </c>
      <c r="AU316" s="102" t="str" cm="1">
        <f t="array" ref="AU316">_xlfn.IFS(AO316=0," ",AT316=20%,20%,AT316=25%,25%,AT316&lt;20%,"MV",AT316=21%,"MV",AT316=22%,"MV",AT316=23%,"MV",AT316=24%,MV)</f>
        <v xml:space="preserve"> </v>
      </c>
      <c r="AY316" s="121"/>
      <c r="AZ316">
        <v>0</v>
      </c>
      <c r="BA316">
        <v>0</v>
      </c>
      <c r="BB316">
        <f t="shared" si="69"/>
        <v>0</v>
      </c>
      <c r="BD316">
        <v>0</v>
      </c>
      <c r="BE316">
        <f t="shared" si="70"/>
        <v>0</v>
      </c>
      <c r="BF316">
        <f t="shared" si="71"/>
        <v>0</v>
      </c>
      <c r="BG316" s="102" t="str">
        <f t="shared" si="72"/>
        <v xml:space="preserve"> </v>
      </c>
      <c r="BH316">
        <f t="shared" si="73"/>
        <v>0</v>
      </c>
      <c r="BI316" s="102" t="str">
        <f t="shared" si="74"/>
        <v xml:space="preserve"> </v>
      </c>
      <c r="BJ316" s="102" t="str" cm="1">
        <f t="array" ref="BJ316">_xlfn.IFS(BD316=0," ",BI316=20%,20%,BI316=25%,25%,BI316&lt;20%,"MV",BI316=21%,"MV",BI316=22%,"MV",BI316=23%,"MV",BI316=24%,MV)</f>
        <v xml:space="preserve"> </v>
      </c>
    </row>
    <row r="317" spans="1:62">
      <c r="A317" s="6">
        <v>288</v>
      </c>
      <c r="B317" s="14" t="s">
        <v>298</v>
      </c>
      <c r="C317" s="16" t="s">
        <v>45</v>
      </c>
      <c r="D317" s="9">
        <v>20718</v>
      </c>
      <c r="E317" s="9">
        <v>622160</v>
      </c>
      <c r="F317" s="9">
        <v>664347</v>
      </c>
      <c r="G317" s="9">
        <v>360728</v>
      </c>
      <c r="H317" s="9">
        <v>23677</v>
      </c>
      <c r="I317" s="9">
        <v>880167</v>
      </c>
      <c r="J317" s="9">
        <v>659490</v>
      </c>
      <c r="K317" s="9">
        <v>1883105</v>
      </c>
      <c r="L317" s="9">
        <v>903829</v>
      </c>
      <c r="M317" s="9">
        <v>320311</v>
      </c>
      <c r="N317" s="9">
        <v>409947</v>
      </c>
      <c r="O317" s="9">
        <v>867015</v>
      </c>
      <c r="P317" s="9">
        <v>875549</v>
      </c>
      <c r="Q317" s="9">
        <v>726230</v>
      </c>
      <c r="R317" s="9">
        <v>543737</v>
      </c>
      <c r="S317" s="9">
        <v>757197</v>
      </c>
      <c r="T317" s="9">
        <v>570115</v>
      </c>
      <c r="U317" s="9">
        <v>649309</v>
      </c>
      <c r="V317" s="9">
        <v>1043653</v>
      </c>
      <c r="W317" s="9">
        <v>764465</v>
      </c>
      <c r="X317" s="9">
        <v>822948</v>
      </c>
      <c r="Y317" s="9">
        <v>703076</v>
      </c>
      <c r="Z317" s="9">
        <v>908308</v>
      </c>
      <c r="AA317" s="9">
        <v>1357440</v>
      </c>
      <c r="AB317" s="9">
        <v>911821</v>
      </c>
      <c r="AC317" s="9">
        <v>485172</v>
      </c>
      <c r="AE317" s="10">
        <f t="shared" si="65"/>
        <v>1883105</v>
      </c>
      <c r="AF317" s="10">
        <f t="shared" si="66"/>
        <v>20718</v>
      </c>
      <c r="AG317" s="10">
        <f t="shared" si="78"/>
        <v>16574.400000000001</v>
      </c>
      <c r="AH317" s="10">
        <f t="shared" si="79"/>
        <v>15538.5</v>
      </c>
      <c r="AK317">
        <v>0</v>
      </c>
      <c r="AL317">
        <v>0</v>
      </c>
      <c r="AM317">
        <f t="shared" si="80"/>
        <v>0</v>
      </c>
      <c r="AO317">
        <v>0</v>
      </c>
      <c r="AP317">
        <f t="shared" si="75"/>
        <v>0</v>
      </c>
      <c r="AQ317">
        <f t="shared" si="76"/>
        <v>0</v>
      </c>
      <c r="AR317" s="102" t="str">
        <f t="shared" si="77"/>
        <v xml:space="preserve"> </v>
      </c>
      <c r="AS317">
        <f t="shared" si="67"/>
        <v>0</v>
      </c>
      <c r="AT317" s="102" t="str">
        <f t="shared" si="68"/>
        <v xml:space="preserve"> </v>
      </c>
      <c r="AU317" s="102" t="str" cm="1">
        <f t="array" ref="AU317">_xlfn.IFS(AO317=0," ",AT317=20%,20%,AT317=25%,25%,AT317&lt;20%,"MV",AT317=21%,"MV",AT317=22%,"MV",AT317=23%,"MV",AT317=24%,MV)</f>
        <v xml:space="preserve"> </v>
      </c>
      <c r="AY317" s="121"/>
      <c r="AZ317">
        <v>0</v>
      </c>
      <c r="BA317">
        <v>0</v>
      </c>
      <c r="BB317">
        <f t="shared" si="69"/>
        <v>0</v>
      </c>
      <c r="BD317">
        <v>0</v>
      </c>
      <c r="BE317">
        <f t="shared" si="70"/>
        <v>0</v>
      </c>
      <c r="BF317">
        <f t="shared" si="71"/>
        <v>0</v>
      </c>
      <c r="BG317" s="102" t="str">
        <f t="shared" si="72"/>
        <v xml:space="preserve"> </v>
      </c>
      <c r="BH317">
        <f t="shared" si="73"/>
        <v>0</v>
      </c>
      <c r="BI317" s="102" t="str">
        <f t="shared" si="74"/>
        <v xml:space="preserve"> </v>
      </c>
      <c r="BJ317" s="102" t="str" cm="1">
        <f t="array" ref="BJ317">_xlfn.IFS(BD317=0," ",BI317=20%,20%,BI317=25%,25%,BI317&lt;20%,"MV",BI317=21%,"MV",BI317=22%,"MV",BI317=23%,"MV",BI317=24%,MV)</f>
        <v xml:space="preserve"> </v>
      </c>
    </row>
    <row r="318" spans="1:62" ht="22.5">
      <c r="A318" s="6">
        <v>289</v>
      </c>
      <c r="B318" s="14" t="s">
        <v>299</v>
      </c>
      <c r="C318" s="16" t="s">
        <v>253</v>
      </c>
      <c r="D318" s="9">
        <v>2372</v>
      </c>
      <c r="E318" s="9">
        <v>7045</v>
      </c>
      <c r="F318" s="9">
        <v>4252</v>
      </c>
      <c r="G318" s="9">
        <v>19411</v>
      </c>
      <c r="H318" s="9">
        <v>2710</v>
      </c>
      <c r="I318" s="9">
        <v>10683</v>
      </c>
      <c r="J318" s="9">
        <v>7726</v>
      </c>
      <c r="K318" s="9">
        <v>14893</v>
      </c>
      <c r="L318" s="9">
        <v>4751</v>
      </c>
      <c r="M318" s="9">
        <v>6329</v>
      </c>
      <c r="N318" s="9">
        <v>6561</v>
      </c>
      <c r="O318" s="9">
        <v>10524</v>
      </c>
      <c r="P318" s="9">
        <v>5647</v>
      </c>
      <c r="Q318" s="9">
        <v>7466</v>
      </c>
      <c r="R318" s="9">
        <v>15658</v>
      </c>
      <c r="S318" s="9">
        <v>10518</v>
      </c>
      <c r="T318" s="9">
        <v>7497</v>
      </c>
      <c r="U318" s="9">
        <v>2822</v>
      </c>
      <c r="V318" s="9">
        <v>16827</v>
      </c>
      <c r="W318" s="9">
        <v>7839</v>
      </c>
      <c r="X318" s="9">
        <v>39875</v>
      </c>
      <c r="Y318" s="9">
        <v>5162</v>
      </c>
      <c r="Z318" s="9">
        <v>11086</v>
      </c>
      <c r="AA318" s="9">
        <v>10181</v>
      </c>
      <c r="AB318" s="9">
        <v>11067</v>
      </c>
      <c r="AC318" s="9">
        <v>14276</v>
      </c>
      <c r="AE318" s="10">
        <f t="shared" si="65"/>
        <v>39875</v>
      </c>
      <c r="AF318" s="10">
        <f t="shared" si="66"/>
        <v>2372</v>
      </c>
      <c r="AG318" s="10">
        <f t="shared" si="78"/>
        <v>1897.6</v>
      </c>
      <c r="AH318" s="10">
        <f t="shared" si="79"/>
        <v>1779</v>
      </c>
      <c r="AK318">
        <v>1</v>
      </c>
      <c r="AL318">
        <v>1</v>
      </c>
      <c r="AM318">
        <f t="shared" si="80"/>
        <v>0</v>
      </c>
      <c r="AO318">
        <v>1897.6</v>
      </c>
      <c r="AP318">
        <f t="shared" si="75"/>
        <v>7497</v>
      </c>
      <c r="AQ318">
        <f t="shared" si="76"/>
        <v>5599.4</v>
      </c>
      <c r="AR318" s="102">
        <f t="shared" si="77"/>
        <v>0.74688542083500065</v>
      </c>
      <c r="AS318">
        <f t="shared" si="67"/>
        <v>1897.6</v>
      </c>
      <c r="AT318" s="102">
        <f t="shared" si="68"/>
        <v>0.2</v>
      </c>
      <c r="AU318" s="102" cm="1">
        <f t="array" ref="AU318">_xlfn.IFS(AO318=0," ",AT318=20%,20%,AT318=25%,25%,AT318&lt;20%,"MV",AT318=21%,"MV",AT318=22%,"MV",AT318=23%,"MV",AT318=24%,MV)</f>
        <v>0.2</v>
      </c>
      <c r="AY318" s="121"/>
      <c r="AZ318">
        <v>1</v>
      </c>
      <c r="BA318">
        <v>1</v>
      </c>
      <c r="BB318">
        <f t="shared" si="69"/>
        <v>0</v>
      </c>
      <c r="BD318">
        <v>1897.6</v>
      </c>
      <c r="BE318">
        <f t="shared" si="70"/>
        <v>7839</v>
      </c>
      <c r="BF318">
        <f t="shared" si="71"/>
        <v>5941.4</v>
      </c>
      <c r="BG318" s="102">
        <f t="shared" si="72"/>
        <v>0.75792830718203852</v>
      </c>
      <c r="BH318">
        <f t="shared" si="73"/>
        <v>1897.6</v>
      </c>
      <c r="BI318" s="102">
        <f t="shared" si="74"/>
        <v>0.2</v>
      </c>
      <c r="BJ318" s="102" cm="1">
        <f t="array" ref="BJ318">_xlfn.IFS(BD318=0," ",BI318=20%,20%,BI318=25%,25%,BI318&lt;20%,"MV",BI318=21%,"MV",BI318=22%,"MV",BI318=23%,"MV",BI318=24%,MV)</f>
        <v>0.2</v>
      </c>
    </row>
    <row r="319" spans="1:62">
      <c r="A319" s="6">
        <v>290</v>
      </c>
      <c r="B319" s="14" t="s">
        <v>299</v>
      </c>
      <c r="C319" s="16" t="s">
        <v>45</v>
      </c>
      <c r="D319" s="9">
        <v>2372</v>
      </c>
      <c r="E319" s="9">
        <v>56356</v>
      </c>
      <c r="F319" s="9">
        <v>76527</v>
      </c>
      <c r="G319" s="9">
        <v>97057</v>
      </c>
      <c r="H319" s="9">
        <v>2710</v>
      </c>
      <c r="I319" s="9">
        <v>99587</v>
      </c>
      <c r="J319" s="9">
        <v>103844</v>
      </c>
      <c r="K319" s="9">
        <v>111274</v>
      </c>
      <c r="L319" s="9">
        <v>56447</v>
      </c>
      <c r="M319" s="9">
        <v>61521</v>
      </c>
      <c r="N319" s="9">
        <v>63121</v>
      </c>
      <c r="O319" s="9">
        <v>98100</v>
      </c>
      <c r="P319" s="9">
        <v>81311</v>
      </c>
      <c r="Q319" s="9">
        <v>89139</v>
      </c>
      <c r="R319" s="9">
        <v>62635</v>
      </c>
      <c r="S319" s="9">
        <v>84133</v>
      </c>
      <c r="T319" s="9">
        <v>64506</v>
      </c>
      <c r="U319" s="9">
        <v>67759</v>
      </c>
      <c r="V319" s="9">
        <v>100960</v>
      </c>
      <c r="W319" s="9">
        <v>109953</v>
      </c>
      <c r="X319" s="9">
        <v>79750</v>
      </c>
      <c r="Y319" s="9">
        <v>60787</v>
      </c>
      <c r="Z319" s="9">
        <v>103245</v>
      </c>
      <c r="AA319" s="9">
        <v>101808</v>
      </c>
      <c r="AB319" s="9">
        <v>103169</v>
      </c>
      <c r="AC319" s="9">
        <v>57103</v>
      </c>
      <c r="AE319" s="10">
        <f t="shared" si="65"/>
        <v>111274</v>
      </c>
      <c r="AF319" s="10">
        <f t="shared" si="66"/>
        <v>2372</v>
      </c>
      <c r="AG319" s="10">
        <f t="shared" si="78"/>
        <v>1897.6</v>
      </c>
      <c r="AH319" s="10">
        <f t="shared" si="79"/>
        <v>1779</v>
      </c>
      <c r="AK319">
        <v>0</v>
      </c>
      <c r="AL319">
        <v>0</v>
      </c>
      <c r="AM319">
        <f t="shared" si="80"/>
        <v>0</v>
      </c>
      <c r="AO319">
        <v>0</v>
      </c>
      <c r="AP319">
        <f t="shared" si="75"/>
        <v>0</v>
      </c>
      <c r="AQ319">
        <f t="shared" si="76"/>
        <v>0</v>
      </c>
      <c r="AR319" s="102" t="str">
        <f t="shared" si="77"/>
        <v xml:space="preserve"> </v>
      </c>
      <c r="AS319">
        <f t="shared" si="67"/>
        <v>0</v>
      </c>
      <c r="AT319" s="102" t="str">
        <f t="shared" si="68"/>
        <v xml:space="preserve"> </v>
      </c>
      <c r="AU319" s="102" t="str" cm="1">
        <f t="array" ref="AU319">_xlfn.IFS(AO319=0," ",AT319=20%,20%,AT319=25%,25%,AT319&lt;20%,"MV",AT319=21%,"MV",AT319=22%,"MV",AT319=23%,"MV",AT319=24%,MV)</f>
        <v xml:space="preserve"> </v>
      </c>
      <c r="AY319" s="121"/>
      <c r="AZ319">
        <v>0</v>
      </c>
      <c r="BA319">
        <v>0</v>
      </c>
      <c r="BB319">
        <f t="shared" si="69"/>
        <v>0</v>
      </c>
      <c r="BD319">
        <v>0</v>
      </c>
      <c r="BE319">
        <f t="shared" si="70"/>
        <v>0</v>
      </c>
      <c r="BF319">
        <f t="shared" si="71"/>
        <v>0</v>
      </c>
      <c r="BG319" s="102" t="str">
        <f t="shared" si="72"/>
        <v xml:space="preserve"> </v>
      </c>
      <c r="BH319">
        <f t="shared" si="73"/>
        <v>0</v>
      </c>
      <c r="BI319" s="102" t="str">
        <f t="shared" si="74"/>
        <v xml:space="preserve"> </v>
      </c>
      <c r="BJ319" s="102" t="str" cm="1">
        <f t="array" ref="BJ319">_xlfn.IFS(BD319=0," ",BI319=20%,20%,BI319=25%,25%,BI319&lt;20%,"MV",BI319=21%,"MV",BI319=22%,"MV",BI319=23%,"MV",BI319=24%,MV)</f>
        <v xml:space="preserve"> </v>
      </c>
    </row>
    <row r="320" spans="1:62" ht="22.5">
      <c r="A320" s="6">
        <v>291</v>
      </c>
      <c r="B320" s="14" t="s">
        <v>300</v>
      </c>
      <c r="C320" s="16" t="s">
        <v>253</v>
      </c>
      <c r="D320" s="9">
        <v>5618</v>
      </c>
      <c r="E320" s="9">
        <v>17436</v>
      </c>
      <c r="F320" s="9">
        <v>11402</v>
      </c>
      <c r="G320" s="9">
        <v>52013</v>
      </c>
      <c r="H320" s="9">
        <v>6421</v>
      </c>
      <c r="I320" s="9">
        <v>14902</v>
      </c>
      <c r="J320" s="9">
        <v>28280</v>
      </c>
      <c r="K320" s="9">
        <v>43602</v>
      </c>
      <c r="L320" s="9">
        <v>14140</v>
      </c>
      <c r="M320" s="9">
        <v>12516</v>
      </c>
      <c r="N320" s="9">
        <v>11199</v>
      </c>
      <c r="O320" s="9">
        <v>14678</v>
      </c>
      <c r="P320" s="9">
        <v>10369</v>
      </c>
      <c r="Q320" s="9">
        <v>6108</v>
      </c>
      <c r="R320" s="9">
        <v>31369</v>
      </c>
      <c r="S320" s="9">
        <v>21634</v>
      </c>
      <c r="T320" s="9">
        <v>10457</v>
      </c>
      <c r="U320" s="9">
        <v>7064</v>
      </c>
      <c r="V320" s="9">
        <v>23567</v>
      </c>
      <c r="W320" s="9">
        <v>16200</v>
      </c>
      <c r="X320" s="9">
        <v>35633</v>
      </c>
      <c r="Y320" s="9">
        <v>14294</v>
      </c>
      <c r="Z320" s="9">
        <v>15407</v>
      </c>
      <c r="AA320" s="9">
        <v>21493</v>
      </c>
      <c r="AB320" s="9">
        <v>15437</v>
      </c>
      <c r="AC320" s="9">
        <v>28252</v>
      </c>
      <c r="AE320" s="10">
        <f t="shared" si="65"/>
        <v>52013</v>
      </c>
      <c r="AF320" s="10">
        <f t="shared" si="66"/>
        <v>5618</v>
      </c>
      <c r="AG320" s="10">
        <f t="shared" si="78"/>
        <v>4494.3999999999996</v>
      </c>
      <c r="AH320" s="10">
        <f t="shared" si="79"/>
        <v>4213.5</v>
      </c>
      <c r="AK320">
        <v>0</v>
      </c>
      <c r="AL320">
        <v>0</v>
      </c>
      <c r="AM320">
        <f t="shared" si="80"/>
        <v>0</v>
      </c>
      <c r="AO320">
        <v>0</v>
      </c>
      <c r="AP320">
        <f t="shared" si="75"/>
        <v>0</v>
      </c>
      <c r="AQ320">
        <f t="shared" si="76"/>
        <v>0</v>
      </c>
      <c r="AR320" s="102" t="str">
        <f t="shared" si="77"/>
        <v xml:space="preserve"> </v>
      </c>
      <c r="AS320">
        <f t="shared" si="67"/>
        <v>0</v>
      </c>
      <c r="AT320" s="102" t="str">
        <f t="shared" si="68"/>
        <v xml:space="preserve"> </v>
      </c>
      <c r="AU320" s="102" t="str" cm="1">
        <f t="array" ref="AU320">_xlfn.IFS(AO320=0," ",AT320=20%,20%,AT320=25%,25%,AT320&lt;20%,"MV",AT320=21%,"MV",AT320=22%,"MV",AT320=23%,"MV",AT320=24%,MV)</f>
        <v xml:space="preserve"> </v>
      </c>
      <c r="AY320" s="121"/>
      <c r="AZ320">
        <v>0</v>
      </c>
      <c r="BA320">
        <v>0</v>
      </c>
      <c r="BB320">
        <f t="shared" si="69"/>
        <v>0</v>
      </c>
      <c r="BD320">
        <v>0</v>
      </c>
      <c r="BE320">
        <f t="shared" si="70"/>
        <v>0</v>
      </c>
      <c r="BF320">
        <f t="shared" si="71"/>
        <v>0</v>
      </c>
      <c r="BG320" s="102" t="str">
        <f t="shared" si="72"/>
        <v xml:space="preserve"> </v>
      </c>
      <c r="BH320">
        <f t="shared" si="73"/>
        <v>0</v>
      </c>
      <c r="BI320" s="102" t="str">
        <f t="shared" si="74"/>
        <v xml:space="preserve"> </v>
      </c>
      <c r="BJ320" s="102" t="str" cm="1">
        <f t="array" ref="BJ320">_xlfn.IFS(BD320=0," ",BI320=20%,20%,BI320=25%,25%,BI320&lt;20%,"MV",BI320=21%,"MV",BI320=22%,"MV",BI320=23%,"MV",BI320=24%,MV)</f>
        <v xml:space="preserve"> </v>
      </c>
    </row>
    <row r="321" spans="1:62">
      <c r="A321" s="6">
        <v>292</v>
      </c>
      <c r="B321" s="14" t="s">
        <v>300</v>
      </c>
      <c r="C321" s="16" t="s">
        <v>45</v>
      </c>
      <c r="D321" s="9">
        <v>5618</v>
      </c>
      <c r="E321" s="9">
        <v>139492</v>
      </c>
      <c r="F321" s="9">
        <v>205245</v>
      </c>
      <c r="G321" s="9">
        <v>260063</v>
      </c>
      <c r="H321" s="9">
        <v>6421</v>
      </c>
      <c r="I321" s="9">
        <v>223439</v>
      </c>
      <c r="J321" s="9">
        <v>169680</v>
      </c>
      <c r="K321" s="9">
        <v>325778</v>
      </c>
      <c r="L321" s="9">
        <v>169567</v>
      </c>
      <c r="M321" s="9">
        <v>121648</v>
      </c>
      <c r="N321" s="9">
        <v>98867</v>
      </c>
      <c r="O321" s="9">
        <v>220100</v>
      </c>
      <c r="P321" s="9">
        <v>149318</v>
      </c>
      <c r="Q321" s="9">
        <v>145699</v>
      </c>
      <c r="R321" s="9">
        <v>125477</v>
      </c>
      <c r="S321" s="9">
        <v>151439</v>
      </c>
      <c r="T321" s="9">
        <v>144729</v>
      </c>
      <c r="U321" s="9">
        <v>169567</v>
      </c>
      <c r="V321" s="9">
        <v>141400</v>
      </c>
      <c r="W321" s="9">
        <v>206161</v>
      </c>
      <c r="X321" s="9">
        <v>71266</v>
      </c>
      <c r="Y321" s="9">
        <v>173330</v>
      </c>
      <c r="Z321" s="9">
        <v>232156</v>
      </c>
      <c r="AA321" s="9">
        <v>214928</v>
      </c>
      <c r="AB321" s="9">
        <v>231474</v>
      </c>
      <c r="AC321" s="9">
        <v>113007</v>
      </c>
      <c r="AE321" s="10">
        <f t="shared" si="65"/>
        <v>325778</v>
      </c>
      <c r="AF321" s="10">
        <f t="shared" si="66"/>
        <v>5618</v>
      </c>
      <c r="AG321" s="10">
        <f t="shared" si="78"/>
        <v>4494.3999999999996</v>
      </c>
      <c r="AH321" s="10">
        <f t="shared" si="79"/>
        <v>4213.5</v>
      </c>
      <c r="AK321">
        <v>0</v>
      </c>
      <c r="AL321">
        <v>0</v>
      </c>
      <c r="AM321">
        <f t="shared" si="80"/>
        <v>0</v>
      </c>
      <c r="AO321">
        <v>0</v>
      </c>
      <c r="AP321">
        <f t="shared" si="75"/>
        <v>0</v>
      </c>
      <c r="AQ321">
        <f t="shared" si="76"/>
        <v>0</v>
      </c>
      <c r="AR321" s="102" t="str">
        <f t="shared" si="77"/>
        <v xml:space="preserve"> </v>
      </c>
      <c r="AS321">
        <f t="shared" si="67"/>
        <v>0</v>
      </c>
      <c r="AT321" s="102" t="str">
        <f t="shared" si="68"/>
        <v xml:space="preserve"> </v>
      </c>
      <c r="AU321" s="102" t="str" cm="1">
        <f t="array" ref="AU321">_xlfn.IFS(AO321=0," ",AT321=20%,20%,AT321=25%,25%,AT321&lt;20%,"MV",AT321=21%,"MV",AT321=22%,"MV",AT321=23%,"MV",AT321=24%,MV)</f>
        <v xml:space="preserve"> </v>
      </c>
      <c r="AY321" s="121"/>
      <c r="AZ321">
        <v>0</v>
      </c>
      <c r="BA321">
        <v>0</v>
      </c>
      <c r="BB321">
        <f t="shared" si="69"/>
        <v>0</v>
      </c>
      <c r="BD321">
        <v>0</v>
      </c>
      <c r="BE321">
        <f t="shared" si="70"/>
        <v>0</v>
      </c>
      <c r="BF321">
        <f t="shared" si="71"/>
        <v>0</v>
      </c>
      <c r="BG321" s="102" t="str">
        <f t="shared" si="72"/>
        <v xml:space="preserve"> </v>
      </c>
      <c r="BH321">
        <f t="shared" si="73"/>
        <v>0</v>
      </c>
      <c r="BI321" s="102" t="str">
        <f t="shared" si="74"/>
        <v xml:space="preserve"> </v>
      </c>
      <c r="BJ321" s="102" t="str" cm="1">
        <f t="array" ref="BJ321">_xlfn.IFS(BD321=0," ",BI321=20%,20%,BI321=25%,25%,BI321&lt;20%,"MV",BI321=21%,"MV",BI321=22%,"MV",BI321=23%,"MV",BI321=24%,MV)</f>
        <v xml:space="preserve"> </v>
      </c>
    </row>
    <row r="322" spans="1:62" ht="22.5">
      <c r="A322" s="6">
        <v>293</v>
      </c>
      <c r="B322" s="14" t="s">
        <v>301</v>
      </c>
      <c r="C322" s="16" t="s">
        <v>253</v>
      </c>
      <c r="D322" s="9">
        <v>10963</v>
      </c>
      <c r="E322" s="9">
        <v>27618</v>
      </c>
      <c r="F322" s="9">
        <v>8657</v>
      </c>
      <c r="G322" s="9">
        <v>93899</v>
      </c>
      <c r="H322" s="9">
        <v>12529</v>
      </c>
      <c r="I322" s="9">
        <v>51933</v>
      </c>
      <c r="J322" s="9">
        <v>40497</v>
      </c>
      <c r="K322" s="9">
        <v>75611</v>
      </c>
      <c r="L322" s="9">
        <v>40271</v>
      </c>
      <c r="M322" s="9">
        <v>15359</v>
      </c>
      <c r="N322" s="9">
        <v>21945</v>
      </c>
      <c r="O322" s="9">
        <v>51157</v>
      </c>
      <c r="P322" s="9">
        <v>13009</v>
      </c>
      <c r="Q322" s="9">
        <v>25000</v>
      </c>
      <c r="R322" s="9">
        <v>52257</v>
      </c>
      <c r="S322" s="9">
        <v>46741</v>
      </c>
      <c r="T322" s="9">
        <v>36443</v>
      </c>
      <c r="U322" s="9">
        <v>10412</v>
      </c>
      <c r="V322" s="9">
        <v>23793</v>
      </c>
      <c r="W322" s="9">
        <v>26483</v>
      </c>
      <c r="X322" s="9">
        <v>147056</v>
      </c>
      <c r="Y322" s="9">
        <v>17206</v>
      </c>
      <c r="Z322" s="9">
        <v>53834</v>
      </c>
      <c r="AA322" s="9">
        <v>28280</v>
      </c>
      <c r="AB322" s="9">
        <v>53801</v>
      </c>
      <c r="AC322" s="9">
        <v>10050</v>
      </c>
      <c r="AE322" s="10">
        <f t="shared" si="65"/>
        <v>147056</v>
      </c>
      <c r="AF322" s="10">
        <f t="shared" si="66"/>
        <v>8657</v>
      </c>
      <c r="AG322" s="10">
        <f t="shared" si="78"/>
        <v>6925.6</v>
      </c>
      <c r="AH322" s="10">
        <f t="shared" si="79"/>
        <v>6492.75</v>
      </c>
      <c r="AK322">
        <v>0</v>
      </c>
      <c r="AL322">
        <v>0</v>
      </c>
      <c r="AM322">
        <f t="shared" si="80"/>
        <v>0</v>
      </c>
      <c r="AO322">
        <v>0</v>
      </c>
      <c r="AP322">
        <f t="shared" si="75"/>
        <v>0</v>
      </c>
      <c r="AQ322">
        <f t="shared" si="76"/>
        <v>0</v>
      </c>
      <c r="AR322" s="102" t="str">
        <f t="shared" si="77"/>
        <v xml:space="preserve"> </v>
      </c>
      <c r="AS322">
        <f t="shared" si="67"/>
        <v>0</v>
      </c>
      <c r="AT322" s="102" t="str">
        <f t="shared" si="68"/>
        <v xml:space="preserve"> </v>
      </c>
      <c r="AU322" s="102" t="str" cm="1">
        <f t="array" ref="AU322">_xlfn.IFS(AO322=0," ",AT322=20%,20%,AT322=25%,25%,AT322&lt;20%,"MV",AT322=21%,"MV",AT322=22%,"MV",AT322=23%,"MV",AT322=24%,MV)</f>
        <v xml:space="preserve"> </v>
      </c>
      <c r="AY322" s="121"/>
      <c r="AZ322">
        <v>0</v>
      </c>
      <c r="BA322">
        <v>0</v>
      </c>
      <c r="BB322">
        <f t="shared" si="69"/>
        <v>0</v>
      </c>
      <c r="BD322">
        <v>0</v>
      </c>
      <c r="BE322">
        <f t="shared" si="70"/>
        <v>0</v>
      </c>
      <c r="BF322">
        <f t="shared" si="71"/>
        <v>0</v>
      </c>
      <c r="BG322" s="102" t="str">
        <f t="shared" si="72"/>
        <v xml:space="preserve"> </v>
      </c>
      <c r="BH322">
        <f t="shared" si="73"/>
        <v>0</v>
      </c>
      <c r="BI322" s="102" t="str">
        <f t="shared" si="74"/>
        <v xml:space="preserve"> </v>
      </c>
      <c r="BJ322" s="102" t="str" cm="1">
        <f t="array" ref="BJ322">_xlfn.IFS(BD322=0," ",BI322=20%,20%,BI322=25%,25%,BI322&lt;20%,"MV",BI322=21%,"MV",BI322=22%,"MV",BI322=23%,"MV",BI322=24%,MV)</f>
        <v xml:space="preserve"> </v>
      </c>
    </row>
    <row r="323" spans="1:62">
      <c r="A323" s="6">
        <v>294</v>
      </c>
      <c r="B323" s="14" t="s">
        <v>301</v>
      </c>
      <c r="C323" s="16" t="s">
        <v>45</v>
      </c>
      <c r="D323" s="9">
        <v>10963</v>
      </c>
      <c r="E323" s="9">
        <v>220941</v>
      </c>
      <c r="F323" s="9">
        <v>311668</v>
      </c>
      <c r="G323" s="9">
        <v>469496</v>
      </c>
      <c r="H323" s="9">
        <v>12529</v>
      </c>
      <c r="I323" s="9">
        <v>623201</v>
      </c>
      <c r="J323" s="9">
        <v>486416</v>
      </c>
      <c r="K323" s="9">
        <v>564931</v>
      </c>
      <c r="L323" s="9">
        <v>242077</v>
      </c>
      <c r="M323" s="9">
        <v>149298</v>
      </c>
      <c r="N323" s="9">
        <v>231217</v>
      </c>
      <c r="O323" s="9">
        <v>613889</v>
      </c>
      <c r="P323" s="9">
        <v>312211</v>
      </c>
      <c r="Q323" s="9">
        <v>599649</v>
      </c>
      <c r="R323" s="9">
        <v>209030</v>
      </c>
      <c r="S323" s="9">
        <v>420665</v>
      </c>
      <c r="T323" s="9">
        <v>403670</v>
      </c>
      <c r="U323" s="9">
        <v>249882</v>
      </c>
      <c r="V323" s="9">
        <v>282800</v>
      </c>
      <c r="W323" s="9">
        <v>337098</v>
      </c>
      <c r="X323" s="9">
        <v>441168</v>
      </c>
      <c r="Y323" s="9">
        <v>255266</v>
      </c>
      <c r="Z323" s="9">
        <v>647046</v>
      </c>
      <c r="AA323" s="9">
        <v>282800</v>
      </c>
      <c r="AB323" s="9">
        <v>645614</v>
      </c>
      <c r="AC323" s="9">
        <v>40197</v>
      </c>
      <c r="AE323" s="10">
        <f t="shared" si="65"/>
        <v>647046</v>
      </c>
      <c r="AF323" s="10">
        <f t="shared" si="66"/>
        <v>10963</v>
      </c>
      <c r="AG323" s="10">
        <f t="shared" si="78"/>
        <v>8770.4</v>
      </c>
      <c r="AH323" s="10">
        <f t="shared" si="79"/>
        <v>8222.25</v>
      </c>
      <c r="AK323">
        <v>0</v>
      </c>
      <c r="AL323">
        <v>0</v>
      </c>
      <c r="AM323">
        <f t="shared" si="80"/>
        <v>0</v>
      </c>
      <c r="AO323">
        <v>0</v>
      </c>
      <c r="AP323">
        <f t="shared" si="75"/>
        <v>0</v>
      </c>
      <c r="AQ323">
        <f t="shared" si="76"/>
        <v>0</v>
      </c>
      <c r="AR323" s="102" t="str">
        <f t="shared" si="77"/>
        <v xml:space="preserve"> </v>
      </c>
      <c r="AS323">
        <f t="shared" si="67"/>
        <v>0</v>
      </c>
      <c r="AT323" s="102" t="str">
        <f t="shared" si="68"/>
        <v xml:space="preserve"> </v>
      </c>
      <c r="AU323" s="102" t="str" cm="1">
        <f t="array" ref="AU323">_xlfn.IFS(AO323=0," ",AT323=20%,20%,AT323=25%,25%,AT323&lt;20%,"MV",AT323=21%,"MV",AT323=22%,"MV",AT323=23%,"MV",AT323=24%,MV)</f>
        <v xml:space="preserve"> </v>
      </c>
      <c r="AY323" s="121"/>
      <c r="AZ323">
        <v>0</v>
      </c>
      <c r="BA323">
        <v>0</v>
      </c>
      <c r="BB323">
        <f t="shared" si="69"/>
        <v>0</v>
      </c>
      <c r="BD323">
        <v>0</v>
      </c>
      <c r="BE323">
        <f t="shared" si="70"/>
        <v>0</v>
      </c>
      <c r="BF323">
        <f t="shared" si="71"/>
        <v>0</v>
      </c>
      <c r="BG323" s="102" t="str">
        <f t="shared" si="72"/>
        <v xml:space="preserve"> </v>
      </c>
      <c r="BH323">
        <f t="shared" si="73"/>
        <v>0</v>
      </c>
      <c r="BI323" s="102" t="str">
        <f t="shared" si="74"/>
        <v xml:space="preserve"> </v>
      </c>
      <c r="BJ323" s="102" t="str" cm="1">
        <f t="array" ref="BJ323">_xlfn.IFS(BD323=0," ",BI323=20%,20%,BI323=25%,25%,BI323&lt;20%,"MV",BI323=21%,"MV",BI323=22%,"MV",BI323=23%,"MV",BI323=24%,MV)</f>
        <v xml:space="preserve"> </v>
      </c>
    </row>
    <row r="324" spans="1:62" ht="22.5">
      <c r="A324" s="6">
        <v>295</v>
      </c>
      <c r="B324" s="14" t="s">
        <v>302</v>
      </c>
      <c r="C324" s="16" t="s">
        <v>253</v>
      </c>
      <c r="D324" s="9">
        <v>17812</v>
      </c>
      <c r="E324" s="9">
        <v>43294</v>
      </c>
      <c r="F324" s="9">
        <v>12669</v>
      </c>
      <c r="G324" s="9">
        <v>139908</v>
      </c>
      <c r="H324" s="9">
        <v>20357</v>
      </c>
      <c r="I324" s="9">
        <v>56385</v>
      </c>
      <c r="J324" s="9">
        <v>47510</v>
      </c>
      <c r="K324" s="9">
        <v>103104</v>
      </c>
      <c r="L324" s="9">
        <v>43438</v>
      </c>
      <c r="M324" s="9">
        <v>35005</v>
      </c>
      <c r="N324" s="9">
        <v>28280</v>
      </c>
      <c r="O324" s="9">
        <v>55542</v>
      </c>
      <c r="P324" s="9">
        <v>22845</v>
      </c>
      <c r="Q324" s="9">
        <v>27828</v>
      </c>
      <c r="R324" s="9">
        <v>86239</v>
      </c>
      <c r="S324" s="9">
        <v>42067</v>
      </c>
      <c r="T324" s="9">
        <v>39566</v>
      </c>
      <c r="U324" s="9">
        <v>13899</v>
      </c>
      <c r="V324" s="9">
        <v>47133</v>
      </c>
      <c r="W324" s="9">
        <v>33710</v>
      </c>
      <c r="X324" s="9">
        <v>164024</v>
      </c>
      <c r="Y324" s="9">
        <v>21176</v>
      </c>
      <c r="Z324" s="9">
        <v>58494</v>
      </c>
      <c r="AA324" s="9">
        <v>35067</v>
      </c>
      <c r="AB324" s="9">
        <v>58413</v>
      </c>
      <c r="AC324" s="9">
        <v>12427</v>
      </c>
      <c r="AE324" s="10">
        <f t="shared" si="65"/>
        <v>164024</v>
      </c>
      <c r="AF324" s="10">
        <f t="shared" si="66"/>
        <v>12427</v>
      </c>
      <c r="AG324" s="10">
        <f t="shared" si="78"/>
        <v>9941.6</v>
      </c>
      <c r="AH324" s="10">
        <f t="shared" si="79"/>
        <v>9320.25</v>
      </c>
      <c r="AK324">
        <v>1</v>
      </c>
      <c r="AL324">
        <v>1</v>
      </c>
      <c r="AM324">
        <f t="shared" si="80"/>
        <v>0</v>
      </c>
      <c r="AO324">
        <v>9941.6</v>
      </c>
      <c r="AP324">
        <f t="shared" si="75"/>
        <v>39566</v>
      </c>
      <c r="AQ324">
        <f t="shared" si="76"/>
        <v>29624.400000000001</v>
      </c>
      <c r="AR324" s="102">
        <f t="shared" si="77"/>
        <v>0.74873376131021585</v>
      </c>
      <c r="AS324">
        <f t="shared" si="67"/>
        <v>9941.6</v>
      </c>
      <c r="AT324" s="102">
        <f t="shared" si="68"/>
        <v>0.2</v>
      </c>
      <c r="AU324" s="102" cm="1">
        <f t="array" ref="AU324">_xlfn.IFS(AO324=0," ",AT324=20%,20%,AT324=25%,25%,AT324&lt;20%,"MV",AT324=21%,"MV",AT324=22%,"MV",AT324=23%,"MV",AT324=24%,MV)</f>
        <v>0.2</v>
      </c>
      <c r="AY324" s="121"/>
      <c r="AZ324">
        <v>1</v>
      </c>
      <c r="BA324">
        <v>1</v>
      </c>
      <c r="BB324">
        <f t="shared" si="69"/>
        <v>0</v>
      </c>
      <c r="BD324">
        <v>9941.6</v>
      </c>
      <c r="BE324">
        <f t="shared" si="70"/>
        <v>33710</v>
      </c>
      <c r="BF324">
        <f t="shared" si="71"/>
        <v>23768.400000000001</v>
      </c>
      <c r="BG324" s="102">
        <f t="shared" si="72"/>
        <v>0.70508454464550585</v>
      </c>
      <c r="BH324">
        <f t="shared" si="73"/>
        <v>9941.6</v>
      </c>
      <c r="BI324" s="102">
        <f t="shared" si="74"/>
        <v>0.2</v>
      </c>
      <c r="BJ324" s="102" cm="1">
        <f t="array" ref="BJ324">_xlfn.IFS(BD324=0," ",BI324=20%,20%,BI324=25%,25%,BI324&lt;20%,"MV",BI324=21%,"MV",BI324=22%,"MV",BI324=23%,"MV",BI324=24%,MV)</f>
        <v>0.2</v>
      </c>
    </row>
    <row r="325" spans="1:62">
      <c r="A325" s="6">
        <v>296</v>
      </c>
      <c r="B325" s="14" t="s">
        <v>302</v>
      </c>
      <c r="C325" s="16" t="s">
        <v>45</v>
      </c>
      <c r="D325" s="9">
        <v>17812</v>
      </c>
      <c r="E325" s="9">
        <v>346355</v>
      </c>
      <c r="F325" s="9">
        <v>456100</v>
      </c>
      <c r="G325" s="9">
        <v>699537</v>
      </c>
      <c r="H325" s="9">
        <v>20357</v>
      </c>
      <c r="I325" s="9">
        <v>676618</v>
      </c>
      <c r="J325" s="9">
        <v>533926</v>
      </c>
      <c r="K325" s="9">
        <v>770362</v>
      </c>
      <c r="L325" s="9">
        <v>520352</v>
      </c>
      <c r="M325" s="9">
        <v>340253</v>
      </c>
      <c r="N325" s="9">
        <v>382346</v>
      </c>
      <c r="O325" s="9">
        <v>666508</v>
      </c>
      <c r="P325" s="9">
        <v>548270</v>
      </c>
      <c r="Q325" s="9">
        <v>665259</v>
      </c>
      <c r="R325" s="9">
        <v>344959</v>
      </c>
      <c r="S325" s="9">
        <v>504798</v>
      </c>
      <c r="T325" s="9">
        <v>438270</v>
      </c>
      <c r="U325" s="9">
        <v>333591</v>
      </c>
      <c r="V325" s="9">
        <v>565600</v>
      </c>
      <c r="W325" s="9">
        <v>366509</v>
      </c>
      <c r="X325" s="9">
        <v>492072</v>
      </c>
      <c r="Y325" s="9">
        <v>376626</v>
      </c>
      <c r="Z325" s="9">
        <v>698539</v>
      </c>
      <c r="AA325" s="9">
        <v>350672</v>
      </c>
      <c r="AB325" s="9">
        <v>700951</v>
      </c>
      <c r="AC325" s="9">
        <v>49709</v>
      </c>
      <c r="AE325" s="10">
        <f t="shared" si="65"/>
        <v>770362</v>
      </c>
      <c r="AF325" s="10">
        <f t="shared" si="66"/>
        <v>17812</v>
      </c>
      <c r="AG325" s="10">
        <f t="shared" si="78"/>
        <v>14249.6</v>
      </c>
      <c r="AH325" s="10">
        <f t="shared" si="79"/>
        <v>13359</v>
      </c>
      <c r="AK325">
        <v>0</v>
      </c>
      <c r="AL325">
        <v>0</v>
      </c>
      <c r="AM325">
        <f t="shared" si="80"/>
        <v>0</v>
      </c>
      <c r="AO325">
        <v>0</v>
      </c>
      <c r="AP325">
        <f t="shared" si="75"/>
        <v>0</v>
      </c>
      <c r="AQ325">
        <f t="shared" si="76"/>
        <v>0</v>
      </c>
      <c r="AR325" s="102" t="str">
        <f t="shared" si="77"/>
        <v xml:space="preserve"> </v>
      </c>
      <c r="AS325">
        <f t="shared" si="67"/>
        <v>0</v>
      </c>
      <c r="AT325" s="102" t="str">
        <f t="shared" si="68"/>
        <v xml:space="preserve"> </v>
      </c>
      <c r="AU325" s="102" t="str" cm="1">
        <f t="array" ref="AU325">_xlfn.IFS(AO325=0," ",AT325=20%,20%,AT325=25%,25%,AT325&lt;20%,"MV",AT325=21%,"MV",AT325=22%,"MV",AT325=23%,"MV",AT325=24%,MV)</f>
        <v xml:space="preserve"> </v>
      </c>
      <c r="AY325" s="121"/>
      <c r="AZ325">
        <v>0</v>
      </c>
      <c r="BA325">
        <v>0</v>
      </c>
      <c r="BB325">
        <f t="shared" si="69"/>
        <v>0</v>
      </c>
      <c r="BD325">
        <v>0</v>
      </c>
      <c r="BE325">
        <f t="shared" si="70"/>
        <v>0</v>
      </c>
      <c r="BF325">
        <f t="shared" si="71"/>
        <v>0</v>
      </c>
      <c r="BG325" s="102" t="str">
        <f t="shared" si="72"/>
        <v xml:space="preserve"> </v>
      </c>
      <c r="BH325">
        <f t="shared" si="73"/>
        <v>0</v>
      </c>
      <c r="BI325" s="102" t="str">
        <f t="shared" si="74"/>
        <v xml:space="preserve"> </v>
      </c>
      <c r="BJ325" s="102" t="str" cm="1">
        <f t="array" ref="BJ325">_xlfn.IFS(BD325=0," ",BI325=20%,20%,BI325=25%,25%,BI325&lt;20%,"MV",BI325=21%,"MV",BI325=22%,"MV",BI325=23%,"MV",BI325=24%,MV)</f>
        <v xml:space="preserve"> </v>
      </c>
    </row>
    <row r="326" spans="1:62" ht="22.5">
      <c r="A326" s="6">
        <v>297</v>
      </c>
      <c r="B326" s="14" t="s">
        <v>303</v>
      </c>
      <c r="C326" s="16" t="s">
        <v>253</v>
      </c>
      <c r="D326" s="9">
        <v>18367</v>
      </c>
      <c r="E326" s="9">
        <v>74235</v>
      </c>
      <c r="F326" s="9">
        <v>10987</v>
      </c>
      <c r="G326" s="9">
        <v>127360</v>
      </c>
      <c r="H326" s="9">
        <v>20991</v>
      </c>
      <c r="I326" s="9">
        <v>60540</v>
      </c>
      <c r="J326" s="9">
        <v>49773</v>
      </c>
      <c r="K326" s="9">
        <v>314561</v>
      </c>
      <c r="L326" s="9">
        <v>43438</v>
      </c>
      <c r="M326" s="9">
        <v>23756</v>
      </c>
      <c r="N326" s="9">
        <v>29411</v>
      </c>
      <c r="O326" s="9">
        <v>59635</v>
      </c>
      <c r="P326" s="9">
        <v>31097</v>
      </c>
      <c r="Q326" s="9">
        <v>20475</v>
      </c>
      <c r="R326" s="9">
        <v>80931</v>
      </c>
      <c r="S326" s="9">
        <v>52860</v>
      </c>
      <c r="T326" s="9">
        <v>42481</v>
      </c>
      <c r="U326" s="9">
        <v>16161</v>
      </c>
      <c r="V326" s="9">
        <v>38593</v>
      </c>
      <c r="W326" s="9">
        <v>48970</v>
      </c>
      <c r="X326" s="9">
        <v>161196</v>
      </c>
      <c r="Y326" s="9">
        <v>27794</v>
      </c>
      <c r="Z326" s="9">
        <v>62838</v>
      </c>
      <c r="AA326" s="9">
        <v>39592</v>
      </c>
      <c r="AB326" s="9">
        <v>62716</v>
      </c>
      <c r="AC326" s="9">
        <v>14241</v>
      </c>
      <c r="AE326" s="10">
        <f t="shared" si="65"/>
        <v>314561</v>
      </c>
      <c r="AF326" s="10">
        <f t="shared" si="66"/>
        <v>10987</v>
      </c>
      <c r="AG326" s="10">
        <f t="shared" si="78"/>
        <v>8789.6</v>
      </c>
      <c r="AH326" s="10">
        <f t="shared" si="79"/>
        <v>8240.25</v>
      </c>
      <c r="AK326">
        <v>0</v>
      </c>
      <c r="AL326">
        <v>0</v>
      </c>
      <c r="AM326">
        <f t="shared" si="80"/>
        <v>0</v>
      </c>
      <c r="AO326">
        <v>0</v>
      </c>
      <c r="AP326">
        <f t="shared" si="75"/>
        <v>0</v>
      </c>
      <c r="AQ326">
        <f t="shared" si="76"/>
        <v>0</v>
      </c>
      <c r="AR326" s="102" t="str">
        <f t="shared" si="77"/>
        <v xml:space="preserve"> </v>
      </c>
      <c r="AS326">
        <f t="shared" si="67"/>
        <v>0</v>
      </c>
      <c r="AT326" s="102" t="str">
        <f t="shared" si="68"/>
        <v xml:space="preserve"> </v>
      </c>
      <c r="AU326" s="102" t="str" cm="1">
        <f t="array" ref="AU326">_xlfn.IFS(AO326=0," ",AT326=20%,20%,AT326=25%,25%,AT326&lt;20%,"MV",AT326=21%,"MV",AT326=22%,"MV",AT326=23%,"MV",AT326=24%,MV)</f>
        <v xml:space="preserve"> </v>
      </c>
      <c r="AY326" s="121"/>
      <c r="AZ326">
        <v>0</v>
      </c>
      <c r="BA326">
        <v>0</v>
      </c>
      <c r="BB326">
        <f t="shared" si="69"/>
        <v>0</v>
      </c>
      <c r="BD326">
        <v>0</v>
      </c>
      <c r="BE326">
        <f t="shared" si="70"/>
        <v>0</v>
      </c>
      <c r="BF326">
        <f t="shared" si="71"/>
        <v>0</v>
      </c>
      <c r="BG326" s="102" t="str">
        <f t="shared" si="72"/>
        <v xml:space="preserve"> </v>
      </c>
      <c r="BH326">
        <f t="shared" si="73"/>
        <v>0</v>
      </c>
      <c r="BI326" s="102" t="str">
        <f t="shared" si="74"/>
        <v xml:space="preserve"> </v>
      </c>
      <c r="BJ326" s="102" t="str" cm="1">
        <f t="array" ref="BJ326">_xlfn.IFS(BD326=0," ",BI326=20%,20%,BI326=25%,25%,BI326&lt;20%,"MV",BI326=21%,"MV",BI326=22%,"MV",BI326=23%,"MV",BI326=24%,MV)</f>
        <v xml:space="preserve"> </v>
      </c>
    </row>
    <row r="327" spans="1:62">
      <c r="A327" s="6">
        <v>298</v>
      </c>
      <c r="B327" s="14" t="s">
        <v>303</v>
      </c>
      <c r="C327" s="16" t="s">
        <v>45</v>
      </c>
      <c r="D327" s="9">
        <v>18367</v>
      </c>
      <c r="E327" s="9">
        <v>593880</v>
      </c>
      <c r="F327" s="9">
        <v>395530</v>
      </c>
      <c r="G327" s="9">
        <v>636799</v>
      </c>
      <c r="H327" s="9">
        <v>20991</v>
      </c>
      <c r="I327" s="9">
        <v>747841</v>
      </c>
      <c r="J327" s="9">
        <v>558813</v>
      </c>
      <c r="K327" s="9">
        <v>2350287</v>
      </c>
      <c r="L327" s="9">
        <v>520352</v>
      </c>
      <c r="M327" s="9">
        <v>230916</v>
      </c>
      <c r="N327" s="9">
        <v>337098</v>
      </c>
      <c r="O327" s="9">
        <v>736667</v>
      </c>
      <c r="P327" s="9">
        <v>746321</v>
      </c>
      <c r="Q327" s="9">
        <v>490036</v>
      </c>
      <c r="R327" s="9">
        <v>323722</v>
      </c>
      <c r="S327" s="9">
        <v>504798</v>
      </c>
      <c r="T327" s="9">
        <v>484403</v>
      </c>
      <c r="U327" s="9">
        <v>387888</v>
      </c>
      <c r="V327" s="9">
        <v>441055</v>
      </c>
      <c r="W327" s="9">
        <v>427594</v>
      </c>
      <c r="X327" s="9">
        <v>483588</v>
      </c>
      <c r="Y327" s="9">
        <v>384145</v>
      </c>
      <c r="Z327" s="9">
        <v>776524</v>
      </c>
      <c r="AA327" s="9">
        <v>395920</v>
      </c>
      <c r="AB327" s="9">
        <v>774736</v>
      </c>
      <c r="AC327" s="9">
        <v>56964</v>
      </c>
      <c r="AE327" s="10">
        <f t="shared" ref="AE327:AE390" si="81">MAX(D327:AC327)</f>
        <v>2350287</v>
      </c>
      <c r="AF327" s="10">
        <f t="shared" ref="AF327:AF390" si="82">MIN(D327:AC327)</f>
        <v>18367</v>
      </c>
      <c r="AG327" s="10">
        <f t="shared" si="78"/>
        <v>14693.6</v>
      </c>
      <c r="AH327" s="10">
        <f t="shared" si="79"/>
        <v>13775.25</v>
      </c>
      <c r="AK327">
        <v>0</v>
      </c>
      <c r="AL327">
        <v>0</v>
      </c>
      <c r="AM327">
        <f t="shared" si="80"/>
        <v>0</v>
      </c>
      <c r="AO327">
        <v>0</v>
      </c>
      <c r="AP327">
        <f t="shared" si="75"/>
        <v>0</v>
      </c>
      <c r="AQ327">
        <f t="shared" si="76"/>
        <v>0</v>
      </c>
      <c r="AR327" s="102" t="str">
        <f t="shared" si="77"/>
        <v xml:space="preserve"> </v>
      </c>
      <c r="AS327">
        <f t="shared" si="67"/>
        <v>0</v>
      </c>
      <c r="AT327" s="102" t="str">
        <f t="shared" si="68"/>
        <v xml:space="preserve"> </v>
      </c>
      <c r="AU327" s="102" t="str" cm="1">
        <f t="array" ref="AU327">_xlfn.IFS(AO327=0," ",AT327=20%,20%,AT327=25%,25%,AT327&lt;20%,"MV",AT327=21%,"MV",AT327=22%,"MV",AT327=23%,"MV",AT327=24%,MV)</f>
        <v xml:space="preserve"> </v>
      </c>
      <c r="AY327" s="121"/>
      <c r="AZ327">
        <v>0</v>
      </c>
      <c r="BA327">
        <v>0</v>
      </c>
      <c r="BB327">
        <f t="shared" si="69"/>
        <v>0</v>
      </c>
      <c r="BD327">
        <v>0</v>
      </c>
      <c r="BE327">
        <f t="shared" si="70"/>
        <v>0</v>
      </c>
      <c r="BF327">
        <f t="shared" si="71"/>
        <v>0</v>
      </c>
      <c r="BG327" s="102" t="str">
        <f t="shared" si="72"/>
        <v xml:space="preserve"> </v>
      </c>
      <c r="BH327">
        <f t="shared" si="73"/>
        <v>0</v>
      </c>
      <c r="BI327" s="102" t="str">
        <f t="shared" si="74"/>
        <v xml:space="preserve"> </v>
      </c>
      <c r="BJ327" s="102" t="str" cm="1">
        <f t="array" ref="BJ327">_xlfn.IFS(BD327=0," ",BI327=20%,20%,BI327=25%,25%,BI327&lt;20%,"MV",BI327=21%,"MV",BI327=22%,"MV",BI327=23%,"MV",BI327=24%,MV)</f>
        <v xml:space="preserve"> </v>
      </c>
    </row>
    <row r="328" spans="1:62" ht="22.5">
      <c r="A328" s="6">
        <v>299</v>
      </c>
      <c r="B328" s="14" t="s">
        <v>304</v>
      </c>
      <c r="C328" s="16" t="s">
        <v>253</v>
      </c>
      <c r="D328" s="9">
        <v>3884</v>
      </c>
      <c r="E328" s="9">
        <v>21210</v>
      </c>
      <c r="F328" s="9">
        <v>10636</v>
      </c>
      <c r="G328" s="9">
        <v>16176</v>
      </c>
      <c r="H328" s="9">
        <v>4439</v>
      </c>
      <c r="I328" s="9">
        <v>14957</v>
      </c>
      <c r="J328" s="9">
        <v>19796</v>
      </c>
      <c r="K328" s="9">
        <v>49704</v>
      </c>
      <c r="L328" s="9">
        <v>9276</v>
      </c>
      <c r="M328" s="9">
        <v>5537</v>
      </c>
      <c r="N328" s="9">
        <v>9615</v>
      </c>
      <c r="O328" s="9">
        <v>14733</v>
      </c>
      <c r="P328" s="9">
        <v>7249</v>
      </c>
      <c r="Q328" s="9">
        <v>3054</v>
      </c>
      <c r="R328" s="9">
        <v>26115</v>
      </c>
      <c r="S328" s="9">
        <v>18229</v>
      </c>
      <c r="T328" s="9">
        <v>10496</v>
      </c>
      <c r="U328" s="9">
        <v>6283</v>
      </c>
      <c r="V328" s="9">
        <v>11783</v>
      </c>
      <c r="W328" s="9">
        <v>7432</v>
      </c>
      <c r="X328" s="9">
        <v>39592</v>
      </c>
      <c r="Y328" s="9">
        <v>8867</v>
      </c>
      <c r="Z328" s="9">
        <v>15531</v>
      </c>
      <c r="AA328" s="9">
        <v>19230</v>
      </c>
      <c r="AB328" s="9">
        <v>15495</v>
      </c>
      <c r="AC328" s="9">
        <v>9898</v>
      </c>
      <c r="AE328" s="10">
        <f t="shared" si="81"/>
        <v>49704</v>
      </c>
      <c r="AF328" s="10">
        <f t="shared" si="82"/>
        <v>3054</v>
      </c>
      <c r="AG328" s="10">
        <f t="shared" si="78"/>
        <v>2443.1999999999998</v>
      </c>
      <c r="AH328" s="10">
        <f t="shared" si="79"/>
        <v>2290.5</v>
      </c>
      <c r="AK328">
        <v>0</v>
      </c>
      <c r="AL328">
        <v>0</v>
      </c>
      <c r="AM328">
        <f t="shared" si="80"/>
        <v>0</v>
      </c>
      <c r="AO328">
        <v>0</v>
      </c>
      <c r="AP328">
        <f t="shared" si="75"/>
        <v>0</v>
      </c>
      <c r="AQ328">
        <f t="shared" si="76"/>
        <v>0</v>
      </c>
      <c r="AR328" s="102" t="str">
        <f t="shared" si="77"/>
        <v xml:space="preserve"> </v>
      </c>
      <c r="AS328">
        <f t="shared" ref="AS328:AS391" si="83">AK328*AO328</f>
        <v>0</v>
      </c>
      <c r="AT328" s="102" t="str">
        <f t="shared" ref="AT328:AT391" si="84">IF(AO328=0," ",ROUND(100%-(AO328/AF328),2))</f>
        <v xml:space="preserve"> </v>
      </c>
      <c r="AU328" s="102" t="str" cm="1">
        <f t="array" ref="AU328">_xlfn.IFS(AO328=0," ",AT328=20%,20%,AT328=25%,25%,AT328&lt;20%,"MV",AT328=21%,"MV",AT328=22%,"MV",AT328=23%,"MV",AT328=24%,MV)</f>
        <v xml:space="preserve"> </v>
      </c>
      <c r="AY328" s="121"/>
      <c r="AZ328">
        <v>0</v>
      </c>
      <c r="BA328">
        <v>0</v>
      </c>
      <c r="BB328">
        <f t="shared" ref="BB328:BB391" si="85">AZ328-BA328</f>
        <v>0</v>
      </c>
      <c r="BD328">
        <v>0</v>
      </c>
      <c r="BE328">
        <f t="shared" ref="BE328:BE391" si="86">IF(AK328&gt;0,W328,0)</f>
        <v>0</v>
      </c>
      <c r="BF328">
        <f t="shared" ref="BF328:BF391" si="87">BE328-BD328</f>
        <v>0</v>
      </c>
      <c r="BG328" s="102" t="str">
        <f t="shared" ref="BG328:BG391" si="88">IF(BD328&gt;0,((BF328*100%)/BE328)," ")</f>
        <v xml:space="preserve"> </v>
      </c>
      <c r="BH328">
        <f t="shared" ref="BH328:BH391" si="89">BD328*AZ328</f>
        <v>0</v>
      </c>
      <c r="BI328" s="102" t="str">
        <f t="shared" ref="BI328:BI391" si="90">IF(BD328=0," ",ROUND(100%-(BD328/AF328),2))</f>
        <v xml:space="preserve"> </v>
      </c>
      <c r="BJ328" s="102" t="str" cm="1">
        <f t="array" ref="BJ328">_xlfn.IFS(BD328=0," ",BI328=20%,20%,BI328=25%,25%,BI328&lt;20%,"MV",BI328=21%,"MV",BI328=22%,"MV",BI328=23%,"MV",BI328=24%,MV)</f>
        <v xml:space="preserve"> </v>
      </c>
    </row>
    <row r="329" spans="1:62">
      <c r="A329" s="6">
        <v>300</v>
      </c>
      <c r="B329" s="14" t="s">
        <v>304</v>
      </c>
      <c r="C329" s="16" t="s">
        <v>45</v>
      </c>
      <c r="D329" s="9">
        <v>3884</v>
      </c>
      <c r="E329" s="9">
        <v>169680</v>
      </c>
      <c r="F329" s="9">
        <v>127632</v>
      </c>
      <c r="G329" s="9">
        <v>80881</v>
      </c>
      <c r="H329" s="9">
        <v>4439</v>
      </c>
      <c r="I329" s="9">
        <v>344023</v>
      </c>
      <c r="J329" s="9">
        <v>237778</v>
      </c>
      <c r="K329" s="9">
        <v>234533</v>
      </c>
      <c r="L329" s="9">
        <v>91910</v>
      </c>
      <c r="M329" s="9">
        <v>53821</v>
      </c>
      <c r="N329" s="9">
        <v>64478</v>
      </c>
      <c r="O329" s="9">
        <v>338882</v>
      </c>
      <c r="P329" s="9">
        <v>104387</v>
      </c>
      <c r="Q329" s="9">
        <v>36538</v>
      </c>
      <c r="R329" s="9">
        <v>104461</v>
      </c>
      <c r="S329" s="9">
        <v>218746</v>
      </c>
      <c r="T329" s="9">
        <v>222835</v>
      </c>
      <c r="U329" s="9">
        <v>150789</v>
      </c>
      <c r="V329" s="9">
        <v>141400</v>
      </c>
      <c r="W329" s="9">
        <v>100586</v>
      </c>
      <c r="X329" s="9">
        <v>118776</v>
      </c>
      <c r="Y329" s="9">
        <v>105017</v>
      </c>
      <c r="Z329" s="9">
        <v>356147</v>
      </c>
      <c r="AA329" s="9">
        <v>192304</v>
      </c>
      <c r="AB329" s="9">
        <v>356395</v>
      </c>
      <c r="AC329" s="9">
        <v>39592</v>
      </c>
      <c r="AE329" s="10">
        <f t="shared" si="81"/>
        <v>356395</v>
      </c>
      <c r="AF329" s="10">
        <f t="shared" si="82"/>
        <v>3884</v>
      </c>
      <c r="AG329" s="10">
        <f t="shared" si="78"/>
        <v>3107.2</v>
      </c>
      <c r="AH329" s="10">
        <f t="shared" si="79"/>
        <v>2913</v>
      </c>
      <c r="AK329">
        <v>0</v>
      </c>
      <c r="AL329">
        <v>0</v>
      </c>
      <c r="AM329">
        <f t="shared" si="80"/>
        <v>0</v>
      </c>
      <c r="AO329">
        <v>0</v>
      </c>
      <c r="AP329">
        <f t="shared" ref="AP329:AP392" si="91">IF(AK329&gt;0,T329,0)</f>
        <v>0</v>
      </c>
      <c r="AQ329">
        <f t="shared" ref="AQ329:AQ392" si="92">AP329-AO329</f>
        <v>0</v>
      </c>
      <c r="AR329" s="102" t="str">
        <f t="shared" ref="AR329:AR392" si="93">IF(AO329&gt;0,((AQ329*100%)/AP329)," ")</f>
        <v xml:space="preserve"> </v>
      </c>
      <c r="AS329">
        <f t="shared" si="83"/>
        <v>0</v>
      </c>
      <c r="AT329" s="102" t="str">
        <f t="shared" si="84"/>
        <v xml:space="preserve"> </v>
      </c>
      <c r="AU329" s="102" t="str" cm="1">
        <f t="array" ref="AU329">_xlfn.IFS(AO329=0," ",AT329=20%,20%,AT329=25%,25%,AT329&lt;20%,"MV",AT329=21%,"MV",AT329=22%,"MV",AT329=23%,"MV",AT329=24%,MV)</f>
        <v xml:space="preserve"> </v>
      </c>
      <c r="AY329" s="121"/>
      <c r="AZ329">
        <v>0</v>
      </c>
      <c r="BA329">
        <v>0</v>
      </c>
      <c r="BB329">
        <f t="shared" si="85"/>
        <v>0</v>
      </c>
      <c r="BD329">
        <v>0</v>
      </c>
      <c r="BE329">
        <f t="shared" si="86"/>
        <v>0</v>
      </c>
      <c r="BF329">
        <f t="shared" si="87"/>
        <v>0</v>
      </c>
      <c r="BG329" s="102" t="str">
        <f t="shared" si="88"/>
        <v xml:space="preserve"> </v>
      </c>
      <c r="BH329">
        <f t="shared" si="89"/>
        <v>0</v>
      </c>
      <c r="BI329" s="102" t="str">
        <f t="shared" si="90"/>
        <v xml:space="preserve"> </v>
      </c>
      <c r="BJ329" s="102" t="str" cm="1">
        <f t="array" ref="BJ329">_xlfn.IFS(BD329=0," ",BI329=20%,20%,BI329=25%,25%,BI329&lt;20%,"MV",BI329=21%,"MV",BI329=22%,"MV",BI329=23%,"MV",BI329=24%,MV)</f>
        <v xml:space="preserve"> </v>
      </c>
    </row>
    <row r="330" spans="1:62" ht="22.5">
      <c r="A330" s="6">
        <v>301</v>
      </c>
      <c r="B330" s="14" t="s">
        <v>305</v>
      </c>
      <c r="C330" s="16" t="s">
        <v>253</v>
      </c>
      <c r="D330" s="9">
        <v>5270</v>
      </c>
      <c r="E330" s="9">
        <v>24745</v>
      </c>
      <c r="F330" s="9">
        <v>11711</v>
      </c>
      <c r="G330" s="9">
        <v>19909</v>
      </c>
      <c r="H330" s="9">
        <v>6023</v>
      </c>
      <c r="I330" s="9">
        <v>17474</v>
      </c>
      <c r="J330" s="9">
        <v>13970</v>
      </c>
      <c r="K330" s="9">
        <v>71833</v>
      </c>
      <c r="L330" s="9">
        <v>11617</v>
      </c>
      <c r="M330" s="9">
        <v>8706</v>
      </c>
      <c r="N330" s="9">
        <v>13348</v>
      </c>
      <c r="O330" s="9">
        <v>17212</v>
      </c>
      <c r="P330" s="9">
        <v>10360</v>
      </c>
      <c r="Q330" s="9">
        <v>3733</v>
      </c>
      <c r="R330" s="9">
        <v>31948</v>
      </c>
      <c r="S330" s="9">
        <v>21034</v>
      </c>
      <c r="T330" s="9">
        <v>12261</v>
      </c>
      <c r="U330" s="9">
        <v>8008</v>
      </c>
      <c r="V330" s="9">
        <v>14090</v>
      </c>
      <c r="W330" s="9">
        <v>10181</v>
      </c>
      <c r="X330" s="9">
        <v>59388</v>
      </c>
      <c r="Y330" s="9">
        <v>11250</v>
      </c>
      <c r="Z330" s="9">
        <v>18088</v>
      </c>
      <c r="AA330" s="9">
        <v>28280</v>
      </c>
      <c r="AB330" s="9">
        <v>18101</v>
      </c>
      <c r="AC330" s="9">
        <v>13009</v>
      </c>
      <c r="AE330" s="10">
        <f t="shared" si="81"/>
        <v>71833</v>
      </c>
      <c r="AF330" s="10">
        <f t="shared" si="82"/>
        <v>3733</v>
      </c>
      <c r="AG330" s="10">
        <f t="shared" si="78"/>
        <v>2986.4</v>
      </c>
      <c r="AH330" s="10">
        <f t="shared" si="79"/>
        <v>2799.75</v>
      </c>
      <c r="AK330">
        <v>1</v>
      </c>
      <c r="AL330">
        <v>1</v>
      </c>
      <c r="AM330">
        <f t="shared" si="80"/>
        <v>0</v>
      </c>
      <c r="AO330">
        <v>2986.4</v>
      </c>
      <c r="AP330">
        <f t="shared" si="91"/>
        <v>12261</v>
      </c>
      <c r="AQ330">
        <f t="shared" si="92"/>
        <v>9274.6</v>
      </c>
      <c r="AR330" s="102">
        <f t="shared" si="93"/>
        <v>0.75643095995432674</v>
      </c>
      <c r="AS330">
        <f t="shared" si="83"/>
        <v>2986.4</v>
      </c>
      <c r="AT330" s="102">
        <f t="shared" si="84"/>
        <v>0.2</v>
      </c>
      <c r="AU330" s="102" cm="1">
        <f t="array" ref="AU330">_xlfn.IFS(AO330=0," ",AT330=20%,20%,AT330=25%,25%,AT330&lt;20%,"MV",AT330=21%,"MV",AT330=22%,"MV",AT330=23%,"MV",AT330=24%,MV)</f>
        <v>0.2</v>
      </c>
      <c r="AY330" s="121"/>
      <c r="AZ330">
        <v>1</v>
      </c>
      <c r="BA330">
        <v>1</v>
      </c>
      <c r="BB330">
        <f t="shared" si="85"/>
        <v>0</v>
      </c>
      <c r="BD330">
        <v>2986.4</v>
      </c>
      <c r="BE330">
        <f t="shared" si="86"/>
        <v>10181</v>
      </c>
      <c r="BF330">
        <f t="shared" si="87"/>
        <v>7194.6</v>
      </c>
      <c r="BG330" s="102">
        <f t="shared" si="88"/>
        <v>0.70666928592476186</v>
      </c>
      <c r="BH330">
        <f t="shared" si="89"/>
        <v>2986.4</v>
      </c>
      <c r="BI330" s="102">
        <f t="shared" si="90"/>
        <v>0.2</v>
      </c>
      <c r="BJ330" s="102" cm="1">
        <f t="array" ref="BJ330">_xlfn.IFS(BD330=0," ",BI330=20%,20%,BI330=25%,25%,BI330&lt;20%,"MV",BI330=21%,"MV",BI330=22%,"MV",BI330=23%,"MV",BI330=24%,MV)</f>
        <v>0.2</v>
      </c>
    </row>
    <row r="331" spans="1:62">
      <c r="A331" s="6">
        <v>302</v>
      </c>
      <c r="B331" s="14" t="s">
        <v>305</v>
      </c>
      <c r="C331" s="16" t="s">
        <v>45</v>
      </c>
      <c r="D331" s="9">
        <v>5270</v>
      </c>
      <c r="E331" s="9">
        <v>197960</v>
      </c>
      <c r="F331" s="9">
        <v>140535</v>
      </c>
      <c r="G331" s="9">
        <v>99546</v>
      </c>
      <c r="H331" s="9">
        <v>6023</v>
      </c>
      <c r="I331" s="9">
        <v>202125</v>
      </c>
      <c r="J331" s="9">
        <v>139703</v>
      </c>
      <c r="K331" s="9">
        <v>338960</v>
      </c>
      <c r="L331" s="9">
        <v>116174</v>
      </c>
      <c r="M331" s="9">
        <v>84621</v>
      </c>
      <c r="N331" s="9">
        <v>82578</v>
      </c>
      <c r="O331" s="9">
        <v>199105</v>
      </c>
      <c r="P331" s="9">
        <v>149183</v>
      </c>
      <c r="Q331" s="9">
        <v>43777</v>
      </c>
      <c r="R331" s="9">
        <v>127792</v>
      </c>
      <c r="S331" s="9">
        <v>252399</v>
      </c>
      <c r="T331" s="9">
        <v>130923</v>
      </c>
      <c r="U331" s="9">
        <v>192191</v>
      </c>
      <c r="V331" s="9">
        <v>168266</v>
      </c>
      <c r="W331" s="9">
        <v>130518</v>
      </c>
      <c r="X331" s="9">
        <v>178164</v>
      </c>
      <c r="Y331" s="9">
        <v>135811</v>
      </c>
      <c r="Z331" s="9">
        <v>209283</v>
      </c>
      <c r="AA331" s="9">
        <v>282800</v>
      </c>
      <c r="AB331" s="9">
        <v>209394</v>
      </c>
      <c r="AC331" s="9">
        <v>52035</v>
      </c>
      <c r="AE331" s="10">
        <f t="shared" si="81"/>
        <v>338960</v>
      </c>
      <c r="AF331" s="10">
        <f t="shared" si="82"/>
        <v>5270</v>
      </c>
      <c r="AG331" s="10">
        <f t="shared" si="78"/>
        <v>4216</v>
      </c>
      <c r="AH331" s="10">
        <f t="shared" si="79"/>
        <v>3952.5</v>
      </c>
      <c r="AK331">
        <v>0</v>
      </c>
      <c r="AL331">
        <v>0</v>
      </c>
      <c r="AM331">
        <f t="shared" si="80"/>
        <v>0</v>
      </c>
      <c r="AO331">
        <v>0</v>
      </c>
      <c r="AP331">
        <f t="shared" si="91"/>
        <v>0</v>
      </c>
      <c r="AQ331">
        <f t="shared" si="92"/>
        <v>0</v>
      </c>
      <c r="AR331" s="102" t="str">
        <f t="shared" si="93"/>
        <v xml:space="preserve"> </v>
      </c>
      <c r="AS331">
        <f t="shared" si="83"/>
        <v>0</v>
      </c>
      <c r="AT331" s="102" t="str">
        <f t="shared" si="84"/>
        <v xml:space="preserve"> </v>
      </c>
      <c r="AU331" s="102" t="str" cm="1">
        <f t="array" ref="AU331">_xlfn.IFS(AO331=0," ",AT331=20%,20%,AT331=25%,25%,AT331&lt;20%,"MV",AT331=21%,"MV",AT331=22%,"MV",AT331=23%,"MV",AT331=24%,MV)</f>
        <v xml:space="preserve"> </v>
      </c>
      <c r="AY331" s="121"/>
      <c r="AZ331">
        <v>0</v>
      </c>
      <c r="BA331">
        <v>0</v>
      </c>
      <c r="BB331">
        <f t="shared" si="85"/>
        <v>0</v>
      </c>
      <c r="BD331">
        <v>0</v>
      </c>
      <c r="BE331">
        <f t="shared" si="86"/>
        <v>0</v>
      </c>
      <c r="BF331">
        <f t="shared" si="87"/>
        <v>0</v>
      </c>
      <c r="BG331" s="102" t="str">
        <f t="shared" si="88"/>
        <v xml:space="preserve"> </v>
      </c>
      <c r="BH331">
        <f t="shared" si="89"/>
        <v>0</v>
      </c>
      <c r="BI331" s="102" t="str">
        <f t="shared" si="90"/>
        <v xml:space="preserve"> </v>
      </c>
      <c r="BJ331" s="102" t="str" cm="1">
        <f t="array" ref="BJ331">_xlfn.IFS(BD331=0," ",BI331=20%,20%,BI331=25%,25%,BI331&lt;20%,"MV",BI331=21%,"MV",BI331=22%,"MV",BI331=23%,"MV",BI331=24%,MV)</f>
        <v xml:space="preserve"> </v>
      </c>
    </row>
    <row r="332" spans="1:62" ht="22.5">
      <c r="A332" s="6">
        <v>303</v>
      </c>
      <c r="B332" s="14" t="s">
        <v>306</v>
      </c>
      <c r="C332" s="16" t="s">
        <v>253</v>
      </c>
      <c r="D332" s="9">
        <v>8041</v>
      </c>
      <c r="E332" s="9">
        <v>38885</v>
      </c>
      <c r="F332" s="9">
        <v>15970</v>
      </c>
      <c r="G332" s="9">
        <v>29864</v>
      </c>
      <c r="H332" s="9">
        <v>9190</v>
      </c>
      <c r="I332" s="9">
        <v>28779</v>
      </c>
      <c r="J332" s="9">
        <v>19095</v>
      </c>
      <c r="K332" s="9">
        <v>101583</v>
      </c>
      <c r="L332" s="9">
        <v>14592</v>
      </c>
      <c r="M332" s="9">
        <v>19796</v>
      </c>
      <c r="N332" s="9">
        <v>22398</v>
      </c>
      <c r="O332" s="9">
        <v>28349</v>
      </c>
      <c r="P332" s="9">
        <v>16016</v>
      </c>
      <c r="Q332" s="9">
        <v>12217</v>
      </c>
      <c r="R332" s="9">
        <v>40285</v>
      </c>
      <c r="S332" s="9">
        <v>28044</v>
      </c>
      <c r="T332" s="9">
        <v>20195</v>
      </c>
      <c r="U332" s="9">
        <v>14889</v>
      </c>
      <c r="V332" s="9">
        <v>21493</v>
      </c>
      <c r="W332" s="9">
        <v>15577</v>
      </c>
      <c r="X332" s="9">
        <v>79184</v>
      </c>
      <c r="Y332" s="9">
        <v>16544</v>
      </c>
      <c r="Z332" s="9">
        <v>29807</v>
      </c>
      <c r="AA332" s="9">
        <v>47510</v>
      </c>
      <c r="AB332" s="9">
        <v>29814</v>
      </c>
      <c r="AC332" s="9">
        <v>19796</v>
      </c>
      <c r="AE332" s="10">
        <f t="shared" si="81"/>
        <v>101583</v>
      </c>
      <c r="AF332" s="10">
        <f t="shared" si="82"/>
        <v>8041</v>
      </c>
      <c r="AG332" s="10">
        <f t="shared" si="78"/>
        <v>6432.8</v>
      </c>
      <c r="AH332" s="10">
        <f t="shared" si="79"/>
        <v>6030.75</v>
      </c>
      <c r="AK332">
        <v>0</v>
      </c>
      <c r="AL332">
        <v>0</v>
      </c>
      <c r="AM332">
        <f t="shared" si="80"/>
        <v>0</v>
      </c>
      <c r="AO332">
        <v>0</v>
      </c>
      <c r="AP332">
        <f t="shared" si="91"/>
        <v>0</v>
      </c>
      <c r="AQ332">
        <f t="shared" si="92"/>
        <v>0</v>
      </c>
      <c r="AR332" s="102" t="str">
        <f t="shared" si="93"/>
        <v xml:space="preserve"> </v>
      </c>
      <c r="AS332">
        <f t="shared" si="83"/>
        <v>0</v>
      </c>
      <c r="AT332" s="102" t="str">
        <f t="shared" si="84"/>
        <v xml:space="preserve"> </v>
      </c>
      <c r="AU332" s="102" t="str" cm="1">
        <f t="array" ref="AU332">_xlfn.IFS(AO332=0," ",AT332=20%,20%,AT332=25%,25%,AT332&lt;20%,"MV",AT332=21%,"MV",AT332=22%,"MV",AT332=23%,"MV",AT332=24%,MV)</f>
        <v xml:space="preserve"> </v>
      </c>
      <c r="AY332" s="121"/>
      <c r="AZ332">
        <v>0</v>
      </c>
      <c r="BA332">
        <v>0</v>
      </c>
      <c r="BB332">
        <f t="shared" si="85"/>
        <v>0</v>
      </c>
      <c r="BD332">
        <v>0</v>
      </c>
      <c r="BE332">
        <f t="shared" si="86"/>
        <v>0</v>
      </c>
      <c r="BF332">
        <f t="shared" si="87"/>
        <v>0</v>
      </c>
      <c r="BG332" s="102" t="str">
        <f t="shared" si="88"/>
        <v xml:space="preserve"> </v>
      </c>
      <c r="BH332">
        <f t="shared" si="89"/>
        <v>0</v>
      </c>
      <c r="BI332" s="102" t="str">
        <f t="shared" si="90"/>
        <v xml:space="preserve"> </v>
      </c>
      <c r="BJ332" s="102" t="str" cm="1">
        <f t="array" ref="BJ332">_xlfn.IFS(BD332=0," ",BI332=20%,20%,BI332=25%,25%,BI332&lt;20%,"MV",BI332=21%,"MV",BI332=22%,"MV",BI332=23%,"MV",BI332=24%,MV)</f>
        <v xml:space="preserve"> </v>
      </c>
    </row>
    <row r="333" spans="1:62">
      <c r="A333" s="6">
        <v>304</v>
      </c>
      <c r="B333" s="14" t="s">
        <v>306</v>
      </c>
      <c r="C333" s="16" t="s">
        <v>45</v>
      </c>
      <c r="D333" s="9">
        <v>8041</v>
      </c>
      <c r="E333" s="9">
        <v>311080</v>
      </c>
      <c r="F333" s="9">
        <v>191638</v>
      </c>
      <c r="G333" s="9">
        <v>149318</v>
      </c>
      <c r="H333" s="9">
        <v>9190</v>
      </c>
      <c r="I333" s="9">
        <v>267727</v>
      </c>
      <c r="J333" s="9">
        <v>190947</v>
      </c>
      <c r="K333" s="9">
        <v>479336</v>
      </c>
      <c r="L333" s="9">
        <v>146490</v>
      </c>
      <c r="M333" s="9">
        <v>192417</v>
      </c>
      <c r="N333" s="9">
        <v>112894</v>
      </c>
      <c r="O333" s="9">
        <v>263727</v>
      </c>
      <c r="P333" s="9">
        <v>230629</v>
      </c>
      <c r="Q333" s="9">
        <v>145812</v>
      </c>
      <c r="R333" s="9">
        <v>161139</v>
      </c>
      <c r="S333" s="9">
        <v>336532</v>
      </c>
      <c r="T333" s="9">
        <v>173416</v>
      </c>
      <c r="U333" s="9">
        <v>357346</v>
      </c>
      <c r="V333" s="9">
        <v>252399</v>
      </c>
      <c r="W333" s="9">
        <v>178571</v>
      </c>
      <c r="X333" s="9">
        <v>237552</v>
      </c>
      <c r="Y333" s="9">
        <v>198636</v>
      </c>
      <c r="Z333" s="9">
        <v>278309</v>
      </c>
      <c r="AA333" s="9">
        <v>475104</v>
      </c>
      <c r="AB333" s="9">
        <v>277354</v>
      </c>
      <c r="AC333" s="9">
        <v>79184</v>
      </c>
      <c r="AE333" s="10">
        <f t="shared" si="81"/>
        <v>479336</v>
      </c>
      <c r="AF333" s="10">
        <f t="shared" si="82"/>
        <v>8041</v>
      </c>
      <c r="AG333" s="10">
        <f t="shared" si="78"/>
        <v>6432.8</v>
      </c>
      <c r="AH333" s="10">
        <f t="shared" si="79"/>
        <v>6030.75</v>
      </c>
      <c r="AK333">
        <v>0</v>
      </c>
      <c r="AL333">
        <v>0</v>
      </c>
      <c r="AM333">
        <f t="shared" si="80"/>
        <v>0</v>
      </c>
      <c r="AO333">
        <v>0</v>
      </c>
      <c r="AP333">
        <f t="shared" si="91"/>
        <v>0</v>
      </c>
      <c r="AQ333">
        <f t="shared" si="92"/>
        <v>0</v>
      </c>
      <c r="AR333" s="102" t="str">
        <f t="shared" si="93"/>
        <v xml:space="preserve"> </v>
      </c>
      <c r="AS333">
        <f t="shared" si="83"/>
        <v>0</v>
      </c>
      <c r="AT333" s="102" t="str">
        <f t="shared" si="84"/>
        <v xml:space="preserve"> </v>
      </c>
      <c r="AU333" s="102" t="str" cm="1">
        <f t="array" ref="AU333">_xlfn.IFS(AO333=0," ",AT333=20%,20%,AT333=25%,25%,AT333&lt;20%,"MV",AT333=21%,"MV",AT333=22%,"MV",AT333=23%,"MV",AT333=24%,MV)</f>
        <v xml:space="preserve"> </v>
      </c>
      <c r="AY333" s="121"/>
      <c r="AZ333">
        <v>0</v>
      </c>
      <c r="BA333">
        <v>0</v>
      </c>
      <c r="BB333">
        <f t="shared" si="85"/>
        <v>0</v>
      </c>
      <c r="BD333">
        <v>0</v>
      </c>
      <c r="BE333">
        <f t="shared" si="86"/>
        <v>0</v>
      </c>
      <c r="BF333">
        <f t="shared" si="87"/>
        <v>0</v>
      </c>
      <c r="BG333" s="102" t="str">
        <f t="shared" si="88"/>
        <v xml:space="preserve"> </v>
      </c>
      <c r="BH333">
        <f t="shared" si="89"/>
        <v>0</v>
      </c>
      <c r="BI333" s="102" t="str">
        <f t="shared" si="90"/>
        <v xml:space="preserve"> </v>
      </c>
      <c r="BJ333" s="102" t="str" cm="1">
        <f t="array" ref="BJ333">_xlfn.IFS(BD333=0," ",BI333=20%,20%,BI333=25%,25%,BI333&lt;20%,"MV",BI333=21%,"MV",BI333=22%,"MV",BI333=23%,"MV",BI333=24%,MV)</f>
        <v xml:space="preserve"> </v>
      </c>
    </row>
    <row r="334" spans="1:62">
      <c r="A334" s="6">
        <v>305</v>
      </c>
      <c r="B334" s="14" t="s">
        <v>307</v>
      </c>
      <c r="C334" s="16" t="s">
        <v>45</v>
      </c>
      <c r="D334" s="9">
        <v>1212</v>
      </c>
      <c r="E334" s="9">
        <v>49490</v>
      </c>
      <c r="F334" s="9">
        <v>74355</v>
      </c>
      <c r="G334" s="9">
        <v>39818</v>
      </c>
      <c r="H334" s="9">
        <v>1385</v>
      </c>
      <c r="I334" s="9">
        <v>78889</v>
      </c>
      <c r="J334" s="9">
        <v>61424</v>
      </c>
      <c r="K334" s="9">
        <v>64165</v>
      </c>
      <c r="L334" s="9">
        <v>65496</v>
      </c>
      <c r="M334" s="9">
        <v>26572</v>
      </c>
      <c r="N334" s="9">
        <v>55203</v>
      </c>
      <c r="O334" s="9">
        <v>77710</v>
      </c>
      <c r="P334" s="9">
        <v>36637</v>
      </c>
      <c r="Q334" s="9">
        <v>90948</v>
      </c>
      <c r="R334" s="9">
        <v>77853</v>
      </c>
      <c r="S334" s="9">
        <v>67306</v>
      </c>
      <c r="T334" s="9">
        <v>51099</v>
      </c>
      <c r="U334" s="9">
        <v>41063</v>
      </c>
      <c r="V334" s="9">
        <v>53447</v>
      </c>
      <c r="W334" s="9">
        <v>50802</v>
      </c>
      <c r="X334" s="9">
        <v>33936</v>
      </c>
      <c r="Y334" s="9">
        <v>46075</v>
      </c>
      <c r="Z334" s="9">
        <v>81627</v>
      </c>
      <c r="AA334" s="9">
        <v>57691</v>
      </c>
      <c r="AB334" s="9">
        <v>81725</v>
      </c>
      <c r="AC334" s="9">
        <v>24547</v>
      </c>
      <c r="AE334" s="10">
        <f t="shared" si="81"/>
        <v>90948</v>
      </c>
      <c r="AF334" s="10">
        <f t="shared" si="82"/>
        <v>1212</v>
      </c>
      <c r="AG334" s="10">
        <f t="shared" si="78"/>
        <v>969.6</v>
      </c>
      <c r="AH334" s="10">
        <f t="shared" si="79"/>
        <v>909</v>
      </c>
      <c r="AK334">
        <v>0</v>
      </c>
      <c r="AL334">
        <v>0</v>
      </c>
      <c r="AM334">
        <f t="shared" si="80"/>
        <v>0</v>
      </c>
      <c r="AO334">
        <v>0</v>
      </c>
      <c r="AP334">
        <f t="shared" si="91"/>
        <v>0</v>
      </c>
      <c r="AQ334">
        <f t="shared" si="92"/>
        <v>0</v>
      </c>
      <c r="AR334" s="102" t="str">
        <f t="shared" si="93"/>
        <v xml:space="preserve"> </v>
      </c>
      <c r="AS334">
        <f t="shared" si="83"/>
        <v>0</v>
      </c>
      <c r="AT334" s="102" t="str">
        <f t="shared" si="84"/>
        <v xml:space="preserve"> </v>
      </c>
      <c r="AU334" s="102" t="str" cm="1">
        <f t="array" ref="AU334">_xlfn.IFS(AO334=0," ",AT334=20%,20%,AT334=25%,25%,AT334&lt;20%,"MV",AT334=21%,"MV",AT334=22%,"MV",AT334=23%,"MV",AT334=24%,MV)</f>
        <v xml:space="preserve"> </v>
      </c>
      <c r="AY334" s="121"/>
      <c r="AZ334">
        <v>0</v>
      </c>
      <c r="BA334">
        <v>0</v>
      </c>
      <c r="BB334">
        <f t="shared" si="85"/>
        <v>0</v>
      </c>
      <c r="BD334">
        <v>0</v>
      </c>
      <c r="BE334">
        <f t="shared" si="86"/>
        <v>0</v>
      </c>
      <c r="BF334">
        <f t="shared" si="87"/>
        <v>0</v>
      </c>
      <c r="BG334" s="102" t="str">
        <f t="shared" si="88"/>
        <v xml:space="preserve"> </v>
      </c>
      <c r="BH334">
        <f t="shared" si="89"/>
        <v>0</v>
      </c>
      <c r="BI334" s="102" t="str">
        <f t="shared" si="90"/>
        <v xml:space="preserve"> </v>
      </c>
      <c r="BJ334" s="102" t="str" cm="1">
        <f t="array" ref="BJ334">_xlfn.IFS(BD334=0," ",BI334=20%,20%,BI334=25%,25%,BI334&lt;20%,"MV",BI334=21%,"MV",BI334=22%,"MV",BI334=23%,"MV",BI334=24%,MV)</f>
        <v xml:space="preserve"> </v>
      </c>
    </row>
    <row r="335" spans="1:62">
      <c r="A335" s="6">
        <v>306</v>
      </c>
      <c r="B335" s="14" t="s">
        <v>308</v>
      </c>
      <c r="C335" s="16" t="s">
        <v>45</v>
      </c>
      <c r="D335" s="9">
        <v>1212</v>
      </c>
      <c r="E335" s="9">
        <v>49490</v>
      </c>
      <c r="F335" s="9">
        <v>67202</v>
      </c>
      <c r="G335" s="9">
        <v>39818</v>
      </c>
      <c r="H335" s="9">
        <v>1385</v>
      </c>
      <c r="I335" s="9">
        <v>78889</v>
      </c>
      <c r="J335" s="9">
        <v>61424</v>
      </c>
      <c r="K335" s="9">
        <v>68476</v>
      </c>
      <c r="L335" s="9">
        <v>65496</v>
      </c>
      <c r="M335" s="9">
        <v>22329</v>
      </c>
      <c r="N335" s="9">
        <v>55203</v>
      </c>
      <c r="O335" s="9">
        <v>77710</v>
      </c>
      <c r="P335" s="9">
        <v>36637</v>
      </c>
      <c r="Q335" s="9">
        <v>90948</v>
      </c>
      <c r="R335" s="9">
        <v>77853</v>
      </c>
      <c r="S335" s="9">
        <v>67306</v>
      </c>
      <c r="T335" s="9">
        <v>51099</v>
      </c>
      <c r="U335" s="9">
        <v>41063</v>
      </c>
      <c r="V335" s="9">
        <v>53447</v>
      </c>
      <c r="W335" s="9">
        <v>50802</v>
      </c>
      <c r="X335" s="9">
        <v>33936</v>
      </c>
      <c r="Y335" s="9">
        <v>45235</v>
      </c>
      <c r="Z335" s="9">
        <v>81537</v>
      </c>
      <c r="AA335" s="9">
        <v>57691</v>
      </c>
      <c r="AB335" s="9">
        <v>81725</v>
      </c>
      <c r="AC335" s="9">
        <v>24321</v>
      </c>
      <c r="AE335" s="10">
        <f t="shared" si="81"/>
        <v>90948</v>
      </c>
      <c r="AF335" s="10">
        <f t="shared" si="82"/>
        <v>1212</v>
      </c>
      <c r="AG335" s="10">
        <f t="shared" si="78"/>
        <v>969.6</v>
      </c>
      <c r="AH335" s="10">
        <f t="shared" si="79"/>
        <v>909</v>
      </c>
      <c r="AK335">
        <v>0</v>
      </c>
      <c r="AL335">
        <v>0</v>
      </c>
      <c r="AM335">
        <f t="shared" si="80"/>
        <v>0</v>
      </c>
      <c r="AO335">
        <v>0</v>
      </c>
      <c r="AP335">
        <f t="shared" si="91"/>
        <v>0</v>
      </c>
      <c r="AQ335">
        <f t="shared" si="92"/>
        <v>0</v>
      </c>
      <c r="AR335" s="102" t="str">
        <f t="shared" si="93"/>
        <v xml:space="preserve"> </v>
      </c>
      <c r="AS335">
        <f t="shared" si="83"/>
        <v>0</v>
      </c>
      <c r="AT335" s="102" t="str">
        <f t="shared" si="84"/>
        <v xml:space="preserve"> </v>
      </c>
      <c r="AU335" s="102" t="str" cm="1">
        <f t="array" ref="AU335">_xlfn.IFS(AO335=0," ",AT335=20%,20%,AT335=25%,25%,AT335&lt;20%,"MV",AT335=21%,"MV",AT335=22%,"MV",AT335=23%,"MV",AT335=24%,MV)</f>
        <v xml:space="preserve"> </v>
      </c>
      <c r="AY335" s="121"/>
      <c r="AZ335">
        <v>0</v>
      </c>
      <c r="BA335">
        <v>0</v>
      </c>
      <c r="BB335">
        <f t="shared" si="85"/>
        <v>0</v>
      </c>
      <c r="BD335">
        <v>0</v>
      </c>
      <c r="BE335">
        <f t="shared" si="86"/>
        <v>0</v>
      </c>
      <c r="BF335">
        <f t="shared" si="87"/>
        <v>0</v>
      </c>
      <c r="BG335" s="102" t="str">
        <f t="shared" si="88"/>
        <v xml:space="preserve"> </v>
      </c>
      <c r="BH335">
        <f t="shared" si="89"/>
        <v>0</v>
      </c>
      <c r="BI335" s="102" t="str">
        <f t="shared" si="90"/>
        <v xml:space="preserve"> </v>
      </c>
      <c r="BJ335" s="102" t="str" cm="1">
        <f t="array" ref="BJ335">_xlfn.IFS(BD335=0," ",BI335=20%,20%,BI335=25%,25%,BI335&lt;20%,"MV",BI335=21%,"MV",BI335=22%,"MV",BI335=23%,"MV",BI335=24%,MV)</f>
        <v xml:space="preserve"> </v>
      </c>
    </row>
    <row r="336" spans="1:62">
      <c r="A336" s="6">
        <v>307</v>
      </c>
      <c r="B336" s="14" t="s">
        <v>309</v>
      </c>
      <c r="C336" s="16" t="s">
        <v>45</v>
      </c>
      <c r="D336" s="9">
        <v>1212</v>
      </c>
      <c r="E336" s="9">
        <v>49490</v>
      </c>
      <c r="F336" s="9">
        <v>54680</v>
      </c>
      <c r="G336" s="9">
        <v>39818</v>
      </c>
      <c r="H336" s="9">
        <v>1385</v>
      </c>
      <c r="I336" s="9">
        <v>78889</v>
      </c>
      <c r="J336" s="9">
        <v>61424</v>
      </c>
      <c r="K336" s="9">
        <v>64165</v>
      </c>
      <c r="L336" s="9">
        <v>65496</v>
      </c>
      <c r="M336" s="9">
        <v>22329</v>
      </c>
      <c r="N336" s="9">
        <v>55203</v>
      </c>
      <c r="O336" s="9">
        <v>77710</v>
      </c>
      <c r="P336" s="9">
        <v>36637</v>
      </c>
      <c r="Q336" s="9">
        <v>90948</v>
      </c>
      <c r="R336" s="9">
        <v>77853</v>
      </c>
      <c r="S336" s="9">
        <v>67306</v>
      </c>
      <c r="T336" s="9">
        <v>51099</v>
      </c>
      <c r="U336" s="9">
        <v>41063</v>
      </c>
      <c r="V336" s="9">
        <v>53447</v>
      </c>
      <c r="W336" s="9">
        <v>50802</v>
      </c>
      <c r="X336" s="9">
        <v>33936</v>
      </c>
      <c r="Y336" s="9">
        <v>40366</v>
      </c>
      <c r="Z336" s="9">
        <v>81526</v>
      </c>
      <c r="AA336" s="9">
        <v>57691</v>
      </c>
      <c r="AB336" s="9">
        <v>81725</v>
      </c>
      <c r="AC336" s="9">
        <v>24886</v>
      </c>
      <c r="AE336" s="10">
        <f t="shared" si="81"/>
        <v>90948</v>
      </c>
      <c r="AF336" s="10">
        <f t="shared" si="82"/>
        <v>1212</v>
      </c>
      <c r="AG336" s="10">
        <f t="shared" si="78"/>
        <v>969.6</v>
      </c>
      <c r="AH336" s="10">
        <f t="shared" si="79"/>
        <v>909</v>
      </c>
      <c r="AK336">
        <v>0</v>
      </c>
      <c r="AL336">
        <v>0</v>
      </c>
      <c r="AM336">
        <f t="shared" si="80"/>
        <v>0</v>
      </c>
      <c r="AO336">
        <v>0</v>
      </c>
      <c r="AP336">
        <f t="shared" si="91"/>
        <v>0</v>
      </c>
      <c r="AQ336">
        <f t="shared" si="92"/>
        <v>0</v>
      </c>
      <c r="AR336" s="102" t="str">
        <f t="shared" si="93"/>
        <v xml:space="preserve"> </v>
      </c>
      <c r="AS336">
        <f t="shared" si="83"/>
        <v>0</v>
      </c>
      <c r="AT336" s="102" t="str">
        <f t="shared" si="84"/>
        <v xml:space="preserve"> </v>
      </c>
      <c r="AU336" s="102" t="str" cm="1">
        <f t="array" ref="AU336">_xlfn.IFS(AO336=0," ",AT336=20%,20%,AT336=25%,25%,AT336&lt;20%,"MV",AT336=21%,"MV",AT336=22%,"MV",AT336=23%,"MV",AT336=24%,MV)</f>
        <v xml:space="preserve"> </v>
      </c>
      <c r="AY336" s="121"/>
      <c r="AZ336">
        <v>0</v>
      </c>
      <c r="BA336">
        <v>0</v>
      </c>
      <c r="BB336">
        <f t="shared" si="85"/>
        <v>0</v>
      </c>
      <c r="BD336">
        <v>0</v>
      </c>
      <c r="BE336">
        <f t="shared" si="86"/>
        <v>0</v>
      </c>
      <c r="BF336">
        <f t="shared" si="87"/>
        <v>0</v>
      </c>
      <c r="BG336" s="102" t="str">
        <f t="shared" si="88"/>
        <v xml:space="preserve"> </v>
      </c>
      <c r="BH336">
        <f t="shared" si="89"/>
        <v>0</v>
      </c>
      <c r="BI336" s="102" t="str">
        <f t="shared" si="90"/>
        <v xml:space="preserve"> </v>
      </c>
      <c r="BJ336" s="102" t="str" cm="1">
        <f t="array" ref="BJ336">_xlfn.IFS(BD336=0," ",BI336=20%,20%,BI336=25%,25%,BI336&lt;20%,"MV",BI336=21%,"MV",BI336=22%,"MV",BI336=23%,"MV",BI336=24%,MV)</f>
        <v xml:space="preserve"> </v>
      </c>
    </row>
    <row r="337" spans="1:62">
      <c r="A337" s="6">
        <v>308</v>
      </c>
      <c r="B337" s="14" t="s">
        <v>310</v>
      </c>
      <c r="C337" s="16" t="s">
        <v>45</v>
      </c>
      <c r="D337" s="9">
        <v>1212</v>
      </c>
      <c r="E337" s="9">
        <v>49490</v>
      </c>
      <c r="F337" s="9">
        <v>74355</v>
      </c>
      <c r="G337" s="9">
        <v>39818</v>
      </c>
      <c r="H337" s="9">
        <v>1385</v>
      </c>
      <c r="I337" s="9">
        <v>78889</v>
      </c>
      <c r="J337" s="9">
        <v>61424</v>
      </c>
      <c r="K337" s="9">
        <v>68476</v>
      </c>
      <c r="L337" s="9">
        <v>65496</v>
      </c>
      <c r="M337" s="9">
        <v>22329</v>
      </c>
      <c r="N337" s="9">
        <v>55203</v>
      </c>
      <c r="O337" s="9">
        <v>77710</v>
      </c>
      <c r="P337" s="9">
        <v>36637</v>
      </c>
      <c r="Q337" s="9">
        <v>90948</v>
      </c>
      <c r="R337" s="9">
        <v>73528</v>
      </c>
      <c r="S337" s="9">
        <v>67306</v>
      </c>
      <c r="T337" s="9">
        <v>51099</v>
      </c>
      <c r="U337" s="9">
        <v>41063</v>
      </c>
      <c r="V337" s="9">
        <v>53447</v>
      </c>
      <c r="W337" s="9">
        <v>50802</v>
      </c>
      <c r="X337" s="9">
        <v>33936</v>
      </c>
      <c r="Y337" s="9">
        <v>46075</v>
      </c>
      <c r="Z337" s="9">
        <v>81741</v>
      </c>
      <c r="AA337" s="9">
        <v>57691</v>
      </c>
      <c r="AB337" s="9">
        <v>81725</v>
      </c>
      <c r="AC337" s="9">
        <v>24434</v>
      </c>
      <c r="AE337" s="10">
        <f t="shared" si="81"/>
        <v>90948</v>
      </c>
      <c r="AF337" s="10">
        <f t="shared" si="82"/>
        <v>1212</v>
      </c>
      <c r="AG337" s="10">
        <f t="shared" si="78"/>
        <v>969.6</v>
      </c>
      <c r="AH337" s="10">
        <f t="shared" si="79"/>
        <v>909</v>
      </c>
      <c r="AK337">
        <v>0</v>
      </c>
      <c r="AL337">
        <v>0</v>
      </c>
      <c r="AM337">
        <f t="shared" si="80"/>
        <v>0</v>
      </c>
      <c r="AO337">
        <v>0</v>
      </c>
      <c r="AP337">
        <f t="shared" si="91"/>
        <v>0</v>
      </c>
      <c r="AQ337">
        <f t="shared" si="92"/>
        <v>0</v>
      </c>
      <c r="AR337" s="102" t="str">
        <f t="shared" si="93"/>
        <v xml:space="preserve"> </v>
      </c>
      <c r="AS337">
        <f t="shared" si="83"/>
        <v>0</v>
      </c>
      <c r="AT337" s="102" t="str">
        <f t="shared" si="84"/>
        <v xml:space="preserve"> </v>
      </c>
      <c r="AU337" s="102" t="str" cm="1">
        <f t="array" ref="AU337">_xlfn.IFS(AO337=0," ",AT337=20%,20%,AT337=25%,25%,AT337&lt;20%,"MV",AT337=21%,"MV",AT337=22%,"MV",AT337=23%,"MV",AT337=24%,MV)</f>
        <v xml:space="preserve"> </v>
      </c>
      <c r="AY337" s="121"/>
      <c r="AZ337">
        <v>0</v>
      </c>
      <c r="BA337">
        <v>0</v>
      </c>
      <c r="BB337">
        <f t="shared" si="85"/>
        <v>0</v>
      </c>
      <c r="BD337">
        <v>0</v>
      </c>
      <c r="BE337">
        <f t="shared" si="86"/>
        <v>0</v>
      </c>
      <c r="BF337">
        <f t="shared" si="87"/>
        <v>0</v>
      </c>
      <c r="BG337" s="102" t="str">
        <f t="shared" si="88"/>
        <v xml:space="preserve"> </v>
      </c>
      <c r="BH337">
        <f t="shared" si="89"/>
        <v>0</v>
      </c>
      <c r="BI337" s="102" t="str">
        <f t="shared" si="90"/>
        <v xml:space="preserve"> </v>
      </c>
      <c r="BJ337" s="102" t="str" cm="1">
        <f t="array" ref="BJ337">_xlfn.IFS(BD337=0," ",BI337=20%,20%,BI337=25%,25%,BI337&lt;20%,"MV",BI337=21%,"MV",BI337=22%,"MV",BI337=23%,"MV",BI337=24%,MV)</f>
        <v xml:space="preserve"> </v>
      </c>
    </row>
    <row r="338" spans="1:62">
      <c r="A338" s="6">
        <v>309</v>
      </c>
      <c r="B338" s="14" t="s">
        <v>311</v>
      </c>
      <c r="C338" s="16" t="s">
        <v>45</v>
      </c>
      <c r="D338" s="9">
        <v>1515</v>
      </c>
      <c r="E338" s="9">
        <v>73528</v>
      </c>
      <c r="F338" s="9">
        <v>104751</v>
      </c>
      <c r="G338" s="9">
        <v>64705</v>
      </c>
      <c r="H338" s="9">
        <v>1731</v>
      </c>
      <c r="I338" s="9">
        <v>105055</v>
      </c>
      <c r="J338" s="9">
        <v>82747</v>
      </c>
      <c r="K338" s="9">
        <v>80205</v>
      </c>
      <c r="L338" s="9">
        <v>84727</v>
      </c>
      <c r="M338" s="9">
        <v>31338</v>
      </c>
      <c r="N338" s="9">
        <v>80994</v>
      </c>
      <c r="O338" s="9">
        <v>103484</v>
      </c>
      <c r="P338" s="9">
        <v>84161</v>
      </c>
      <c r="Q338" s="9">
        <v>125563</v>
      </c>
      <c r="R338" s="9">
        <v>96390</v>
      </c>
      <c r="S338" s="9">
        <v>80768</v>
      </c>
      <c r="T338" s="9">
        <v>68047</v>
      </c>
      <c r="U338" s="9">
        <v>41063</v>
      </c>
      <c r="V338" s="9">
        <v>75168</v>
      </c>
      <c r="W338" s="9">
        <v>41436</v>
      </c>
      <c r="X338" s="9">
        <v>62782</v>
      </c>
      <c r="Y338" s="9">
        <v>49170</v>
      </c>
      <c r="Z338" s="9">
        <v>108844</v>
      </c>
      <c r="AA338" s="9">
        <v>71266</v>
      </c>
      <c r="AB338" s="9">
        <v>108833</v>
      </c>
      <c r="AC338" s="9">
        <v>65949</v>
      </c>
      <c r="AE338" s="10">
        <f t="shared" si="81"/>
        <v>125563</v>
      </c>
      <c r="AF338" s="10">
        <f t="shared" si="82"/>
        <v>1515</v>
      </c>
      <c r="AG338" s="10">
        <f t="shared" si="78"/>
        <v>1212</v>
      </c>
      <c r="AH338" s="10">
        <f t="shared" si="79"/>
        <v>1136.25</v>
      </c>
      <c r="AK338">
        <v>0</v>
      </c>
      <c r="AL338">
        <v>0</v>
      </c>
      <c r="AM338">
        <f t="shared" si="80"/>
        <v>0</v>
      </c>
      <c r="AO338">
        <v>0</v>
      </c>
      <c r="AP338">
        <f t="shared" si="91"/>
        <v>0</v>
      </c>
      <c r="AQ338">
        <f t="shared" si="92"/>
        <v>0</v>
      </c>
      <c r="AR338" s="102" t="str">
        <f t="shared" si="93"/>
        <v xml:space="preserve"> </v>
      </c>
      <c r="AS338">
        <f t="shared" si="83"/>
        <v>0</v>
      </c>
      <c r="AT338" s="102" t="str">
        <f t="shared" si="84"/>
        <v xml:space="preserve"> </v>
      </c>
      <c r="AU338" s="102" t="str" cm="1">
        <f t="array" ref="AU338">_xlfn.IFS(AO338=0," ",AT338=20%,20%,AT338=25%,25%,AT338&lt;20%,"MV",AT338=21%,"MV",AT338=22%,"MV",AT338=23%,"MV",AT338=24%,MV)</f>
        <v xml:space="preserve"> </v>
      </c>
      <c r="AY338" s="121"/>
      <c r="AZ338">
        <v>0</v>
      </c>
      <c r="BA338">
        <v>0</v>
      </c>
      <c r="BB338">
        <f t="shared" si="85"/>
        <v>0</v>
      </c>
      <c r="BD338">
        <v>0</v>
      </c>
      <c r="BE338">
        <f t="shared" si="86"/>
        <v>0</v>
      </c>
      <c r="BF338">
        <f t="shared" si="87"/>
        <v>0</v>
      </c>
      <c r="BG338" s="102" t="str">
        <f t="shared" si="88"/>
        <v xml:space="preserve"> </v>
      </c>
      <c r="BH338">
        <f t="shared" si="89"/>
        <v>0</v>
      </c>
      <c r="BI338" s="102" t="str">
        <f t="shared" si="90"/>
        <v xml:space="preserve"> </v>
      </c>
      <c r="BJ338" s="102" t="str" cm="1">
        <f t="array" ref="BJ338">_xlfn.IFS(BD338=0," ",BI338=20%,20%,BI338=25%,25%,BI338&lt;20%,"MV",BI338=21%,"MV",BI338=22%,"MV",BI338=23%,"MV",BI338=24%,MV)</f>
        <v xml:space="preserve"> </v>
      </c>
    </row>
    <row r="339" spans="1:62">
      <c r="A339" s="6">
        <v>310</v>
      </c>
      <c r="B339" s="14" t="s">
        <v>312</v>
      </c>
      <c r="C339" s="16" t="s">
        <v>45</v>
      </c>
      <c r="D339" s="9">
        <v>1515</v>
      </c>
      <c r="E339" s="9">
        <v>73528</v>
      </c>
      <c r="F339" s="9">
        <v>104751</v>
      </c>
      <c r="G339" s="9">
        <v>64705</v>
      </c>
      <c r="H339" s="9">
        <v>1731</v>
      </c>
      <c r="I339" s="9">
        <v>105055</v>
      </c>
      <c r="J339" s="9">
        <v>82747</v>
      </c>
      <c r="K339" s="9">
        <v>85596</v>
      </c>
      <c r="L339" s="9">
        <v>84727</v>
      </c>
      <c r="M339" s="9">
        <v>31338</v>
      </c>
      <c r="N339" s="9">
        <v>80994</v>
      </c>
      <c r="O339" s="9">
        <v>103484</v>
      </c>
      <c r="P339" s="9">
        <v>84161</v>
      </c>
      <c r="Q339" s="9">
        <v>125563</v>
      </c>
      <c r="R339" s="9">
        <v>96390</v>
      </c>
      <c r="S339" s="9">
        <v>80768</v>
      </c>
      <c r="T339" s="9">
        <v>68047</v>
      </c>
      <c r="U339" s="9">
        <v>45135</v>
      </c>
      <c r="V339" s="9">
        <v>75168</v>
      </c>
      <c r="W339" s="9">
        <v>69229</v>
      </c>
      <c r="X339" s="9">
        <v>62782</v>
      </c>
      <c r="Y339" s="9">
        <v>54372</v>
      </c>
      <c r="Z339" s="9">
        <v>108561</v>
      </c>
      <c r="AA339" s="9">
        <v>71266</v>
      </c>
      <c r="AB339" s="9">
        <v>108833</v>
      </c>
      <c r="AC339" s="9">
        <v>66288</v>
      </c>
      <c r="AE339" s="10">
        <f t="shared" si="81"/>
        <v>125563</v>
      </c>
      <c r="AF339" s="10">
        <f t="shared" si="82"/>
        <v>1515</v>
      </c>
      <c r="AG339" s="10">
        <f t="shared" si="78"/>
        <v>1212</v>
      </c>
      <c r="AH339" s="10">
        <f t="shared" si="79"/>
        <v>1136.25</v>
      </c>
      <c r="AK339">
        <v>0</v>
      </c>
      <c r="AL339">
        <v>0</v>
      </c>
      <c r="AM339">
        <f t="shared" si="80"/>
        <v>0</v>
      </c>
      <c r="AO339">
        <v>0</v>
      </c>
      <c r="AP339">
        <f t="shared" si="91"/>
        <v>0</v>
      </c>
      <c r="AQ339">
        <f t="shared" si="92"/>
        <v>0</v>
      </c>
      <c r="AR339" s="102" t="str">
        <f t="shared" si="93"/>
        <v xml:space="preserve"> </v>
      </c>
      <c r="AS339">
        <f t="shared" si="83"/>
        <v>0</v>
      </c>
      <c r="AT339" s="102" t="str">
        <f t="shared" si="84"/>
        <v xml:space="preserve"> </v>
      </c>
      <c r="AU339" s="102" t="str" cm="1">
        <f t="array" ref="AU339">_xlfn.IFS(AO339=0," ",AT339=20%,20%,AT339=25%,25%,AT339&lt;20%,"MV",AT339=21%,"MV",AT339=22%,"MV",AT339=23%,"MV",AT339=24%,MV)</f>
        <v xml:space="preserve"> </v>
      </c>
      <c r="AY339" s="121"/>
      <c r="AZ339">
        <v>0</v>
      </c>
      <c r="BA339">
        <v>0</v>
      </c>
      <c r="BB339">
        <f t="shared" si="85"/>
        <v>0</v>
      </c>
      <c r="BD339">
        <v>0</v>
      </c>
      <c r="BE339">
        <f t="shared" si="86"/>
        <v>0</v>
      </c>
      <c r="BF339">
        <f t="shared" si="87"/>
        <v>0</v>
      </c>
      <c r="BG339" s="102" t="str">
        <f t="shared" si="88"/>
        <v xml:space="preserve"> </v>
      </c>
      <c r="BH339">
        <f t="shared" si="89"/>
        <v>0</v>
      </c>
      <c r="BI339" s="102" t="str">
        <f t="shared" si="90"/>
        <v xml:space="preserve"> </v>
      </c>
      <c r="BJ339" s="102" t="str" cm="1">
        <f t="array" ref="BJ339">_xlfn.IFS(BD339=0," ",BI339=20%,20%,BI339=25%,25%,BI339&lt;20%,"MV",BI339=21%,"MV",BI339=22%,"MV",BI339=23%,"MV",BI339=24%,MV)</f>
        <v xml:space="preserve"> </v>
      </c>
    </row>
    <row r="340" spans="1:62">
      <c r="A340" s="6">
        <v>311</v>
      </c>
      <c r="B340" s="14" t="s">
        <v>313</v>
      </c>
      <c r="C340" s="16" t="s">
        <v>45</v>
      </c>
      <c r="D340" s="9">
        <v>1515</v>
      </c>
      <c r="E340" s="9">
        <v>73528</v>
      </c>
      <c r="F340" s="9">
        <v>104751</v>
      </c>
      <c r="G340" s="9">
        <v>64705</v>
      </c>
      <c r="H340" s="9">
        <v>1731</v>
      </c>
      <c r="I340" s="9">
        <v>105055</v>
      </c>
      <c r="J340" s="9">
        <v>82747</v>
      </c>
      <c r="K340" s="9">
        <v>80205</v>
      </c>
      <c r="L340" s="9">
        <v>84727</v>
      </c>
      <c r="M340" s="9">
        <v>31338</v>
      </c>
      <c r="N340" s="9">
        <v>80994</v>
      </c>
      <c r="O340" s="9">
        <v>103484</v>
      </c>
      <c r="P340" s="9">
        <v>84161</v>
      </c>
      <c r="Q340" s="9">
        <v>125563</v>
      </c>
      <c r="R340" s="9">
        <v>96390</v>
      </c>
      <c r="S340" s="9">
        <v>80768</v>
      </c>
      <c r="T340" s="9">
        <v>68047</v>
      </c>
      <c r="U340" s="9">
        <v>45135</v>
      </c>
      <c r="V340" s="9">
        <v>75168</v>
      </c>
      <c r="W340" s="9">
        <v>69229</v>
      </c>
      <c r="X340" s="9">
        <v>62782</v>
      </c>
      <c r="Y340" s="9">
        <v>59235</v>
      </c>
      <c r="Z340" s="9">
        <v>109229</v>
      </c>
      <c r="AA340" s="9">
        <v>71266</v>
      </c>
      <c r="AB340" s="9">
        <v>108833</v>
      </c>
      <c r="AC340" s="9">
        <v>66741</v>
      </c>
      <c r="AE340" s="10">
        <f t="shared" si="81"/>
        <v>125563</v>
      </c>
      <c r="AF340" s="10">
        <f t="shared" si="82"/>
        <v>1515</v>
      </c>
      <c r="AG340" s="10">
        <f t="shared" si="78"/>
        <v>1212</v>
      </c>
      <c r="AH340" s="10">
        <f t="shared" si="79"/>
        <v>1136.25</v>
      </c>
      <c r="AK340">
        <v>0</v>
      </c>
      <c r="AL340">
        <v>0</v>
      </c>
      <c r="AM340">
        <f t="shared" si="80"/>
        <v>0</v>
      </c>
      <c r="AO340">
        <v>0</v>
      </c>
      <c r="AP340">
        <f t="shared" si="91"/>
        <v>0</v>
      </c>
      <c r="AQ340">
        <f t="shared" si="92"/>
        <v>0</v>
      </c>
      <c r="AR340" s="102" t="str">
        <f t="shared" si="93"/>
        <v xml:space="preserve"> </v>
      </c>
      <c r="AS340">
        <f t="shared" si="83"/>
        <v>0</v>
      </c>
      <c r="AT340" s="102" t="str">
        <f t="shared" si="84"/>
        <v xml:space="preserve"> </v>
      </c>
      <c r="AU340" s="102" t="str" cm="1">
        <f t="array" ref="AU340">_xlfn.IFS(AO340=0," ",AT340=20%,20%,AT340=25%,25%,AT340&lt;20%,"MV",AT340=21%,"MV",AT340=22%,"MV",AT340=23%,"MV",AT340=24%,MV)</f>
        <v xml:space="preserve"> </v>
      </c>
      <c r="AY340" s="121"/>
      <c r="AZ340">
        <v>0</v>
      </c>
      <c r="BA340">
        <v>0</v>
      </c>
      <c r="BB340">
        <f t="shared" si="85"/>
        <v>0</v>
      </c>
      <c r="BD340">
        <v>0</v>
      </c>
      <c r="BE340">
        <f t="shared" si="86"/>
        <v>0</v>
      </c>
      <c r="BF340">
        <f t="shared" si="87"/>
        <v>0</v>
      </c>
      <c r="BG340" s="102" t="str">
        <f t="shared" si="88"/>
        <v xml:space="preserve"> </v>
      </c>
      <c r="BH340">
        <f t="shared" si="89"/>
        <v>0</v>
      </c>
      <c r="BI340" s="102" t="str">
        <f t="shared" si="90"/>
        <v xml:space="preserve"> </v>
      </c>
      <c r="BJ340" s="102" t="str" cm="1">
        <f t="array" ref="BJ340">_xlfn.IFS(BD340=0," ",BI340=20%,20%,BI340=25%,25%,BI340&lt;20%,"MV",BI340=21%,"MV",BI340=22%,"MV",BI340=23%,"MV",BI340=24%,MV)</f>
        <v xml:space="preserve"> </v>
      </c>
    </row>
    <row r="341" spans="1:62">
      <c r="A341" s="6">
        <v>312</v>
      </c>
      <c r="B341" s="14" t="s">
        <v>314</v>
      </c>
      <c r="C341" s="16" t="s">
        <v>45</v>
      </c>
      <c r="D341" s="9">
        <v>1515</v>
      </c>
      <c r="E341" s="9">
        <v>73528</v>
      </c>
      <c r="F341" s="9">
        <v>104751</v>
      </c>
      <c r="G341" s="9">
        <v>64705</v>
      </c>
      <c r="H341" s="9">
        <v>1731</v>
      </c>
      <c r="I341" s="9">
        <v>105055</v>
      </c>
      <c r="J341" s="9">
        <v>82747</v>
      </c>
      <c r="K341" s="9">
        <v>85596</v>
      </c>
      <c r="L341" s="9">
        <v>84727</v>
      </c>
      <c r="M341" s="9">
        <v>31338</v>
      </c>
      <c r="N341" s="9">
        <v>80994</v>
      </c>
      <c r="O341" s="9">
        <v>103484</v>
      </c>
      <c r="P341" s="9">
        <v>84161</v>
      </c>
      <c r="Q341" s="9">
        <v>125563</v>
      </c>
      <c r="R341" s="9">
        <v>96390</v>
      </c>
      <c r="S341" s="9">
        <v>80768</v>
      </c>
      <c r="T341" s="9">
        <v>68047</v>
      </c>
      <c r="U341" s="9">
        <v>45135</v>
      </c>
      <c r="V341" s="9">
        <v>75168</v>
      </c>
      <c r="W341" s="9">
        <v>69229</v>
      </c>
      <c r="X341" s="9">
        <v>62782</v>
      </c>
      <c r="Y341" s="9">
        <v>58195</v>
      </c>
      <c r="Z341" s="9">
        <v>109082</v>
      </c>
      <c r="AA341" s="9">
        <v>71266</v>
      </c>
      <c r="AB341" s="9">
        <v>108833</v>
      </c>
      <c r="AC341" s="9">
        <v>61085</v>
      </c>
      <c r="AE341" s="10">
        <f t="shared" si="81"/>
        <v>125563</v>
      </c>
      <c r="AF341" s="10">
        <f t="shared" si="82"/>
        <v>1515</v>
      </c>
      <c r="AG341" s="10">
        <f t="shared" si="78"/>
        <v>1212</v>
      </c>
      <c r="AH341" s="10">
        <f t="shared" si="79"/>
        <v>1136.25</v>
      </c>
      <c r="AK341">
        <v>0</v>
      </c>
      <c r="AL341">
        <v>0</v>
      </c>
      <c r="AM341">
        <f t="shared" si="80"/>
        <v>0</v>
      </c>
      <c r="AO341">
        <v>0</v>
      </c>
      <c r="AP341">
        <f t="shared" si="91"/>
        <v>0</v>
      </c>
      <c r="AQ341">
        <f t="shared" si="92"/>
        <v>0</v>
      </c>
      <c r="AR341" s="102" t="str">
        <f t="shared" si="93"/>
        <v xml:space="preserve"> </v>
      </c>
      <c r="AS341">
        <f t="shared" si="83"/>
        <v>0</v>
      </c>
      <c r="AT341" s="102" t="str">
        <f t="shared" si="84"/>
        <v xml:space="preserve"> </v>
      </c>
      <c r="AU341" s="102" t="str" cm="1">
        <f t="array" ref="AU341">_xlfn.IFS(AO341=0," ",AT341=20%,20%,AT341=25%,25%,AT341&lt;20%,"MV",AT341=21%,"MV",AT341=22%,"MV",AT341=23%,"MV",AT341=24%,MV)</f>
        <v xml:space="preserve"> </v>
      </c>
      <c r="AY341" s="121"/>
      <c r="AZ341">
        <v>0</v>
      </c>
      <c r="BA341">
        <v>0</v>
      </c>
      <c r="BB341">
        <f t="shared" si="85"/>
        <v>0</v>
      </c>
      <c r="BD341">
        <v>0</v>
      </c>
      <c r="BE341">
        <f t="shared" si="86"/>
        <v>0</v>
      </c>
      <c r="BF341">
        <f t="shared" si="87"/>
        <v>0</v>
      </c>
      <c r="BG341" s="102" t="str">
        <f t="shared" si="88"/>
        <v xml:space="preserve"> </v>
      </c>
      <c r="BH341">
        <f t="shared" si="89"/>
        <v>0</v>
      </c>
      <c r="BI341" s="102" t="str">
        <f t="shared" si="90"/>
        <v xml:space="preserve"> </v>
      </c>
      <c r="BJ341" s="102" t="str" cm="1">
        <f t="array" ref="BJ341">_xlfn.IFS(BD341=0," ",BI341=20%,20%,BI341=25%,25%,BI341&lt;20%,"MV",BI341=21%,"MV",BI341=22%,"MV",BI341=23%,"MV",BI341=24%,MV)</f>
        <v xml:space="preserve"> </v>
      </c>
    </row>
    <row r="342" spans="1:62">
      <c r="A342" s="6">
        <v>313</v>
      </c>
      <c r="B342" s="14" t="s">
        <v>315</v>
      </c>
      <c r="C342" s="16" t="s">
        <v>45</v>
      </c>
      <c r="D342" s="9">
        <v>2272</v>
      </c>
      <c r="E342" s="9">
        <v>118776</v>
      </c>
      <c r="F342" s="9">
        <v>101710</v>
      </c>
      <c r="G342" s="9">
        <v>77770</v>
      </c>
      <c r="H342" s="9">
        <v>2597</v>
      </c>
      <c r="I342" s="9">
        <v>134516</v>
      </c>
      <c r="J342" s="9">
        <v>106333</v>
      </c>
      <c r="K342" s="9">
        <v>120309</v>
      </c>
      <c r="L342" s="9">
        <v>90496</v>
      </c>
      <c r="M342" s="9">
        <v>49972</v>
      </c>
      <c r="N342" s="9">
        <v>106333</v>
      </c>
      <c r="O342" s="9">
        <v>132505</v>
      </c>
      <c r="P342" s="9">
        <v>110767</v>
      </c>
      <c r="Q342" s="9">
        <v>152938</v>
      </c>
      <c r="R342" s="9">
        <v>106276</v>
      </c>
      <c r="S342" s="9">
        <v>100960</v>
      </c>
      <c r="T342" s="9">
        <v>87130</v>
      </c>
      <c r="U342" s="9">
        <v>64365</v>
      </c>
      <c r="V342" s="9">
        <v>92464</v>
      </c>
      <c r="W342" s="9">
        <v>83279</v>
      </c>
      <c r="X342" s="9">
        <v>98414</v>
      </c>
      <c r="Y342" s="9">
        <v>78919</v>
      </c>
      <c r="Z342" s="9">
        <v>139488</v>
      </c>
      <c r="AA342" s="9">
        <v>107464</v>
      </c>
      <c r="AB342" s="9">
        <v>139354</v>
      </c>
      <c r="AC342" s="9">
        <v>74659</v>
      </c>
      <c r="AE342" s="10">
        <f t="shared" si="81"/>
        <v>152938</v>
      </c>
      <c r="AF342" s="10">
        <f t="shared" si="82"/>
        <v>2272</v>
      </c>
      <c r="AG342" s="10">
        <f t="shared" si="78"/>
        <v>1817.6</v>
      </c>
      <c r="AH342" s="10">
        <f t="shared" si="79"/>
        <v>1704</v>
      </c>
      <c r="AK342">
        <v>0</v>
      </c>
      <c r="AL342">
        <v>0</v>
      </c>
      <c r="AM342">
        <f t="shared" si="80"/>
        <v>0</v>
      </c>
      <c r="AO342">
        <v>0</v>
      </c>
      <c r="AP342">
        <f t="shared" si="91"/>
        <v>0</v>
      </c>
      <c r="AQ342">
        <f t="shared" si="92"/>
        <v>0</v>
      </c>
      <c r="AR342" s="102" t="str">
        <f t="shared" si="93"/>
        <v xml:space="preserve"> </v>
      </c>
      <c r="AS342">
        <f t="shared" si="83"/>
        <v>0</v>
      </c>
      <c r="AT342" s="102" t="str">
        <f t="shared" si="84"/>
        <v xml:space="preserve"> </v>
      </c>
      <c r="AU342" s="102" t="str" cm="1">
        <f t="array" ref="AU342">_xlfn.IFS(AO342=0," ",AT342=20%,20%,AT342=25%,25%,AT342&lt;20%,"MV",AT342=21%,"MV",AT342=22%,"MV",AT342=23%,"MV",AT342=24%,MV)</f>
        <v xml:space="preserve"> </v>
      </c>
      <c r="AY342" s="121"/>
      <c r="AZ342">
        <v>0</v>
      </c>
      <c r="BA342">
        <v>0</v>
      </c>
      <c r="BB342">
        <f t="shared" si="85"/>
        <v>0</v>
      </c>
      <c r="BD342">
        <v>0</v>
      </c>
      <c r="BE342">
        <f t="shared" si="86"/>
        <v>0</v>
      </c>
      <c r="BF342">
        <f t="shared" si="87"/>
        <v>0</v>
      </c>
      <c r="BG342" s="102" t="str">
        <f t="shared" si="88"/>
        <v xml:space="preserve"> </v>
      </c>
      <c r="BH342">
        <f t="shared" si="89"/>
        <v>0</v>
      </c>
      <c r="BI342" s="102" t="str">
        <f t="shared" si="90"/>
        <v xml:space="preserve"> </v>
      </c>
      <c r="BJ342" s="102" t="str" cm="1">
        <f t="array" ref="BJ342">_xlfn.IFS(BD342=0," ",BI342=20%,20%,BI342=25%,25%,BI342&lt;20%,"MV",BI342=21%,"MV",BI342=22%,"MV",BI342=23%,"MV",BI342=24%,MV)</f>
        <v xml:space="preserve"> </v>
      </c>
    </row>
    <row r="343" spans="1:62">
      <c r="A343" s="6">
        <v>314</v>
      </c>
      <c r="B343" s="14" t="s">
        <v>316</v>
      </c>
      <c r="C343" s="16" t="s">
        <v>45</v>
      </c>
      <c r="D343" s="9">
        <v>2272</v>
      </c>
      <c r="E343" s="9">
        <v>118776</v>
      </c>
      <c r="F343" s="9">
        <v>101710</v>
      </c>
      <c r="G343" s="9">
        <v>77770</v>
      </c>
      <c r="H343" s="9">
        <v>2597</v>
      </c>
      <c r="I343" s="9">
        <v>134516</v>
      </c>
      <c r="J343" s="9">
        <v>106333</v>
      </c>
      <c r="K343" s="9">
        <v>128393</v>
      </c>
      <c r="L343" s="9">
        <v>90496</v>
      </c>
      <c r="M343" s="9">
        <v>49972</v>
      </c>
      <c r="N343" s="9">
        <v>106333</v>
      </c>
      <c r="O343" s="9">
        <v>132505</v>
      </c>
      <c r="P343" s="9">
        <v>110767</v>
      </c>
      <c r="Q343" s="9">
        <v>152938</v>
      </c>
      <c r="R343" s="9">
        <v>106276</v>
      </c>
      <c r="S343" s="9">
        <v>100960</v>
      </c>
      <c r="T343" s="9">
        <v>87130</v>
      </c>
      <c r="U343" s="9">
        <v>64365</v>
      </c>
      <c r="V343" s="9">
        <v>92464</v>
      </c>
      <c r="W343" s="9">
        <v>83279</v>
      </c>
      <c r="X343" s="9">
        <v>98414</v>
      </c>
      <c r="Y343" s="9">
        <v>85222</v>
      </c>
      <c r="Z343" s="9">
        <v>139511</v>
      </c>
      <c r="AA343" s="9">
        <v>107464</v>
      </c>
      <c r="AB343" s="9">
        <v>139354</v>
      </c>
      <c r="AC343" s="9">
        <v>74772</v>
      </c>
      <c r="AE343" s="10">
        <f t="shared" si="81"/>
        <v>152938</v>
      </c>
      <c r="AF343" s="10">
        <f t="shared" si="82"/>
        <v>2272</v>
      </c>
      <c r="AG343" s="10">
        <f t="shared" si="78"/>
        <v>1817.6</v>
      </c>
      <c r="AH343" s="10">
        <f t="shared" si="79"/>
        <v>1704</v>
      </c>
      <c r="AK343">
        <v>0</v>
      </c>
      <c r="AL343">
        <v>0</v>
      </c>
      <c r="AM343">
        <f t="shared" si="80"/>
        <v>0</v>
      </c>
      <c r="AO343">
        <v>0</v>
      </c>
      <c r="AP343">
        <f t="shared" si="91"/>
        <v>0</v>
      </c>
      <c r="AQ343">
        <f t="shared" si="92"/>
        <v>0</v>
      </c>
      <c r="AR343" s="102" t="str">
        <f t="shared" si="93"/>
        <v xml:space="preserve"> </v>
      </c>
      <c r="AS343">
        <f t="shared" si="83"/>
        <v>0</v>
      </c>
      <c r="AT343" s="102" t="str">
        <f t="shared" si="84"/>
        <v xml:space="preserve"> </v>
      </c>
      <c r="AU343" s="102" t="str" cm="1">
        <f t="array" ref="AU343">_xlfn.IFS(AO343=0," ",AT343=20%,20%,AT343=25%,25%,AT343&lt;20%,"MV",AT343=21%,"MV",AT343=22%,"MV",AT343=23%,"MV",AT343=24%,MV)</f>
        <v xml:space="preserve"> </v>
      </c>
      <c r="AY343" s="121"/>
      <c r="AZ343">
        <v>0</v>
      </c>
      <c r="BA343">
        <v>0</v>
      </c>
      <c r="BB343">
        <f t="shared" si="85"/>
        <v>0</v>
      </c>
      <c r="BD343">
        <v>0</v>
      </c>
      <c r="BE343">
        <f t="shared" si="86"/>
        <v>0</v>
      </c>
      <c r="BF343">
        <f t="shared" si="87"/>
        <v>0</v>
      </c>
      <c r="BG343" s="102" t="str">
        <f t="shared" si="88"/>
        <v xml:space="preserve"> </v>
      </c>
      <c r="BH343">
        <f t="shared" si="89"/>
        <v>0</v>
      </c>
      <c r="BI343" s="102" t="str">
        <f t="shared" si="90"/>
        <v xml:space="preserve"> </v>
      </c>
      <c r="BJ343" s="102" t="str" cm="1">
        <f t="array" ref="BJ343">_xlfn.IFS(BD343=0," ",BI343=20%,20%,BI343=25%,25%,BI343&lt;20%,"MV",BI343=21%,"MV",BI343=22%,"MV",BI343=23%,"MV",BI343=24%,MV)</f>
        <v xml:space="preserve"> </v>
      </c>
    </row>
    <row r="344" spans="1:62">
      <c r="A344" s="6">
        <v>315</v>
      </c>
      <c r="B344" s="14" t="s">
        <v>317</v>
      </c>
      <c r="C344" s="16" t="s">
        <v>45</v>
      </c>
      <c r="D344" s="9">
        <v>2272</v>
      </c>
      <c r="E344" s="9">
        <v>118776</v>
      </c>
      <c r="F344" s="9">
        <v>101710</v>
      </c>
      <c r="G344" s="9">
        <v>77770</v>
      </c>
      <c r="H344" s="9">
        <v>2597</v>
      </c>
      <c r="I344" s="9">
        <v>134516</v>
      </c>
      <c r="J344" s="9">
        <v>106333</v>
      </c>
      <c r="K344" s="9">
        <v>120309</v>
      </c>
      <c r="L344" s="9">
        <v>90496</v>
      </c>
      <c r="M344" s="9">
        <v>49972</v>
      </c>
      <c r="N344" s="9">
        <v>106333</v>
      </c>
      <c r="O344" s="9">
        <v>132505</v>
      </c>
      <c r="P344" s="9">
        <v>110767</v>
      </c>
      <c r="Q344" s="9">
        <v>152938</v>
      </c>
      <c r="R344" s="9">
        <v>172884</v>
      </c>
      <c r="S344" s="9">
        <v>100960</v>
      </c>
      <c r="T344" s="9">
        <v>87130</v>
      </c>
      <c r="U344" s="9">
        <v>64365</v>
      </c>
      <c r="V344" s="9">
        <v>92464</v>
      </c>
      <c r="W344" s="9">
        <v>83279</v>
      </c>
      <c r="X344" s="9">
        <v>98414</v>
      </c>
      <c r="Y344" s="9">
        <v>85222</v>
      </c>
      <c r="Z344" s="9">
        <v>139398</v>
      </c>
      <c r="AA344" s="9">
        <v>107464</v>
      </c>
      <c r="AB344" s="9">
        <v>139354</v>
      </c>
      <c r="AC344" s="9">
        <v>74433</v>
      </c>
      <c r="AE344" s="10">
        <f t="shared" si="81"/>
        <v>172884</v>
      </c>
      <c r="AF344" s="10">
        <f t="shared" si="82"/>
        <v>2272</v>
      </c>
      <c r="AG344" s="10">
        <f t="shared" si="78"/>
        <v>1817.6</v>
      </c>
      <c r="AH344" s="10">
        <f t="shared" si="79"/>
        <v>1704</v>
      </c>
      <c r="AK344">
        <v>0</v>
      </c>
      <c r="AL344">
        <v>0</v>
      </c>
      <c r="AM344">
        <f t="shared" si="80"/>
        <v>0</v>
      </c>
      <c r="AO344">
        <v>0</v>
      </c>
      <c r="AP344">
        <f t="shared" si="91"/>
        <v>0</v>
      </c>
      <c r="AQ344">
        <f t="shared" si="92"/>
        <v>0</v>
      </c>
      <c r="AR344" s="102" t="str">
        <f t="shared" si="93"/>
        <v xml:space="preserve"> </v>
      </c>
      <c r="AS344">
        <f t="shared" si="83"/>
        <v>0</v>
      </c>
      <c r="AT344" s="102" t="str">
        <f t="shared" si="84"/>
        <v xml:space="preserve"> </v>
      </c>
      <c r="AU344" s="102" t="str" cm="1">
        <f t="array" ref="AU344">_xlfn.IFS(AO344=0," ",AT344=20%,20%,AT344=25%,25%,AT344&lt;20%,"MV",AT344=21%,"MV",AT344=22%,"MV",AT344=23%,"MV",AT344=24%,MV)</f>
        <v xml:space="preserve"> </v>
      </c>
      <c r="AY344" s="121"/>
      <c r="AZ344">
        <v>0</v>
      </c>
      <c r="BA344">
        <v>0</v>
      </c>
      <c r="BB344">
        <f t="shared" si="85"/>
        <v>0</v>
      </c>
      <c r="BD344">
        <v>0</v>
      </c>
      <c r="BE344">
        <f t="shared" si="86"/>
        <v>0</v>
      </c>
      <c r="BF344">
        <f t="shared" si="87"/>
        <v>0</v>
      </c>
      <c r="BG344" s="102" t="str">
        <f t="shared" si="88"/>
        <v xml:space="preserve"> </v>
      </c>
      <c r="BH344">
        <f t="shared" si="89"/>
        <v>0</v>
      </c>
      <c r="BI344" s="102" t="str">
        <f t="shared" si="90"/>
        <v xml:space="preserve"> </v>
      </c>
      <c r="BJ344" s="102" t="str" cm="1">
        <f t="array" ref="BJ344">_xlfn.IFS(BD344=0," ",BI344=20%,20%,BI344=25%,25%,BI344&lt;20%,"MV",BI344=21%,"MV",BI344=22%,"MV",BI344=23%,"MV",BI344=24%,MV)</f>
        <v xml:space="preserve"> </v>
      </c>
    </row>
    <row r="345" spans="1:62">
      <c r="A345" s="6">
        <v>316</v>
      </c>
      <c r="B345" s="14" t="s">
        <v>318</v>
      </c>
      <c r="C345" s="16" t="s">
        <v>45</v>
      </c>
      <c r="D345" s="9">
        <v>2272</v>
      </c>
      <c r="E345" s="9">
        <v>118776</v>
      </c>
      <c r="F345" s="9">
        <v>101710</v>
      </c>
      <c r="G345" s="9">
        <v>77770</v>
      </c>
      <c r="H345" s="9">
        <v>2597</v>
      </c>
      <c r="I345" s="9">
        <v>134516</v>
      </c>
      <c r="J345" s="9">
        <v>106333</v>
      </c>
      <c r="K345" s="9">
        <v>128393</v>
      </c>
      <c r="L345" s="9">
        <v>90496</v>
      </c>
      <c r="M345" s="9">
        <v>49972</v>
      </c>
      <c r="N345" s="9">
        <v>106333</v>
      </c>
      <c r="O345" s="9">
        <v>132505</v>
      </c>
      <c r="P345" s="9">
        <v>110767</v>
      </c>
      <c r="Q345" s="9">
        <v>152938</v>
      </c>
      <c r="R345" s="9">
        <v>141990</v>
      </c>
      <c r="S345" s="9">
        <v>100960</v>
      </c>
      <c r="T345" s="9">
        <v>87130</v>
      </c>
      <c r="U345" s="9">
        <v>64365</v>
      </c>
      <c r="V345" s="9">
        <v>92464</v>
      </c>
      <c r="W345" s="9">
        <v>83279</v>
      </c>
      <c r="X345" s="9">
        <v>98414</v>
      </c>
      <c r="Y345" s="9">
        <v>85222</v>
      </c>
      <c r="Z345" s="9">
        <v>139500</v>
      </c>
      <c r="AA345" s="9">
        <v>107464</v>
      </c>
      <c r="AB345" s="9">
        <v>139354</v>
      </c>
      <c r="AC345" s="9">
        <v>75225</v>
      </c>
      <c r="AE345" s="10">
        <f t="shared" si="81"/>
        <v>152938</v>
      </c>
      <c r="AF345" s="10">
        <f t="shared" si="82"/>
        <v>2272</v>
      </c>
      <c r="AG345" s="10">
        <f t="shared" si="78"/>
        <v>1817.6</v>
      </c>
      <c r="AH345" s="10">
        <f t="shared" si="79"/>
        <v>1704</v>
      </c>
      <c r="AK345">
        <v>0</v>
      </c>
      <c r="AL345">
        <v>0</v>
      </c>
      <c r="AM345">
        <f t="shared" si="80"/>
        <v>0</v>
      </c>
      <c r="AO345">
        <v>0</v>
      </c>
      <c r="AP345">
        <f t="shared" si="91"/>
        <v>0</v>
      </c>
      <c r="AQ345">
        <f t="shared" si="92"/>
        <v>0</v>
      </c>
      <c r="AR345" s="102" t="str">
        <f t="shared" si="93"/>
        <v xml:space="preserve"> </v>
      </c>
      <c r="AS345">
        <f t="shared" si="83"/>
        <v>0</v>
      </c>
      <c r="AT345" s="102" t="str">
        <f t="shared" si="84"/>
        <v xml:space="preserve"> </v>
      </c>
      <c r="AU345" s="102" t="str" cm="1">
        <f t="array" ref="AU345">_xlfn.IFS(AO345=0," ",AT345=20%,20%,AT345=25%,25%,AT345&lt;20%,"MV",AT345=21%,"MV",AT345=22%,"MV",AT345=23%,"MV",AT345=24%,MV)</f>
        <v xml:space="preserve"> </v>
      </c>
      <c r="AY345" s="121"/>
      <c r="AZ345">
        <v>0</v>
      </c>
      <c r="BA345">
        <v>0</v>
      </c>
      <c r="BB345">
        <f t="shared" si="85"/>
        <v>0</v>
      </c>
      <c r="BD345">
        <v>0</v>
      </c>
      <c r="BE345">
        <f t="shared" si="86"/>
        <v>0</v>
      </c>
      <c r="BF345">
        <f t="shared" si="87"/>
        <v>0</v>
      </c>
      <c r="BG345" s="102" t="str">
        <f t="shared" si="88"/>
        <v xml:space="preserve"> </v>
      </c>
      <c r="BH345">
        <f t="shared" si="89"/>
        <v>0</v>
      </c>
      <c r="BI345" s="102" t="str">
        <f t="shared" si="90"/>
        <v xml:space="preserve"> </v>
      </c>
      <c r="BJ345" s="102" t="str" cm="1">
        <f t="array" ref="BJ345">_xlfn.IFS(BD345=0," ",BI345=20%,20%,BI345=25%,25%,BI345&lt;20%,"MV",BI345=21%,"MV",BI345=22%,"MV",BI345=23%,"MV",BI345=24%,MV)</f>
        <v xml:space="preserve"> </v>
      </c>
    </row>
    <row r="346" spans="1:62">
      <c r="A346" s="6">
        <v>317</v>
      </c>
      <c r="B346" s="14" t="s">
        <v>319</v>
      </c>
      <c r="C346" s="16" t="s">
        <v>45</v>
      </c>
      <c r="D346" s="9">
        <v>5236</v>
      </c>
      <c r="E346" s="9">
        <v>509040</v>
      </c>
      <c r="F346" s="9">
        <v>126036</v>
      </c>
      <c r="G346" s="9">
        <v>298637</v>
      </c>
      <c r="H346" s="9">
        <v>5983</v>
      </c>
      <c r="I346" s="9">
        <v>267408</v>
      </c>
      <c r="J346" s="9">
        <v>196150</v>
      </c>
      <c r="K346" s="9">
        <v>689771</v>
      </c>
      <c r="L346" s="9">
        <v>168549</v>
      </c>
      <c r="M346" s="9">
        <v>165545</v>
      </c>
      <c r="N346" s="9">
        <v>167418</v>
      </c>
      <c r="O346" s="9">
        <v>263411</v>
      </c>
      <c r="P346" s="9">
        <v>219905</v>
      </c>
      <c r="Q346" s="9">
        <v>227824</v>
      </c>
      <c r="R346" s="9">
        <v>223672</v>
      </c>
      <c r="S346" s="9">
        <v>218746</v>
      </c>
      <c r="T346" s="9">
        <v>173209</v>
      </c>
      <c r="U346" s="9">
        <v>101695</v>
      </c>
      <c r="V346" s="9">
        <v>180364</v>
      </c>
      <c r="W346" s="9">
        <v>162384</v>
      </c>
      <c r="X346" s="9">
        <v>118776</v>
      </c>
      <c r="Y346" s="9">
        <v>175553</v>
      </c>
      <c r="Z346" s="9">
        <v>276137</v>
      </c>
      <c r="AA346" s="9">
        <v>244339</v>
      </c>
      <c r="AB346" s="9">
        <v>277024</v>
      </c>
      <c r="AC346" s="9">
        <v>180992</v>
      </c>
      <c r="AE346" s="10">
        <f t="shared" si="81"/>
        <v>689771</v>
      </c>
      <c r="AF346" s="10">
        <f t="shared" si="82"/>
        <v>5236</v>
      </c>
      <c r="AG346" s="10">
        <f t="shared" si="78"/>
        <v>4188.8</v>
      </c>
      <c r="AH346" s="10">
        <f t="shared" si="79"/>
        <v>3927</v>
      </c>
      <c r="AK346">
        <v>0</v>
      </c>
      <c r="AL346">
        <v>0</v>
      </c>
      <c r="AM346">
        <f t="shared" si="80"/>
        <v>0</v>
      </c>
      <c r="AO346">
        <v>0</v>
      </c>
      <c r="AP346">
        <f t="shared" si="91"/>
        <v>0</v>
      </c>
      <c r="AQ346">
        <f t="shared" si="92"/>
        <v>0</v>
      </c>
      <c r="AR346" s="102" t="str">
        <f t="shared" si="93"/>
        <v xml:space="preserve"> </v>
      </c>
      <c r="AS346">
        <f t="shared" si="83"/>
        <v>0</v>
      </c>
      <c r="AT346" s="102" t="str">
        <f t="shared" si="84"/>
        <v xml:space="preserve"> </v>
      </c>
      <c r="AU346" s="102" t="str" cm="1">
        <f t="array" ref="AU346">_xlfn.IFS(AO346=0," ",AT346=20%,20%,AT346=25%,25%,AT346&lt;20%,"MV",AT346=21%,"MV",AT346=22%,"MV",AT346=23%,"MV",AT346=24%,MV)</f>
        <v xml:space="preserve"> </v>
      </c>
      <c r="AY346" s="121"/>
      <c r="AZ346">
        <v>0</v>
      </c>
      <c r="BA346">
        <v>0</v>
      </c>
      <c r="BB346">
        <f t="shared" si="85"/>
        <v>0</v>
      </c>
      <c r="BD346">
        <v>0</v>
      </c>
      <c r="BE346">
        <f t="shared" si="86"/>
        <v>0</v>
      </c>
      <c r="BF346">
        <f t="shared" si="87"/>
        <v>0</v>
      </c>
      <c r="BG346" s="102" t="str">
        <f t="shared" si="88"/>
        <v xml:space="preserve"> </v>
      </c>
      <c r="BH346">
        <f t="shared" si="89"/>
        <v>0</v>
      </c>
      <c r="BI346" s="102" t="str">
        <f t="shared" si="90"/>
        <v xml:space="preserve"> </v>
      </c>
      <c r="BJ346" s="102" t="str" cm="1">
        <f t="array" ref="BJ346">_xlfn.IFS(BD346=0," ",BI346=20%,20%,BI346=25%,25%,BI346&lt;20%,"MV",BI346=21%,"MV",BI346=22%,"MV",BI346=23%,"MV",BI346=24%,MV)</f>
        <v xml:space="preserve"> </v>
      </c>
    </row>
    <row r="347" spans="1:62">
      <c r="A347" s="6">
        <v>318</v>
      </c>
      <c r="B347" s="14" t="s">
        <v>320</v>
      </c>
      <c r="C347" s="16" t="s">
        <v>45</v>
      </c>
      <c r="D347" s="9">
        <v>5236</v>
      </c>
      <c r="E347" s="9">
        <v>509040</v>
      </c>
      <c r="F347" s="9">
        <v>126036</v>
      </c>
      <c r="G347" s="9">
        <v>298637</v>
      </c>
      <c r="H347" s="9">
        <v>5983</v>
      </c>
      <c r="I347" s="9">
        <v>267408</v>
      </c>
      <c r="J347" s="9">
        <v>196150</v>
      </c>
      <c r="K347" s="9">
        <v>736123</v>
      </c>
      <c r="L347" s="9">
        <v>168549</v>
      </c>
      <c r="M347" s="9">
        <v>165545</v>
      </c>
      <c r="N347" s="9">
        <v>167418</v>
      </c>
      <c r="O347" s="9">
        <v>263411</v>
      </c>
      <c r="P347" s="9">
        <v>219905</v>
      </c>
      <c r="Q347" s="9">
        <v>227824</v>
      </c>
      <c r="R347" s="9">
        <v>444761</v>
      </c>
      <c r="S347" s="9">
        <v>218746</v>
      </c>
      <c r="T347" s="9">
        <v>173209</v>
      </c>
      <c r="U347" s="9">
        <v>101695</v>
      </c>
      <c r="V347" s="9">
        <v>180364</v>
      </c>
      <c r="W347" s="9">
        <v>162384</v>
      </c>
      <c r="X347" s="9">
        <v>118776</v>
      </c>
      <c r="Y347" s="9">
        <v>177421</v>
      </c>
      <c r="Z347" s="9">
        <v>278004</v>
      </c>
      <c r="AA347" s="9">
        <v>244339</v>
      </c>
      <c r="AB347" s="9">
        <v>277024</v>
      </c>
      <c r="AC347" s="9">
        <v>183254</v>
      </c>
      <c r="AE347" s="10">
        <f t="shared" si="81"/>
        <v>736123</v>
      </c>
      <c r="AF347" s="10">
        <f t="shared" si="82"/>
        <v>5236</v>
      </c>
      <c r="AG347" s="10">
        <f t="shared" si="78"/>
        <v>4188.8</v>
      </c>
      <c r="AH347" s="10">
        <f t="shared" si="79"/>
        <v>3927</v>
      </c>
      <c r="AK347">
        <v>0</v>
      </c>
      <c r="AL347">
        <v>0</v>
      </c>
      <c r="AM347">
        <f t="shared" si="80"/>
        <v>0</v>
      </c>
      <c r="AO347">
        <v>0</v>
      </c>
      <c r="AP347">
        <f t="shared" si="91"/>
        <v>0</v>
      </c>
      <c r="AQ347">
        <f t="shared" si="92"/>
        <v>0</v>
      </c>
      <c r="AR347" s="102" t="str">
        <f t="shared" si="93"/>
        <v xml:space="preserve"> </v>
      </c>
      <c r="AS347">
        <f t="shared" si="83"/>
        <v>0</v>
      </c>
      <c r="AT347" s="102" t="str">
        <f t="shared" si="84"/>
        <v xml:space="preserve"> </v>
      </c>
      <c r="AU347" s="102" t="str" cm="1">
        <f t="array" ref="AU347">_xlfn.IFS(AO347=0," ",AT347=20%,20%,AT347=25%,25%,AT347&lt;20%,"MV",AT347=21%,"MV",AT347=22%,"MV",AT347=23%,"MV",AT347=24%,MV)</f>
        <v xml:space="preserve"> </v>
      </c>
      <c r="AY347" s="121"/>
      <c r="AZ347">
        <v>0</v>
      </c>
      <c r="BA347">
        <v>0</v>
      </c>
      <c r="BB347">
        <f t="shared" si="85"/>
        <v>0</v>
      </c>
      <c r="BD347">
        <v>0</v>
      </c>
      <c r="BE347">
        <f t="shared" si="86"/>
        <v>0</v>
      </c>
      <c r="BF347">
        <f t="shared" si="87"/>
        <v>0</v>
      </c>
      <c r="BG347" s="102" t="str">
        <f t="shared" si="88"/>
        <v xml:space="preserve"> </v>
      </c>
      <c r="BH347">
        <f t="shared" si="89"/>
        <v>0</v>
      </c>
      <c r="BI347" s="102" t="str">
        <f t="shared" si="90"/>
        <v xml:space="preserve"> </v>
      </c>
      <c r="BJ347" s="102" t="str" cm="1">
        <f t="array" ref="BJ347">_xlfn.IFS(BD347=0," ",BI347=20%,20%,BI347=25%,25%,BI347&lt;20%,"MV",BI347=21%,"MV",BI347=22%,"MV",BI347=23%,"MV",BI347=24%,MV)</f>
        <v xml:space="preserve"> </v>
      </c>
    </row>
    <row r="348" spans="1:62">
      <c r="A348" s="6">
        <v>319</v>
      </c>
      <c r="B348" s="14" t="s">
        <v>321</v>
      </c>
      <c r="C348" s="16" t="s">
        <v>45</v>
      </c>
      <c r="D348" s="9">
        <v>5236</v>
      </c>
      <c r="E348" s="9">
        <v>509040</v>
      </c>
      <c r="F348" s="9">
        <v>126036</v>
      </c>
      <c r="G348" s="9">
        <v>298637</v>
      </c>
      <c r="H348" s="9">
        <v>5983</v>
      </c>
      <c r="I348" s="9">
        <v>267408</v>
      </c>
      <c r="J348" s="9">
        <v>196150</v>
      </c>
      <c r="K348" s="9">
        <v>689771</v>
      </c>
      <c r="L348" s="9">
        <v>168549</v>
      </c>
      <c r="M348" s="9">
        <v>165545</v>
      </c>
      <c r="N348" s="9">
        <v>167418</v>
      </c>
      <c r="O348" s="9">
        <v>263411</v>
      </c>
      <c r="P348" s="9">
        <v>219905</v>
      </c>
      <c r="Q348" s="9">
        <v>227824</v>
      </c>
      <c r="R348" s="9">
        <v>242580</v>
      </c>
      <c r="S348" s="9">
        <v>218746</v>
      </c>
      <c r="T348" s="9">
        <v>173209</v>
      </c>
      <c r="U348" s="9">
        <v>101695</v>
      </c>
      <c r="V348" s="9">
        <v>180364</v>
      </c>
      <c r="W348" s="9">
        <v>162384</v>
      </c>
      <c r="X348" s="9">
        <v>118776</v>
      </c>
      <c r="Y348" s="9">
        <v>177421</v>
      </c>
      <c r="Z348" s="9">
        <v>276680</v>
      </c>
      <c r="AA348" s="9">
        <v>244339</v>
      </c>
      <c r="AB348" s="9">
        <v>277024</v>
      </c>
      <c r="AC348" s="9">
        <v>183820</v>
      </c>
      <c r="AE348" s="10">
        <f t="shared" si="81"/>
        <v>689771</v>
      </c>
      <c r="AF348" s="10">
        <f t="shared" si="82"/>
        <v>5236</v>
      </c>
      <c r="AG348" s="10">
        <f t="shared" si="78"/>
        <v>4188.8</v>
      </c>
      <c r="AH348" s="10">
        <f t="shared" si="79"/>
        <v>3927</v>
      </c>
      <c r="AK348">
        <v>0</v>
      </c>
      <c r="AL348">
        <v>0</v>
      </c>
      <c r="AM348">
        <f t="shared" si="80"/>
        <v>0</v>
      </c>
      <c r="AO348">
        <v>0</v>
      </c>
      <c r="AP348">
        <f t="shared" si="91"/>
        <v>0</v>
      </c>
      <c r="AQ348">
        <f t="shared" si="92"/>
        <v>0</v>
      </c>
      <c r="AR348" s="102" t="str">
        <f t="shared" si="93"/>
        <v xml:space="preserve"> </v>
      </c>
      <c r="AS348">
        <f t="shared" si="83"/>
        <v>0</v>
      </c>
      <c r="AT348" s="102" t="str">
        <f t="shared" si="84"/>
        <v xml:space="preserve"> </v>
      </c>
      <c r="AU348" s="102" t="str" cm="1">
        <f t="array" ref="AU348">_xlfn.IFS(AO348=0," ",AT348=20%,20%,AT348=25%,25%,AT348&lt;20%,"MV",AT348=21%,"MV",AT348=22%,"MV",AT348=23%,"MV",AT348=24%,MV)</f>
        <v xml:space="preserve"> </v>
      </c>
      <c r="AY348" s="121"/>
      <c r="AZ348">
        <v>0</v>
      </c>
      <c r="BA348">
        <v>0</v>
      </c>
      <c r="BB348">
        <f t="shared" si="85"/>
        <v>0</v>
      </c>
      <c r="BD348">
        <v>0</v>
      </c>
      <c r="BE348">
        <f t="shared" si="86"/>
        <v>0</v>
      </c>
      <c r="BF348">
        <f t="shared" si="87"/>
        <v>0</v>
      </c>
      <c r="BG348" s="102" t="str">
        <f t="shared" si="88"/>
        <v xml:space="preserve"> </v>
      </c>
      <c r="BH348">
        <f t="shared" si="89"/>
        <v>0</v>
      </c>
      <c r="BI348" s="102" t="str">
        <f t="shared" si="90"/>
        <v xml:space="preserve"> </v>
      </c>
      <c r="BJ348" s="102" t="str" cm="1">
        <f t="array" ref="BJ348">_xlfn.IFS(BD348=0," ",BI348=20%,20%,BI348=25%,25%,BI348&lt;20%,"MV",BI348=21%,"MV",BI348=22%,"MV",BI348=23%,"MV",BI348=24%,MV)</f>
        <v xml:space="preserve"> </v>
      </c>
    </row>
    <row r="349" spans="1:62">
      <c r="A349" s="6">
        <v>320</v>
      </c>
      <c r="B349" s="14" t="s">
        <v>322</v>
      </c>
      <c r="C349" s="16" t="s">
        <v>45</v>
      </c>
      <c r="D349" s="9">
        <v>5236</v>
      </c>
      <c r="E349" s="9">
        <v>509040</v>
      </c>
      <c r="F349" s="9">
        <v>126036</v>
      </c>
      <c r="G349" s="9">
        <v>298637</v>
      </c>
      <c r="H349" s="9">
        <v>5983</v>
      </c>
      <c r="I349" s="9">
        <v>267408</v>
      </c>
      <c r="J349" s="9">
        <v>196150</v>
      </c>
      <c r="K349" s="9">
        <v>736123</v>
      </c>
      <c r="L349" s="9">
        <v>168549</v>
      </c>
      <c r="M349" s="9">
        <v>165545</v>
      </c>
      <c r="N349" s="9">
        <v>167418</v>
      </c>
      <c r="O349" s="9">
        <v>263411</v>
      </c>
      <c r="P349" s="9">
        <v>219905</v>
      </c>
      <c r="Q349" s="9">
        <v>227824</v>
      </c>
      <c r="R349" s="9">
        <v>410540</v>
      </c>
      <c r="S349" s="9">
        <v>218746</v>
      </c>
      <c r="T349" s="9">
        <v>173209</v>
      </c>
      <c r="U349" s="9">
        <v>101695</v>
      </c>
      <c r="V349" s="9">
        <v>180364</v>
      </c>
      <c r="W349" s="9">
        <v>162384</v>
      </c>
      <c r="X349" s="9">
        <v>118776</v>
      </c>
      <c r="Y349" s="9">
        <v>177421</v>
      </c>
      <c r="Z349" s="9">
        <v>276873</v>
      </c>
      <c r="AA349" s="9">
        <v>244339</v>
      </c>
      <c r="AB349" s="9">
        <v>277024</v>
      </c>
      <c r="AC349" s="9">
        <v>184386</v>
      </c>
      <c r="AE349" s="10">
        <f t="shared" si="81"/>
        <v>736123</v>
      </c>
      <c r="AF349" s="10">
        <f t="shared" si="82"/>
        <v>5236</v>
      </c>
      <c r="AG349" s="10">
        <f t="shared" si="78"/>
        <v>4188.8</v>
      </c>
      <c r="AH349" s="10">
        <f t="shared" si="79"/>
        <v>3927</v>
      </c>
      <c r="AK349">
        <v>0</v>
      </c>
      <c r="AL349">
        <v>0</v>
      </c>
      <c r="AM349">
        <f t="shared" si="80"/>
        <v>0</v>
      </c>
      <c r="AO349">
        <v>0</v>
      </c>
      <c r="AP349">
        <f t="shared" si="91"/>
        <v>0</v>
      </c>
      <c r="AQ349">
        <f t="shared" si="92"/>
        <v>0</v>
      </c>
      <c r="AR349" s="102" t="str">
        <f t="shared" si="93"/>
        <v xml:space="preserve"> </v>
      </c>
      <c r="AS349">
        <f t="shared" si="83"/>
        <v>0</v>
      </c>
      <c r="AT349" s="102" t="str">
        <f t="shared" si="84"/>
        <v xml:space="preserve"> </v>
      </c>
      <c r="AU349" s="102" t="str" cm="1">
        <f t="array" ref="AU349">_xlfn.IFS(AO349=0," ",AT349=20%,20%,AT349=25%,25%,AT349&lt;20%,"MV",AT349=21%,"MV",AT349=22%,"MV",AT349=23%,"MV",AT349=24%,MV)</f>
        <v xml:space="preserve"> </v>
      </c>
      <c r="AY349" s="121"/>
      <c r="AZ349">
        <v>0</v>
      </c>
      <c r="BA349">
        <v>0</v>
      </c>
      <c r="BB349">
        <f t="shared" si="85"/>
        <v>0</v>
      </c>
      <c r="BD349">
        <v>0</v>
      </c>
      <c r="BE349">
        <f t="shared" si="86"/>
        <v>0</v>
      </c>
      <c r="BF349">
        <f t="shared" si="87"/>
        <v>0</v>
      </c>
      <c r="BG349" s="102" t="str">
        <f t="shared" si="88"/>
        <v xml:space="preserve"> </v>
      </c>
      <c r="BH349">
        <f t="shared" si="89"/>
        <v>0</v>
      </c>
      <c r="BI349" s="102" t="str">
        <f t="shared" si="90"/>
        <v xml:space="preserve"> </v>
      </c>
      <c r="BJ349" s="102" t="str" cm="1">
        <f t="array" ref="BJ349">_xlfn.IFS(BD349=0," ",BI349=20%,20%,BI349=25%,25%,BI349&lt;20%,"MV",BI349=21%,"MV",BI349=22%,"MV",BI349=23%,"MV",BI349=24%,MV)</f>
        <v xml:space="preserve"> </v>
      </c>
    </row>
    <row r="350" spans="1:62">
      <c r="A350" s="6">
        <v>321</v>
      </c>
      <c r="B350" s="14" t="s">
        <v>323</v>
      </c>
      <c r="C350" s="16" t="s">
        <v>45</v>
      </c>
      <c r="D350" s="9">
        <v>15590</v>
      </c>
      <c r="E350" s="9">
        <v>551460</v>
      </c>
      <c r="F350" s="9">
        <v>744963</v>
      </c>
      <c r="G350" s="9">
        <v>609592</v>
      </c>
      <c r="H350" s="9">
        <v>17818</v>
      </c>
      <c r="I350" s="9">
        <v>681448</v>
      </c>
      <c r="J350" s="9">
        <v>648178</v>
      </c>
      <c r="K350" s="9">
        <v>930388</v>
      </c>
      <c r="L350" s="9">
        <v>520352</v>
      </c>
      <c r="M350" s="9">
        <v>408010</v>
      </c>
      <c r="N350" s="9">
        <v>488678</v>
      </c>
      <c r="O350" s="9">
        <v>671265</v>
      </c>
      <c r="P350" s="9">
        <v>906770</v>
      </c>
      <c r="Q350" s="9">
        <v>892856</v>
      </c>
      <c r="R350" s="9">
        <v>675147</v>
      </c>
      <c r="S350" s="9">
        <v>538451</v>
      </c>
      <c r="T350" s="9">
        <v>441398</v>
      </c>
      <c r="U350" s="9">
        <v>734036</v>
      </c>
      <c r="V350" s="9">
        <v>855187</v>
      </c>
      <c r="W350" s="9">
        <v>529402</v>
      </c>
      <c r="X350" s="9">
        <v>271488</v>
      </c>
      <c r="Y350" s="9">
        <v>601545</v>
      </c>
      <c r="Z350" s="9">
        <v>703810</v>
      </c>
      <c r="AA350" s="9">
        <v>989800</v>
      </c>
      <c r="AB350" s="9">
        <v>705955</v>
      </c>
      <c r="AC350" s="9">
        <v>436643</v>
      </c>
      <c r="AE350" s="10">
        <f t="shared" si="81"/>
        <v>989800</v>
      </c>
      <c r="AF350" s="10">
        <f t="shared" si="82"/>
        <v>15590</v>
      </c>
      <c r="AG350" s="10">
        <f t="shared" si="78"/>
        <v>12472</v>
      </c>
      <c r="AH350" s="10">
        <f t="shared" si="79"/>
        <v>11692.5</v>
      </c>
      <c r="AK350">
        <v>0</v>
      </c>
      <c r="AL350">
        <v>0</v>
      </c>
      <c r="AM350">
        <f t="shared" si="80"/>
        <v>0</v>
      </c>
      <c r="AO350">
        <v>0</v>
      </c>
      <c r="AP350">
        <f t="shared" si="91"/>
        <v>0</v>
      </c>
      <c r="AQ350">
        <f t="shared" si="92"/>
        <v>0</v>
      </c>
      <c r="AR350" s="102" t="str">
        <f t="shared" si="93"/>
        <v xml:space="preserve"> </v>
      </c>
      <c r="AS350">
        <f t="shared" si="83"/>
        <v>0</v>
      </c>
      <c r="AT350" s="102" t="str">
        <f t="shared" si="84"/>
        <v xml:space="preserve"> </v>
      </c>
      <c r="AU350" s="102" t="str" cm="1">
        <f t="array" ref="AU350">_xlfn.IFS(AO350=0," ",AT350=20%,20%,AT350=25%,25%,AT350&lt;20%,"MV",AT350=21%,"MV",AT350=22%,"MV",AT350=23%,"MV",AT350=24%,MV)</f>
        <v xml:space="preserve"> </v>
      </c>
      <c r="AY350" s="121"/>
      <c r="AZ350">
        <v>0</v>
      </c>
      <c r="BA350">
        <v>0</v>
      </c>
      <c r="BB350">
        <f t="shared" si="85"/>
        <v>0</v>
      </c>
      <c r="BD350">
        <v>0</v>
      </c>
      <c r="BE350">
        <f t="shared" si="86"/>
        <v>0</v>
      </c>
      <c r="BF350">
        <f t="shared" si="87"/>
        <v>0</v>
      </c>
      <c r="BG350" s="102" t="str">
        <f t="shared" si="88"/>
        <v xml:space="preserve"> </v>
      </c>
      <c r="BH350">
        <f t="shared" si="89"/>
        <v>0</v>
      </c>
      <c r="BI350" s="102" t="str">
        <f t="shared" si="90"/>
        <v xml:space="preserve"> </v>
      </c>
      <c r="BJ350" s="102" t="str" cm="1">
        <f t="array" ref="BJ350">_xlfn.IFS(BD350=0," ",BI350=20%,20%,BI350=25%,25%,BI350&lt;20%,"MV",BI350=21%,"MV",BI350=22%,"MV",BI350=23%,"MV",BI350=24%,MV)</f>
        <v xml:space="preserve"> </v>
      </c>
    </row>
    <row r="351" spans="1:62">
      <c r="A351" s="6">
        <v>322</v>
      </c>
      <c r="B351" s="14" t="s">
        <v>324</v>
      </c>
      <c r="C351" s="16" t="s">
        <v>45</v>
      </c>
      <c r="D351" s="9">
        <v>15590</v>
      </c>
      <c r="E351" s="9">
        <v>551460</v>
      </c>
      <c r="F351" s="9">
        <v>744963</v>
      </c>
      <c r="G351" s="9">
        <v>833072</v>
      </c>
      <c r="H351" s="9">
        <v>17818</v>
      </c>
      <c r="I351" s="9">
        <v>681448</v>
      </c>
      <c r="J351" s="9">
        <v>648178</v>
      </c>
      <c r="K351" s="9">
        <v>992911</v>
      </c>
      <c r="L351" s="9">
        <v>520352</v>
      </c>
      <c r="M351" s="9">
        <v>408010</v>
      </c>
      <c r="N351" s="9">
        <v>488678</v>
      </c>
      <c r="O351" s="9">
        <v>671265</v>
      </c>
      <c r="P351" s="9">
        <v>906770</v>
      </c>
      <c r="Q351" s="9">
        <v>892856</v>
      </c>
      <c r="R351" s="9">
        <v>625843</v>
      </c>
      <c r="S351" s="9">
        <v>538451</v>
      </c>
      <c r="T351" s="9">
        <v>441398</v>
      </c>
      <c r="U351" s="9">
        <v>734036</v>
      </c>
      <c r="V351" s="9">
        <v>855187</v>
      </c>
      <c r="W351" s="9">
        <v>529402</v>
      </c>
      <c r="X351" s="9">
        <v>271488</v>
      </c>
      <c r="Y351" s="9">
        <v>601545</v>
      </c>
      <c r="Z351" s="9">
        <v>706208</v>
      </c>
      <c r="AA351" s="9">
        <v>989800</v>
      </c>
      <c r="AB351" s="9">
        <v>705955</v>
      </c>
      <c r="AC351" s="9">
        <v>436643</v>
      </c>
      <c r="AE351" s="10">
        <f t="shared" si="81"/>
        <v>992911</v>
      </c>
      <c r="AF351" s="10">
        <f t="shared" si="82"/>
        <v>15590</v>
      </c>
      <c r="AG351" s="10">
        <f t="shared" ref="AG351:AG414" si="94">AF351-(AF351*$AG$3)</f>
        <v>12472</v>
      </c>
      <c r="AH351" s="10">
        <f t="shared" ref="AH351:AH414" si="95">AF351-(AF351*$AH$3)</f>
        <v>11692.5</v>
      </c>
      <c r="AK351">
        <v>0</v>
      </c>
      <c r="AL351">
        <v>0</v>
      </c>
      <c r="AM351">
        <f t="shared" ref="AM351:AM414" si="96">AK351-AL351</f>
        <v>0</v>
      </c>
      <c r="AO351">
        <v>0</v>
      </c>
      <c r="AP351">
        <f t="shared" si="91"/>
        <v>0</v>
      </c>
      <c r="AQ351">
        <f t="shared" si="92"/>
        <v>0</v>
      </c>
      <c r="AR351" s="102" t="str">
        <f t="shared" si="93"/>
        <v xml:space="preserve"> </v>
      </c>
      <c r="AS351">
        <f t="shared" si="83"/>
        <v>0</v>
      </c>
      <c r="AT351" s="102" t="str">
        <f t="shared" si="84"/>
        <v xml:space="preserve"> </v>
      </c>
      <c r="AU351" s="102" t="str" cm="1">
        <f t="array" ref="AU351">_xlfn.IFS(AO351=0," ",AT351=20%,20%,AT351=25%,25%,AT351&lt;20%,"MV",AT351=21%,"MV",AT351=22%,"MV",AT351=23%,"MV",AT351=24%,MV)</f>
        <v xml:space="preserve"> </v>
      </c>
      <c r="AY351" s="121"/>
      <c r="AZ351">
        <v>0</v>
      </c>
      <c r="BA351">
        <v>0</v>
      </c>
      <c r="BB351">
        <f t="shared" si="85"/>
        <v>0</v>
      </c>
      <c r="BD351">
        <v>0</v>
      </c>
      <c r="BE351">
        <f t="shared" si="86"/>
        <v>0</v>
      </c>
      <c r="BF351">
        <f t="shared" si="87"/>
        <v>0</v>
      </c>
      <c r="BG351" s="102" t="str">
        <f t="shared" si="88"/>
        <v xml:space="preserve"> </v>
      </c>
      <c r="BH351">
        <f t="shared" si="89"/>
        <v>0</v>
      </c>
      <c r="BI351" s="102" t="str">
        <f t="shared" si="90"/>
        <v xml:space="preserve"> </v>
      </c>
      <c r="BJ351" s="102" t="str" cm="1">
        <f t="array" ref="BJ351">_xlfn.IFS(BD351=0," ",BI351=20%,20%,BI351=25%,25%,BI351&lt;20%,"MV",BI351=21%,"MV",BI351=22%,"MV",BI351=23%,"MV",BI351=24%,MV)</f>
        <v xml:space="preserve"> </v>
      </c>
    </row>
    <row r="352" spans="1:62">
      <c r="A352" s="6">
        <v>323</v>
      </c>
      <c r="B352" s="14" t="s">
        <v>325</v>
      </c>
      <c r="C352" s="16" t="s">
        <v>45</v>
      </c>
      <c r="D352" s="9">
        <v>15590</v>
      </c>
      <c r="E352" s="9">
        <v>551460</v>
      </c>
      <c r="F352" s="9">
        <v>744963</v>
      </c>
      <c r="G352" s="9">
        <v>704161</v>
      </c>
      <c r="H352" s="9">
        <v>17818</v>
      </c>
      <c r="I352" s="9">
        <v>681448</v>
      </c>
      <c r="J352" s="9">
        <v>648178</v>
      </c>
      <c r="K352" s="9">
        <v>930388</v>
      </c>
      <c r="L352" s="9">
        <v>520352</v>
      </c>
      <c r="M352" s="9">
        <v>408010</v>
      </c>
      <c r="N352" s="9">
        <v>488678</v>
      </c>
      <c r="O352" s="9">
        <v>671265</v>
      </c>
      <c r="P352" s="9">
        <v>906770</v>
      </c>
      <c r="Q352" s="9">
        <v>892856</v>
      </c>
      <c r="R352" s="9">
        <v>625843</v>
      </c>
      <c r="S352" s="9">
        <v>538451</v>
      </c>
      <c r="T352" s="9">
        <v>441398</v>
      </c>
      <c r="U352" s="9">
        <v>734036</v>
      </c>
      <c r="V352" s="9">
        <v>855187</v>
      </c>
      <c r="W352" s="9">
        <v>529402</v>
      </c>
      <c r="X352" s="9">
        <v>271488</v>
      </c>
      <c r="Y352" s="9">
        <v>601545</v>
      </c>
      <c r="Z352" s="9">
        <v>707520</v>
      </c>
      <c r="AA352" s="9">
        <v>989800</v>
      </c>
      <c r="AB352" s="9">
        <v>705955</v>
      </c>
      <c r="AC352" s="9">
        <v>436643</v>
      </c>
      <c r="AE352" s="10">
        <f t="shared" si="81"/>
        <v>989800</v>
      </c>
      <c r="AF352" s="10">
        <f t="shared" si="82"/>
        <v>15590</v>
      </c>
      <c r="AG352" s="10">
        <f t="shared" si="94"/>
        <v>12472</v>
      </c>
      <c r="AH352" s="10">
        <f t="shared" si="95"/>
        <v>11692.5</v>
      </c>
      <c r="AK352">
        <v>0</v>
      </c>
      <c r="AL352">
        <v>0</v>
      </c>
      <c r="AM352">
        <f t="shared" si="96"/>
        <v>0</v>
      </c>
      <c r="AO352">
        <v>0</v>
      </c>
      <c r="AP352">
        <f t="shared" si="91"/>
        <v>0</v>
      </c>
      <c r="AQ352">
        <f t="shared" si="92"/>
        <v>0</v>
      </c>
      <c r="AR352" s="102" t="str">
        <f t="shared" si="93"/>
        <v xml:space="preserve"> </v>
      </c>
      <c r="AS352">
        <f t="shared" si="83"/>
        <v>0</v>
      </c>
      <c r="AT352" s="102" t="str">
        <f t="shared" si="84"/>
        <v xml:space="preserve"> </v>
      </c>
      <c r="AU352" s="102" t="str" cm="1">
        <f t="array" ref="AU352">_xlfn.IFS(AO352=0," ",AT352=20%,20%,AT352=25%,25%,AT352&lt;20%,"MV",AT352=21%,"MV",AT352=22%,"MV",AT352=23%,"MV",AT352=24%,MV)</f>
        <v xml:space="preserve"> </v>
      </c>
      <c r="AY352" s="121"/>
      <c r="AZ352">
        <v>0</v>
      </c>
      <c r="BA352">
        <v>0</v>
      </c>
      <c r="BB352">
        <f t="shared" si="85"/>
        <v>0</v>
      </c>
      <c r="BD352">
        <v>0</v>
      </c>
      <c r="BE352">
        <f t="shared" si="86"/>
        <v>0</v>
      </c>
      <c r="BF352">
        <f t="shared" si="87"/>
        <v>0</v>
      </c>
      <c r="BG352" s="102" t="str">
        <f t="shared" si="88"/>
        <v xml:space="preserve"> </v>
      </c>
      <c r="BH352">
        <f t="shared" si="89"/>
        <v>0</v>
      </c>
      <c r="BI352" s="102" t="str">
        <f t="shared" si="90"/>
        <v xml:space="preserve"> </v>
      </c>
      <c r="BJ352" s="102" t="str" cm="1">
        <f t="array" ref="BJ352">_xlfn.IFS(BD352=0," ",BI352=20%,20%,BI352=25%,25%,BI352&lt;20%,"MV",BI352=21%,"MV",BI352=22%,"MV",BI352=23%,"MV",BI352=24%,MV)</f>
        <v xml:space="preserve"> </v>
      </c>
    </row>
    <row r="353" spans="1:62">
      <c r="A353" s="6">
        <v>324</v>
      </c>
      <c r="B353" s="14" t="s">
        <v>326</v>
      </c>
      <c r="C353" s="16" t="s">
        <v>45</v>
      </c>
      <c r="D353" s="9">
        <v>14942</v>
      </c>
      <c r="E353" s="9">
        <v>678720</v>
      </c>
      <c r="F353" s="9">
        <v>896996</v>
      </c>
      <c r="G353" s="9">
        <v>729047</v>
      </c>
      <c r="H353" s="9">
        <v>17077</v>
      </c>
      <c r="I353" s="9">
        <v>939810</v>
      </c>
      <c r="J353" s="9">
        <v>714648</v>
      </c>
      <c r="K353" s="9">
        <v>1360972</v>
      </c>
      <c r="L353" s="9">
        <v>520352</v>
      </c>
      <c r="M353" s="9">
        <v>334439</v>
      </c>
      <c r="N353" s="9">
        <v>547953</v>
      </c>
      <c r="O353" s="9">
        <v>925767</v>
      </c>
      <c r="P353" s="9">
        <v>1077807</v>
      </c>
      <c r="Q353" s="9">
        <v>838106</v>
      </c>
      <c r="R353" s="9">
        <v>882526</v>
      </c>
      <c r="S353" s="9">
        <v>807677</v>
      </c>
      <c r="T353" s="9">
        <v>608748</v>
      </c>
      <c r="U353" s="9">
        <v>953602</v>
      </c>
      <c r="V353" s="9">
        <v>925599</v>
      </c>
      <c r="W353" s="9">
        <v>707566</v>
      </c>
      <c r="X353" s="9">
        <v>475104</v>
      </c>
      <c r="Y353" s="9">
        <v>730563</v>
      </c>
      <c r="Z353" s="9">
        <v>971757</v>
      </c>
      <c r="AA353" s="9">
        <v>1187760</v>
      </c>
      <c r="AB353" s="9">
        <v>973609</v>
      </c>
      <c r="AC353" s="9">
        <v>532230</v>
      </c>
      <c r="AE353" s="10">
        <f t="shared" si="81"/>
        <v>1360972</v>
      </c>
      <c r="AF353" s="10">
        <f t="shared" si="82"/>
        <v>14942</v>
      </c>
      <c r="AG353" s="10">
        <f t="shared" si="94"/>
        <v>11953.6</v>
      </c>
      <c r="AH353" s="10">
        <f t="shared" si="95"/>
        <v>11206.5</v>
      </c>
      <c r="AK353">
        <v>0</v>
      </c>
      <c r="AL353">
        <v>0</v>
      </c>
      <c r="AM353">
        <f t="shared" si="96"/>
        <v>0</v>
      </c>
      <c r="AO353">
        <v>0</v>
      </c>
      <c r="AP353">
        <f t="shared" si="91"/>
        <v>0</v>
      </c>
      <c r="AQ353">
        <f t="shared" si="92"/>
        <v>0</v>
      </c>
      <c r="AR353" s="102" t="str">
        <f t="shared" si="93"/>
        <v xml:space="preserve"> </v>
      </c>
      <c r="AS353">
        <f t="shared" si="83"/>
        <v>0</v>
      </c>
      <c r="AT353" s="102" t="str">
        <f t="shared" si="84"/>
        <v xml:space="preserve"> </v>
      </c>
      <c r="AU353" s="102" t="str" cm="1">
        <f t="array" ref="AU353">_xlfn.IFS(AO353=0," ",AT353=20%,20%,AT353=25%,25%,AT353&lt;20%,"MV",AT353=21%,"MV",AT353=22%,"MV",AT353=23%,"MV",AT353=24%,MV)</f>
        <v xml:space="preserve"> </v>
      </c>
      <c r="AY353" s="121"/>
      <c r="AZ353">
        <v>0</v>
      </c>
      <c r="BA353">
        <v>0</v>
      </c>
      <c r="BB353">
        <f t="shared" si="85"/>
        <v>0</v>
      </c>
      <c r="BD353">
        <v>0</v>
      </c>
      <c r="BE353">
        <f t="shared" si="86"/>
        <v>0</v>
      </c>
      <c r="BF353">
        <f t="shared" si="87"/>
        <v>0</v>
      </c>
      <c r="BG353" s="102" t="str">
        <f t="shared" si="88"/>
        <v xml:space="preserve"> </v>
      </c>
      <c r="BH353">
        <f t="shared" si="89"/>
        <v>0</v>
      </c>
      <c r="BI353" s="102" t="str">
        <f t="shared" si="90"/>
        <v xml:space="preserve"> </v>
      </c>
      <c r="BJ353" s="102" t="str" cm="1">
        <f t="array" ref="BJ353">_xlfn.IFS(BD353=0," ",BI353=20%,20%,BI353=25%,25%,BI353&lt;20%,"MV",BI353=21%,"MV",BI353=22%,"MV",BI353=23%,"MV",BI353=24%,MV)</f>
        <v xml:space="preserve"> </v>
      </c>
    </row>
    <row r="354" spans="1:62">
      <c r="A354" s="6">
        <v>325</v>
      </c>
      <c r="B354" s="14" t="s">
        <v>327</v>
      </c>
      <c r="C354" s="16" t="s">
        <v>45</v>
      </c>
      <c r="D354" s="9">
        <v>14942</v>
      </c>
      <c r="E354" s="9">
        <v>678720</v>
      </c>
      <c r="F354" s="9">
        <v>896996</v>
      </c>
      <c r="G354" s="9">
        <v>729047</v>
      </c>
      <c r="H354" s="9">
        <v>17077</v>
      </c>
      <c r="I354" s="9">
        <v>939810</v>
      </c>
      <c r="J354" s="9">
        <v>714648</v>
      </c>
      <c r="K354" s="9">
        <v>1275273</v>
      </c>
      <c r="L354" s="9">
        <v>520352</v>
      </c>
      <c r="M354" s="9">
        <v>334439</v>
      </c>
      <c r="N354" s="9">
        <v>547953</v>
      </c>
      <c r="O354" s="9">
        <v>925767</v>
      </c>
      <c r="P354" s="9">
        <v>1077807</v>
      </c>
      <c r="Q354" s="9">
        <v>838106</v>
      </c>
      <c r="R354" s="9">
        <v>882526</v>
      </c>
      <c r="S354" s="9">
        <v>807677</v>
      </c>
      <c r="T354" s="9">
        <v>608748</v>
      </c>
      <c r="U354" s="9">
        <v>953602</v>
      </c>
      <c r="V354" s="9">
        <v>925599</v>
      </c>
      <c r="W354" s="9">
        <v>707566</v>
      </c>
      <c r="X354" s="9">
        <v>475104</v>
      </c>
      <c r="Y354" s="9">
        <v>730563</v>
      </c>
      <c r="Z354" s="9">
        <v>970807</v>
      </c>
      <c r="AA354" s="9">
        <v>1187760</v>
      </c>
      <c r="AB354" s="9">
        <v>973609</v>
      </c>
      <c r="AC354" s="9">
        <v>532230</v>
      </c>
      <c r="AE354" s="10">
        <f t="shared" si="81"/>
        <v>1275273</v>
      </c>
      <c r="AF354" s="10">
        <f t="shared" si="82"/>
        <v>14942</v>
      </c>
      <c r="AG354" s="10">
        <f t="shared" si="94"/>
        <v>11953.6</v>
      </c>
      <c r="AH354" s="10">
        <f t="shared" si="95"/>
        <v>11206.5</v>
      </c>
      <c r="AK354">
        <v>0</v>
      </c>
      <c r="AL354">
        <v>0</v>
      </c>
      <c r="AM354">
        <f t="shared" si="96"/>
        <v>0</v>
      </c>
      <c r="AO354">
        <v>0</v>
      </c>
      <c r="AP354">
        <f t="shared" si="91"/>
        <v>0</v>
      </c>
      <c r="AQ354">
        <f t="shared" si="92"/>
        <v>0</v>
      </c>
      <c r="AR354" s="102" t="str">
        <f t="shared" si="93"/>
        <v xml:space="preserve"> </v>
      </c>
      <c r="AS354">
        <f t="shared" si="83"/>
        <v>0</v>
      </c>
      <c r="AT354" s="102" t="str">
        <f t="shared" si="84"/>
        <v xml:space="preserve"> </v>
      </c>
      <c r="AU354" s="102" t="str" cm="1">
        <f t="array" ref="AU354">_xlfn.IFS(AO354=0," ",AT354=20%,20%,AT354=25%,25%,AT354&lt;20%,"MV",AT354=21%,"MV",AT354=22%,"MV",AT354=23%,"MV",AT354=24%,MV)</f>
        <v xml:space="preserve"> </v>
      </c>
      <c r="AY354" s="121"/>
      <c r="AZ354">
        <v>0</v>
      </c>
      <c r="BA354">
        <v>0</v>
      </c>
      <c r="BB354">
        <f t="shared" si="85"/>
        <v>0</v>
      </c>
      <c r="BD354">
        <v>0</v>
      </c>
      <c r="BE354">
        <f t="shared" si="86"/>
        <v>0</v>
      </c>
      <c r="BF354">
        <f t="shared" si="87"/>
        <v>0</v>
      </c>
      <c r="BG354" s="102" t="str">
        <f t="shared" si="88"/>
        <v xml:space="preserve"> </v>
      </c>
      <c r="BH354">
        <f t="shared" si="89"/>
        <v>0</v>
      </c>
      <c r="BI354" s="102" t="str">
        <f t="shared" si="90"/>
        <v xml:space="preserve"> </v>
      </c>
      <c r="BJ354" s="102" t="str" cm="1">
        <f t="array" ref="BJ354">_xlfn.IFS(BD354=0," ",BI354=20%,20%,BI354=25%,25%,BI354&lt;20%,"MV",BI354=21%,"MV",BI354=22%,"MV",BI354=23%,"MV",BI354=24%,MV)</f>
        <v xml:space="preserve"> </v>
      </c>
    </row>
    <row r="355" spans="1:62">
      <c r="A355" s="6">
        <v>326</v>
      </c>
      <c r="B355" s="14" t="s">
        <v>328</v>
      </c>
      <c r="C355" s="16" t="s">
        <v>45</v>
      </c>
      <c r="D355" s="9">
        <v>14942</v>
      </c>
      <c r="E355" s="9">
        <v>678720</v>
      </c>
      <c r="F355" s="9">
        <v>896996</v>
      </c>
      <c r="G355" s="9">
        <v>729047</v>
      </c>
      <c r="H355" s="9">
        <v>17077</v>
      </c>
      <c r="I355" s="9">
        <v>939810</v>
      </c>
      <c r="J355" s="9">
        <v>714648</v>
      </c>
      <c r="K355" s="9">
        <v>1360972</v>
      </c>
      <c r="L355" s="9">
        <v>520352</v>
      </c>
      <c r="M355" s="9">
        <v>334439</v>
      </c>
      <c r="N355" s="9">
        <v>547953</v>
      </c>
      <c r="O355" s="9">
        <v>925767</v>
      </c>
      <c r="P355" s="9">
        <v>1077807</v>
      </c>
      <c r="Q355" s="9">
        <v>838106</v>
      </c>
      <c r="R355" s="9">
        <v>882526</v>
      </c>
      <c r="S355" s="9">
        <v>807677</v>
      </c>
      <c r="T355" s="9">
        <v>608748</v>
      </c>
      <c r="U355" s="9">
        <v>953602</v>
      </c>
      <c r="V355" s="9">
        <v>925599</v>
      </c>
      <c r="W355" s="9">
        <v>707566</v>
      </c>
      <c r="X355" s="9">
        <v>475104</v>
      </c>
      <c r="Y355" s="9">
        <v>730563</v>
      </c>
      <c r="Z355" s="9">
        <v>974438</v>
      </c>
      <c r="AA355" s="9">
        <v>1187760</v>
      </c>
      <c r="AB355" s="9">
        <v>973609</v>
      </c>
      <c r="AC355" s="9">
        <v>532230</v>
      </c>
      <c r="AE355" s="10">
        <f t="shared" si="81"/>
        <v>1360972</v>
      </c>
      <c r="AF355" s="10">
        <f t="shared" si="82"/>
        <v>14942</v>
      </c>
      <c r="AG355" s="10">
        <f t="shared" si="94"/>
        <v>11953.6</v>
      </c>
      <c r="AH355" s="10">
        <f t="shared" si="95"/>
        <v>11206.5</v>
      </c>
      <c r="AK355">
        <v>0</v>
      </c>
      <c r="AL355">
        <v>0</v>
      </c>
      <c r="AM355">
        <f t="shared" si="96"/>
        <v>0</v>
      </c>
      <c r="AO355">
        <v>0</v>
      </c>
      <c r="AP355">
        <f t="shared" si="91"/>
        <v>0</v>
      </c>
      <c r="AQ355">
        <f t="shared" si="92"/>
        <v>0</v>
      </c>
      <c r="AR355" s="102" t="str">
        <f t="shared" si="93"/>
        <v xml:space="preserve"> </v>
      </c>
      <c r="AS355">
        <f t="shared" si="83"/>
        <v>0</v>
      </c>
      <c r="AT355" s="102" t="str">
        <f t="shared" si="84"/>
        <v xml:space="preserve"> </v>
      </c>
      <c r="AU355" s="102" t="str" cm="1">
        <f t="array" ref="AU355">_xlfn.IFS(AO355=0," ",AT355=20%,20%,AT355=25%,25%,AT355&lt;20%,"MV",AT355=21%,"MV",AT355=22%,"MV",AT355=23%,"MV",AT355=24%,MV)</f>
        <v xml:space="preserve"> </v>
      </c>
      <c r="AY355" s="121"/>
      <c r="AZ355">
        <v>0</v>
      </c>
      <c r="BA355">
        <v>0</v>
      </c>
      <c r="BB355">
        <f t="shared" si="85"/>
        <v>0</v>
      </c>
      <c r="BD355">
        <v>0</v>
      </c>
      <c r="BE355">
        <f t="shared" si="86"/>
        <v>0</v>
      </c>
      <c r="BF355">
        <f t="shared" si="87"/>
        <v>0</v>
      </c>
      <c r="BG355" s="102" t="str">
        <f t="shared" si="88"/>
        <v xml:space="preserve"> </v>
      </c>
      <c r="BH355">
        <f t="shared" si="89"/>
        <v>0</v>
      </c>
      <c r="BI355" s="102" t="str">
        <f t="shared" si="90"/>
        <v xml:space="preserve"> </v>
      </c>
      <c r="BJ355" s="102" t="str" cm="1">
        <f t="array" ref="BJ355">_xlfn.IFS(BD355=0," ",BI355=20%,20%,BI355=25%,25%,BI355&lt;20%,"MV",BI355=21%,"MV",BI355=22%,"MV",BI355=23%,"MV",BI355=24%,MV)</f>
        <v xml:space="preserve"> </v>
      </c>
    </row>
    <row r="356" spans="1:62">
      <c r="A356" s="6">
        <v>327</v>
      </c>
      <c r="B356" s="14" t="s">
        <v>329</v>
      </c>
      <c r="C356" s="16" t="s">
        <v>45</v>
      </c>
      <c r="D356" s="9">
        <v>27437</v>
      </c>
      <c r="E356" s="9">
        <v>1131200</v>
      </c>
      <c r="F356" s="9">
        <v>958065</v>
      </c>
      <c r="G356" s="9">
        <v>684376</v>
      </c>
      <c r="H356" s="9">
        <v>31357</v>
      </c>
      <c r="I356" s="9">
        <v>2120425</v>
      </c>
      <c r="J356" s="9">
        <v>1179651</v>
      </c>
      <c r="K356" s="9">
        <v>1539953</v>
      </c>
      <c r="L356" s="9">
        <v>835957</v>
      </c>
      <c r="M356" s="9">
        <v>331013</v>
      </c>
      <c r="N356" s="9">
        <v>717633</v>
      </c>
      <c r="O356" s="9">
        <v>2088740</v>
      </c>
      <c r="P356" s="9">
        <v>1221696</v>
      </c>
      <c r="Q356" s="9">
        <v>1804038</v>
      </c>
      <c r="R356" s="9">
        <v>970883</v>
      </c>
      <c r="S356" s="9">
        <v>1346128</v>
      </c>
      <c r="T356" s="9">
        <v>1373474</v>
      </c>
      <c r="U356" s="9">
        <v>1074527</v>
      </c>
      <c r="V356" s="9">
        <v>1118791</v>
      </c>
      <c r="W356" s="9">
        <v>921362</v>
      </c>
      <c r="X356" s="9">
        <v>559944</v>
      </c>
      <c r="Y356" s="9">
        <v>937417</v>
      </c>
      <c r="Z356" s="9">
        <v>2189834</v>
      </c>
      <c r="AA356" s="9">
        <v>1312192</v>
      </c>
      <c r="AB356" s="9">
        <v>2196682</v>
      </c>
      <c r="AC356" s="9">
        <v>703380</v>
      </c>
      <c r="AE356" s="10">
        <f t="shared" si="81"/>
        <v>2196682</v>
      </c>
      <c r="AF356" s="10">
        <f t="shared" si="82"/>
        <v>27437</v>
      </c>
      <c r="AG356" s="10">
        <f t="shared" si="94"/>
        <v>21949.599999999999</v>
      </c>
      <c r="AH356" s="10">
        <f t="shared" si="95"/>
        <v>20577.75</v>
      </c>
      <c r="AK356">
        <v>0</v>
      </c>
      <c r="AL356">
        <v>0</v>
      </c>
      <c r="AM356">
        <f t="shared" si="96"/>
        <v>0</v>
      </c>
      <c r="AO356">
        <v>0</v>
      </c>
      <c r="AP356">
        <f t="shared" si="91"/>
        <v>0</v>
      </c>
      <c r="AQ356">
        <f t="shared" si="92"/>
        <v>0</v>
      </c>
      <c r="AR356" s="102" t="str">
        <f t="shared" si="93"/>
        <v xml:space="preserve"> </v>
      </c>
      <c r="AS356">
        <f t="shared" si="83"/>
        <v>0</v>
      </c>
      <c r="AT356" s="102" t="str">
        <f t="shared" si="84"/>
        <v xml:space="preserve"> </v>
      </c>
      <c r="AU356" s="102" t="str" cm="1">
        <f t="array" ref="AU356">_xlfn.IFS(AO356=0," ",AT356=20%,20%,AT356=25%,25%,AT356&lt;20%,"MV",AT356=21%,"MV",AT356=22%,"MV",AT356=23%,"MV",AT356=24%,MV)</f>
        <v xml:space="preserve"> </v>
      </c>
      <c r="AY356" s="121"/>
      <c r="AZ356">
        <v>0</v>
      </c>
      <c r="BA356">
        <v>0</v>
      </c>
      <c r="BB356">
        <f t="shared" si="85"/>
        <v>0</v>
      </c>
      <c r="BD356">
        <v>0</v>
      </c>
      <c r="BE356">
        <f t="shared" si="86"/>
        <v>0</v>
      </c>
      <c r="BF356">
        <f t="shared" si="87"/>
        <v>0</v>
      </c>
      <c r="BG356" s="102" t="str">
        <f t="shared" si="88"/>
        <v xml:space="preserve"> </v>
      </c>
      <c r="BH356">
        <f t="shared" si="89"/>
        <v>0</v>
      </c>
      <c r="BI356" s="102" t="str">
        <f t="shared" si="90"/>
        <v xml:space="preserve"> </v>
      </c>
      <c r="BJ356" s="102" t="str" cm="1">
        <f t="array" ref="BJ356">_xlfn.IFS(BD356=0," ",BI356=20%,20%,BI356=25%,25%,BI356&lt;20%,"MV",BI356=21%,"MV",BI356=22%,"MV",BI356=23%,"MV",BI356=24%,MV)</f>
        <v xml:space="preserve"> </v>
      </c>
    </row>
    <row r="357" spans="1:62">
      <c r="A357" s="6">
        <v>328</v>
      </c>
      <c r="B357" s="14" t="s">
        <v>330</v>
      </c>
      <c r="C357" s="16" t="s">
        <v>45</v>
      </c>
      <c r="D357" s="9">
        <v>27437</v>
      </c>
      <c r="E357" s="9">
        <v>1131200</v>
      </c>
      <c r="F357" s="9">
        <v>958065</v>
      </c>
      <c r="G357" s="9">
        <v>684376</v>
      </c>
      <c r="H357" s="9">
        <v>31357</v>
      </c>
      <c r="I357" s="9">
        <v>2120425</v>
      </c>
      <c r="J357" s="9">
        <v>1179651</v>
      </c>
      <c r="K357" s="9">
        <v>1643438</v>
      </c>
      <c r="L357" s="9">
        <v>835957</v>
      </c>
      <c r="M357" s="9">
        <v>331013</v>
      </c>
      <c r="N357" s="9">
        <v>717633</v>
      </c>
      <c r="O357" s="9">
        <v>2088740</v>
      </c>
      <c r="P357" s="9">
        <v>1221696</v>
      </c>
      <c r="Q357" s="9">
        <v>1804038</v>
      </c>
      <c r="R357" s="9">
        <v>970883</v>
      </c>
      <c r="S357" s="9">
        <v>1346128</v>
      </c>
      <c r="T357" s="9">
        <v>1373474</v>
      </c>
      <c r="U357" s="9">
        <v>1074527</v>
      </c>
      <c r="V357" s="9">
        <v>1118791</v>
      </c>
      <c r="W357" s="9">
        <v>921362</v>
      </c>
      <c r="X357" s="9">
        <v>559944</v>
      </c>
      <c r="Y357" s="9">
        <v>937417</v>
      </c>
      <c r="Z357" s="9">
        <v>2202277</v>
      </c>
      <c r="AA357" s="9">
        <v>1312192</v>
      </c>
      <c r="AB357" s="9">
        <v>2196682</v>
      </c>
      <c r="AC357" s="9">
        <v>703380</v>
      </c>
      <c r="AE357" s="10">
        <f t="shared" si="81"/>
        <v>2202277</v>
      </c>
      <c r="AF357" s="10">
        <f t="shared" si="82"/>
        <v>27437</v>
      </c>
      <c r="AG357" s="10">
        <f t="shared" si="94"/>
        <v>21949.599999999999</v>
      </c>
      <c r="AH357" s="10">
        <f t="shared" si="95"/>
        <v>20577.75</v>
      </c>
      <c r="AK357">
        <v>0</v>
      </c>
      <c r="AL357">
        <v>0</v>
      </c>
      <c r="AM357">
        <f t="shared" si="96"/>
        <v>0</v>
      </c>
      <c r="AO357">
        <v>0</v>
      </c>
      <c r="AP357">
        <f t="shared" si="91"/>
        <v>0</v>
      </c>
      <c r="AQ357">
        <f t="shared" si="92"/>
        <v>0</v>
      </c>
      <c r="AR357" s="102" t="str">
        <f t="shared" si="93"/>
        <v xml:space="preserve"> </v>
      </c>
      <c r="AS357">
        <f t="shared" si="83"/>
        <v>0</v>
      </c>
      <c r="AT357" s="102" t="str">
        <f t="shared" si="84"/>
        <v xml:space="preserve"> </v>
      </c>
      <c r="AU357" s="102" t="str" cm="1">
        <f t="array" ref="AU357">_xlfn.IFS(AO357=0," ",AT357=20%,20%,AT357=25%,25%,AT357&lt;20%,"MV",AT357=21%,"MV",AT357=22%,"MV",AT357=23%,"MV",AT357=24%,MV)</f>
        <v xml:space="preserve"> </v>
      </c>
      <c r="AY357" s="121"/>
      <c r="AZ357">
        <v>0</v>
      </c>
      <c r="BA357">
        <v>0</v>
      </c>
      <c r="BB357">
        <f t="shared" si="85"/>
        <v>0</v>
      </c>
      <c r="BD357">
        <v>0</v>
      </c>
      <c r="BE357">
        <f t="shared" si="86"/>
        <v>0</v>
      </c>
      <c r="BF357">
        <f t="shared" si="87"/>
        <v>0</v>
      </c>
      <c r="BG357" s="102" t="str">
        <f t="shared" si="88"/>
        <v xml:space="preserve"> </v>
      </c>
      <c r="BH357">
        <f t="shared" si="89"/>
        <v>0</v>
      </c>
      <c r="BI357" s="102" t="str">
        <f t="shared" si="90"/>
        <v xml:space="preserve"> </v>
      </c>
      <c r="BJ357" s="102" t="str" cm="1">
        <f t="array" ref="BJ357">_xlfn.IFS(BD357=0," ",BI357=20%,20%,BI357=25%,25%,BI357&lt;20%,"MV",BI357=21%,"MV",BI357=22%,"MV",BI357=23%,"MV",BI357=24%,MV)</f>
        <v xml:space="preserve"> </v>
      </c>
    </row>
    <row r="358" spans="1:62">
      <c r="A358" s="6">
        <v>329</v>
      </c>
      <c r="B358" s="14" t="s">
        <v>331</v>
      </c>
      <c r="C358" s="16" t="s">
        <v>45</v>
      </c>
      <c r="D358" s="9">
        <v>27437</v>
      </c>
      <c r="E358" s="9">
        <v>1131200</v>
      </c>
      <c r="F358" s="9">
        <v>958065</v>
      </c>
      <c r="G358" s="9">
        <v>895910</v>
      </c>
      <c r="H358" s="9">
        <v>31357</v>
      </c>
      <c r="I358" s="9">
        <v>2120425</v>
      </c>
      <c r="J358" s="9">
        <v>1179651</v>
      </c>
      <c r="K358" s="9">
        <v>1539953</v>
      </c>
      <c r="L358" s="9">
        <v>835957</v>
      </c>
      <c r="M358" s="9">
        <v>331013</v>
      </c>
      <c r="N358" s="9">
        <v>717633</v>
      </c>
      <c r="O358" s="9">
        <v>2088740</v>
      </c>
      <c r="P358" s="9">
        <v>1221696</v>
      </c>
      <c r="Q358" s="9">
        <v>1804038</v>
      </c>
      <c r="R358" s="9">
        <v>970883</v>
      </c>
      <c r="S358" s="9">
        <v>1346128</v>
      </c>
      <c r="T358" s="9">
        <v>1373474</v>
      </c>
      <c r="U358" s="9">
        <v>1074527</v>
      </c>
      <c r="V358" s="9">
        <v>1118791</v>
      </c>
      <c r="W358" s="9">
        <v>921362</v>
      </c>
      <c r="X358" s="9">
        <v>559944</v>
      </c>
      <c r="Y358" s="9">
        <v>937417</v>
      </c>
      <c r="Z358" s="9">
        <v>2190184</v>
      </c>
      <c r="AA358" s="9">
        <v>1312192</v>
      </c>
      <c r="AB358" s="9">
        <v>2196682</v>
      </c>
      <c r="AC358" s="9">
        <v>703380</v>
      </c>
      <c r="AE358" s="10">
        <f t="shared" si="81"/>
        <v>2196682</v>
      </c>
      <c r="AF358" s="10">
        <f t="shared" si="82"/>
        <v>27437</v>
      </c>
      <c r="AG358" s="10">
        <f t="shared" si="94"/>
        <v>21949.599999999999</v>
      </c>
      <c r="AH358" s="10">
        <f t="shared" si="95"/>
        <v>20577.75</v>
      </c>
      <c r="AK358">
        <v>0</v>
      </c>
      <c r="AL358">
        <v>0</v>
      </c>
      <c r="AM358">
        <f t="shared" si="96"/>
        <v>0</v>
      </c>
      <c r="AO358">
        <v>0</v>
      </c>
      <c r="AP358">
        <f t="shared" si="91"/>
        <v>0</v>
      </c>
      <c r="AQ358">
        <f t="shared" si="92"/>
        <v>0</v>
      </c>
      <c r="AR358" s="102" t="str">
        <f t="shared" si="93"/>
        <v xml:space="preserve"> </v>
      </c>
      <c r="AS358">
        <f t="shared" si="83"/>
        <v>0</v>
      </c>
      <c r="AT358" s="102" t="str">
        <f t="shared" si="84"/>
        <v xml:space="preserve"> </v>
      </c>
      <c r="AU358" s="102" t="str" cm="1">
        <f t="array" ref="AU358">_xlfn.IFS(AO358=0," ",AT358=20%,20%,AT358=25%,25%,AT358&lt;20%,"MV",AT358=21%,"MV",AT358=22%,"MV",AT358=23%,"MV",AT358=24%,MV)</f>
        <v xml:space="preserve"> </v>
      </c>
      <c r="AY358" s="121"/>
      <c r="AZ358">
        <v>0</v>
      </c>
      <c r="BA358">
        <v>0</v>
      </c>
      <c r="BB358">
        <f t="shared" si="85"/>
        <v>0</v>
      </c>
      <c r="BD358">
        <v>0</v>
      </c>
      <c r="BE358">
        <f t="shared" si="86"/>
        <v>0</v>
      </c>
      <c r="BF358">
        <f t="shared" si="87"/>
        <v>0</v>
      </c>
      <c r="BG358" s="102" t="str">
        <f t="shared" si="88"/>
        <v xml:space="preserve"> </v>
      </c>
      <c r="BH358">
        <f t="shared" si="89"/>
        <v>0</v>
      </c>
      <c r="BI358" s="102" t="str">
        <f t="shared" si="90"/>
        <v xml:space="preserve"> </v>
      </c>
      <c r="BJ358" s="102" t="str" cm="1">
        <f t="array" ref="BJ358">_xlfn.IFS(BD358=0," ",BI358=20%,20%,BI358=25%,25%,BI358&lt;20%,"MV",BI358=21%,"MV",BI358=22%,"MV",BI358=23%,"MV",BI358=24%,MV)</f>
        <v xml:space="preserve"> </v>
      </c>
    </row>
    <row r="359" spans="1:62">
      <c r="A359" s="6">
        <v>330</v>
      </c>
      <c r="B359" s="14" t="s">
        <v>332</v>
      </c>
      <c r="C359" s="16" t="s">
        <v>45</v>
      </c>
      <c r="D359" s="9">
        <v>79229</v>
      </c>
      <c r="E359" s="9">
        <v>2686600</v>
      </c>
      <c r="F359" s="9">
        <v>2159000</v>
      </c>
      <c r="G359" s="9">
        <v>1865236</v>
      </c>
      <c r="H359" s="9">
        <v>90547</v>
      </c>
      <c r="I359" s="9">
        <v>5096811</v>
      </c>
      <c r="J359" s="9">
        <v>3763095</v>
      </c>
      <c r="K359" s="9">
        <v>3577901</v>
      </c>
      <c r="L359" s="9">
        <v>1910597</v>
      </c>
      <c r="M359" s="9">
        <v>1624573</v>
      </c>
      <c r="N359" s="9">
        <v>1620783</v>
      </c>
      <c r="O359" s="9">
        <v>5020650</v>
      </c>
      <c r="P359" s="9">
        <v>2714880</v>
      </c>
      <c r="Q359" s="9">
        <v>3903432</v>
      </c>
      <c r="R359" s="9">
        <v>1927679</v>
      </c>
      <c r="S359" s="9">
        <v>3701852</v>
      </c>
      <c r="T359" s="9">
        <v>3301385</v>
      </c>
      <c r="U359" s="9">
        <v>1469429</v>
      </c>
      <c r="V359" s="9">
        <v>3834344</v>
      </c>
      <c r="W359" s="9">
        <v>1395901</v>
      </c>
      <c r="X359" s="9">
        <v>2409456</v>
      </c>
      <c r="Y359" s="9">
        <v>2383735</v>
      </c>
      <c r="Z359" s="9">
        <v>5290566</v>
      </c>
      <c r="AA359" s="9">
        <v>2375520</v>
      </c>
      <c r="AB359" s="9">
        <v>5280107</v>
      </c>
      <c r="AC359" s="9">
        <v>1470560</v>
      </c>
      <c r="AE359" s="10">
        <f t="shared" si="81"/>
        <v>5290566</v>
      </c>
      <c r="AF359" s="10">
        <f t="shared" si="82"/>
        <v>79229</v>
      </c>
      <c r="AG359" s="10">
        <f t="shared" si="94"/>
        <v>63383.199999999997</v>
      </c>
      <c r="AH359" s="10">
        <f t="shared" si="95"/>
        <v>59421.75</v>
      </c>
      <c r="AK359">
        <v>0</v>
      </c>
      <c r="AL359">
        <v>0</v>
      </c>
      <c r="AM359">
        <f t="shared" si="96"/>
        <v>0</v>
      </c>
      <c r="AO359">
        <v>0</v>
      </c>
      <c r="AP359">
        <f t="shared" si="91"/>
        <v>0</v>
      </c>
      <c r="AQ359">
        <f t="shared" si="92"/>
        <v>0</v>
      </c>
      <c r="AR359" s="102" t="str">
        <f t="shared" si="93"/>
        <v xml:space="preserve"> </v>
      </c>
      <c r="AS359">
        <f t="shared" si="83"/>
        <v>0</v>
      </c>
      <c r="AT359" s="102" t="str">
        <f t="shared" si="84"/>
        <v xml:space="preserve"> </v>
      </c>
      <c r="AU359" s="102" t="str" cm="1">
        <f t="array" ref="AU359">_xlfn.IFS(AO359=0," ",AT359=20%,20%,AT359=25%,25%,AT359&lt;20%,"MV",AT359=21%,"MV",AT359=22%,"MV",AT359=23%,"MV",AT359=24%,MV)</f>
        <v xml:space="preserve"> </v>
      </c>
      <c r="AY359" s="121"/>
      <c r="AZ359">
        <v>0</v>
      </c>
      <c r="BA359">
        <v>0</v>
      </c>
      <c r="BB359">
        <f t="shared" si="85"/>
        <v>0</v>
      </c>
      <c r="BD359">
        <v>0</v>
      </c>
      <c r="BE359">
        <f t="shared" si="86"/>
        <v>0</v>
      </c>
      <c r="BF359">
        <f t="shared" si="87"/>
        <v>0</v>
      </c>
      <c r="BG359" s="102" t="str">
        <f t="shared" si="88"/>
        <v xml:space="preserve"> </v>
      </c>
      <c r="BH359">
        <f t="shared" si="89"/>
        <v>0</v>
      </c>
      <c r="BI359" s="102" t="str">
        <f t="shared" si="90"/>
        <v xml:space="preserve"> </v>
      </c>
      <c r="BJ359" s="102" t="str" cm="1">
        <f t="array" ref="BJ359">_xlfn.IFS(BD359=0," ",BI359=20%,20%,BI359=25%,25%,BI359&lt;20%,"MV",BI359=21%,"MV",BI359=22%,"MV",BI359=23%,"MV",BI359=24%,MV)</f>
        <v xml:space="preserve"> </v>
      </c>
    </row>
    <row r="360" spans="1:62">
      <c r="A360" s="6">
        <v>331</v>
      </c>
      <c r="B360" s="14" t="s">
        <v>333</v>
      </c>
      <c r="C360" s="16" t="s">
        <v>45</v>
      </c>
      <c r="D360" s="9">
        <v>79229</v>
      </c>
      <c r="E360" s="9">
        <v>2686600</v>
      </c>
      <c r="F360" s="9">
        <v>2159000</v>
      </c>
      <c r="G360" s="9">
        <v>1865236</v>
      </c>
      <c r="H360" s="9">
        <v>90547</v>
      </c>
      <c r="I360" s="9">
        <v>5096811</v>
      </c>
      <c r="J360" s="9">
        <v>3763095</v>
      </c>
      <c r="K360" s="9">
        <v>3352606</v>
      </c>
      <c r="L360" s="9">
        <v>1910597</v>
      </c>
      <c r="M360" s="9">
        <v>1624573</v>
      </c>
      <c r="N360" s="9">
        <v>1620783</v>
      </c>
      <c r="O360" s="9">
        <v>5020650</v>
      </c>
      <c r="P360" s="9">
        <v>2714880</v>
      </c>
      <c r="Q360" s="9">
        <v>3903432</v>
      </c>
      <c r="R360" s="9">
        <v>1927679</v>
      </c>
      <c r="S360" s="9">
        <v>3701852</v>
      </c>
      <c r="T360" s="9">
        <v>3301385</v>
      </c>
      <c r="U360" s="9">
        <v>1469429</v>
      </c>
      <c r="V360" s="9">
        <v>3834344</v>
      </c>
      <c r="W360" s="9">
        <v>1395901</v>
      </c>
      <c r="X360" s="9">
        <v>2409456</v>
      </c>
      <c r="Y360" s="9">
        <v>2383735</v>
      </c>
      <c r="Z360" s="9">
        <v>5273473</v>
      </c>
      <c r="AA360" s="9">
        <v>2375520</v>
      </c>
      <c r="AB360" s="9">
        <v>5280107</v>
      </c>
      <c r="AC360" s="9">
        <v>1470560</v>
      </c>
      <c r="AE360" s="10">
        <f t="shared" si="81"/>
        <v>5280107</v>
      </c>
      <c r="AF360" s="10">
        <f t="shared" si="82"/>
        <v>79229</v>
      </c>
      <c r="AG360" s="10">
        <f t="shared" si="94"/>
        <v>63383.199999999997</v>
      </c>
      <c r="AH360" s="10">
        <f t="shared" si="95"/>
        <v>59421.75</v>
      </c>
      <c r="AK360">
        <v>0</v>
      </c>
      <c r="AL360">
        <v>0</v>
      </c>
      <c r="AM360">
        <f t="shared" si="96"/>
        <v>0</v>
      </c>
      <c r="AO360">
        <v>0</v>
      </c>
      <c r="AP360">
        <f t="shared" si="91"/>
        <v>0</v>
      </c>
      <c r="AQ360">
        <f t="shared" si="92"/>
        <v>0</v>
      </c>
      <c r="AR360" s="102" t="str">
        <f t="shared" si="93"/>
        <v xml:space="preserve"> </v>
      </c>
      <c r="AS360">
        <f t="shared" si="83"/>
        <v>0</v>
      </c>
      <c r="AT360" s="102" t="str">
        <f t="shared" si="84"/>
        <v xml:space="preserve"> </v>
      </c>
      <c r="AU360" s="102" t="str" cm="1">
        <f t="array" ref="AU360">_xlfn.IFS(AO360=0," ",AT360=20%,20%,AT360=25%,25%,AT360&lt;20%,"MV",AT360=21%,"MV",AT360=22%,"MV",AT360=23%,"MV",AT360=24%,MV)</f>
        <v xml:space="preserve"> </v>
      </c>
      <c r="AY360" s="121"/>
      <c r="AZ360">
        <v>0</v>
      </c>
      <c r="BA360">
        <v>0</v>
      </c>
      <c r="BB360">
        <f t="shared" si="85"/>
        <v>0</v>
      </c>
      <c r="BD360">
        <v>0</v>
      </c>
      <c r="BE360">
        <f t="shared" si="86"/>
        <v>0</v>
      </c>
      <c r="BF360">
        <f t="shared" si="87"/>
        <v>0</v>
      </c>
      <c r="BG360" s="102" t="str">
        <f t="shared" si="88"/>
        <v xml:space="preserve"> </v>
      </c>
      <c r="BH360">
        <f t="shared" si="89"/>
        <v>0</v>
      </c>
      <c r="BI360" s="102" t="str">
        <f t="shared" si="90"/>
        <v xml:space="preserve"> </v>
      </c>
      <c r="BJ360" s="102" t="str" cm="1">
        <f t="array" ref="BJ360">_xlfn.IFS(BD360=0," ",BI360=20%,20%,BI360=25%,25%,BI360&lt;20%,"MV",BI360=21%,"MV",BI360=22%,"MV",BI360=23%,"MV",BI360=24%,MV)</f>
        <v xml:space="preserve"> </v>
      </c>
    </row>
    <row r="361" spans="1:62">
      <c r="A361" s="6">
        <v>332</v>
      </c>
      <c r="B361" s="14" t="s">
        <v>334</v>
      </c>
      <c r="C361" s="16" t="s">
        <v>45</v>
      </c>
      <c r="D361" s="9">
        <v>79229</v>
      </c>
      <c r="E361" s="9">
        <v>2686600</v>
      </c>
      <c r="F361" s="9">
        <v>2159000</v>
      </c>
      <c r="G361" s="9">
        <v>1865236</v>
      </c>
      <c r="H361" s="9">
        <v>90547</v>
      </c>
      <c r="I361" s="9">
        <v>5096811</v>
      </c>
      <c r="J361" s="9">
        <v>3763095</v>
      </c>
      <c r="K361" s="9">
        <v>3577901</v>
      </c>
      <c r="L361" s="9">
        <v>1910597</v>
      </c>
      <c r="M361" s="9">
        <v>1624573</v>
      </c>
      <c r="N361" s="9">
        <v>1620783</v>
      </c>
      <c r="O361" s="9">
        <v>5020650</v>
      </c>
      <c r="P361" s="9">
        <v>2714880</v>
      </c>
      <c r="Q361" s="9">
        <v>3903432</v>
      </c>
      <c r="R361" s="9">
        <v>1927679</v>
      </c>
      <c r="S361" s="9">
        <v>3701852</v>
      </c>
      <c r="T361" s="9">
        <v>3301385</v>
      </c>
      <c r="U361" s="9">
        <v>1469429</v>
      </c>
      <c r="V361" s="9">
        <v>3834344</v>
      </c>
      <c r="W361" s="9">
        <v>1395901</v>
      </c>
      <c r="X361" s="9">
        <v>2409456</v>
      </c>
      <c r="Y361" s="9">
        <v>2383735</v>
      </c>
      <c r="Z361" s="9">
        <v>5282014</v>
      </c>
      <c r="AA361" s="9">
        <v>2375520</v>
      </c>
      <c r="AB361" s="9">
        <v>5280107</v>
      </c>
      <c r="AC361" s="9">
        <v>1470560</v>
      </c>
      <c r="AE361" s="10">
        <f t="shared" si="81"/>
        <v>5282014</v>
      </c>
      <c r="AF361" s="10">
        <f t="shared" si="82"/>
        <v>79229</v>
      </c>
      <c r="AG361" s="10">
        <f t="shared" si="94"/>
        <v>63383.199999999997</v>
      </c>
      <c r="AH361" s="10">
        <f t="shared" si="95"/>
        <v>59421.75</v>
      </c>
      <c r="AK361">
        <v>0</v>
      </c>
      <c r="AL361">
        <v>0</v>
      </c>
      <c r="AM361">
        <f t="shared" si="96"/>
        <v>0</v>
      </c>
      <c r="AO361">
        <v>0</v>
      </c>
      <c r="AP361">
        <f t="shared" si="91"/>
        <v>0</v>
      </c>
      <c r="AQ361">
        <f t="shared" si="92"/>
        <v>0</v>
      </c>
      <c r="AR361" s="102" t="str">
        <f t="shared" si="93"/>
        <v xml:space="preserve"> </v>
      </c>
      <c r="AS361">
        <f t="shared" si="83"/>
        <v>0</v>
      </c>
      <c r="AT361" s="102" t="str">
        <f t="shared" si="84"/>
        <v xml:space="preserve"> </v>
      </c>
      <c r="AU361" s="102" t="str" cm="1">
        <f t="array" ref="AU361">_xlfn.IFS(AO361=0," ",AT361=20%,20%,AT361=25%,25%,AT361&lt;20%,"MV",AT361=21%,"MV",AT361=22%,"MV",AT361=23%,"MV",AT361=24%,MV)</f>
        <v xml:space="preserve"> </v>
      </c>
      <c r="AY361" s="121"/>
      <c r="AZ361">
        <v>0</v>
      </c>
      <c r="BA361">
        <v>0</v>
      </c>
      <c r="BB361">
        <f t="shared" si="85"/>
        <v>0</v>
      </c>
      <c r="BD361">
        <v>0</v>
      </c>
      <c r="BE361">
        <f t="shared" si="86"/>
        <v>0</v>
      </c>
      <c r="BF361">
        <f t="shared" si="87"/>
        <v>0</v>
      </c>
      <c r="BG361" s="102" t="str">
        <f t="shared" si="88"/>
        <v xml:space="preserve"> </v>
      </c>
      <c r="BH361">
        <f t="shared" si="89"/>
        <v>0</v>
      </c>
      <c r="BI361" s="102" t="str">
        <f t="shared" si="90"/>
        <v xml:space="preserve"> </v>
      </c>
      <c r="BJ361" s="102" t="str" cm="1">
        <f t="array" ref="BJ361">_xlfn.IFS(BD361=0," ",BI361=20%,20%,BI361=25%,25%,BI361&lt;20%,"MV",BI361=21%,"MV",BI361=22%,"MV",BI361=23%,"MV",BI361=24%,MV)</f>
        <v xml:space="preserve"> </v>
      </c>
    </row>
    <row r="362" spans="1:62">
      <c r="A362" s="6">
        <v>333</v>
      </c>
      <c r="B362" s="14" t="s">
        <v>335</v>
      </c>
      <c r="C362" s="16" t="s">
        <v>45</v>
      </c>
      <c r="D362" s="9">
        <v>79768</v>
      </c>
      <c r="E362" s="9">
        <v>3110800</v>
      </c>
      <c r="F362" s="9">
        <v>2286760</v>
      </c>
      <c r="G362" s="9">
        <v>1990912</v>
      </c>
      <c r="H362" s="9">
        <v>91163</v>
      </c>
      <c r="I362" s="9">
        <v>7827496</v>
      </c>
      <c r="J362" s="9">
        <v>3258704</v>
      </c>
      <c r="K362" s="9">
        <v>3833842</v>
      </c>
      <c r="L362" s="9">
        <v>2828000</v>
      </c>
      <c r="M362" s="9">
        <v>1594222</v>
      </c>
      <c r="N362" s="9">
        <v>2090458</v>
      </c>
      <c r="O362" s="9">
        <v>7710532</v>
      </c>
      <c r="P362" s="9">
        <v>3122112</v>
      </c>
      <c r="Q362" s="9">
        <v>2937500</v>
      </c>
      <c r="R362" s="9">
        <v>2211895</v>
      </c>
      <c r="S362" s="9">
        <v>4206650</v>
      </c>
      <c r="T362" s="9">
        <v>5070145</v>
      </c>
      <c r="U362" s="9">
        <v>2703455</v>
      </c>
      <c r="V362" s="9">
        <v>3349766</v>
      </c>
      <c r="W362" s="9">
        <v>1623951</v>
      </c>
      <c r="X362" s="9">
        <v>4072320</v>
      </c>
      <c r="Y362" s="9">
        <v>3007811</v>
      </c>
      <c r="Z362" s="9">
        <v>8130308</v>
      </c>
      <c r="AA362" s="9">
        <v>2624384</v>
      </c>
      <c r="AB362" s="9">
        <v>8108996</v>
      </c>
      <c r="AC362" s="9">
        <v>1622989</v>
      </c>
      <c r="AE362" s="10">
        <f t="shared" si="81"/>
        <v>8130308</v>
      </c>
      <c r="AF362" s="10">
        <f t="shared" si="82"/>
        <v>79768</v>
      </c>
      <c r="AG362" s="10">
        <f t="shared" si="94"/>
        <v>63814.400000000001</v>
      </c>
      <c r="AH362" s="10">
        <f t="shared" si="95"/>
        <v>59826</v>
      </c>
      <c r="AK362">
        <v>0</v>
      </c>
      <c r="AL362">
        <v>0</v>
      </c>
      <c r="AM362">
        <f t="shared" si="96"/>
        <v>0</v>
      </c>
      <c r="AO362">
        <v>0</v>
      </c>
      <c r="AP362">
        <f t="shared" si="91"/>
        <v>0</v>
      </c>
      <c r="AQ362">
        <f t="shared" si="92"/>
        <v>0</v>
      </c>
      <c r="AR362" s="102" t="str">
        <f t="shared" si="93"/>
        <v xml:space="preserve"> </v>
      </c>
      <c r="AS362">
        <f t="shared" si="83"/>
        <v>0</v>
      </c>
      <c r="AT362" s="102" t="str">
        <f t="shared" si="84"/>
        <v xml:space="preserve"> </v>
      </c>
      <c r="AU362" s="102" t="str" cm="1">
        <f t="array" ref="AU362">_xlfn.IFS(AO362=0," ",AT362=20%,20%,AT362=25%,25%,AT362&lt;20%,"MV",AT362=21%,"MV",AT362=22%,"MV",AT362=23%,"MV",AT362=24%,MV)</f>
        <v xml:space="preserve"> </v>
      </c>
      <c r="AY362" s="121"/>
      <c r="AZ362">
        <v>0</v>
      </c>
      <c r="BA362">
        <v>0</v>
      </c>
      <c r="BB362">
        <f t="shared" si="85"/>
        <v>0</v>
      </c>
      <c r="BD362">
        <v>0</v>
      </c>
      <c r="BE362">
        <f t="shared" si="86"/>
        <v>0</v>
      </c>
      <c r="BF362">
        <f t="shared" si="87"/>
        <v>0</v>
      </c>
      <c r="BG362" s="102" t="str">
        <f t="shared" si="88"/>
        <v xml:space="preserve"> </v>
      </c>
      <c r="BH362">
        <f t="shared" si="89"/>
        <v>0</v>
      </c>
      <c r="BI362" s="102" t="str">
        <f t="shared" si="90"/>
        <v xml:space="preserve"> </v>
      </c>
      <c r="BJ362" s="102" t="str" cm="1">
        <f t="array" ref="BJ362">_xlfn.IFS(BD362=0," ",BI362=20%,20%,BI362=25%,25%,BI362&lt;20%,"MV",BI362=21%,"MV",BI362=22%,"MV",BI362=23%,"MV",BI362=24%,MV)</f>
        <v xml:space="preserve"> </v>
      </c>
    </row>
    <row r="363" spans="1:62">
      <c r="A363" s="6">
        <v>334</v>
      </c>
      <c r="B363" s="14" t="s">
        <v>336</v>
      </c>
      <c r="C363" s="16" t="s">
        <v>45</v>
      </c>
      <c r="D363" s="9">
        <v>79768</v>
      </c>
      <c r="E363" s="9">
        <v>3110800</v>
      </c>
      <c r="F363" s="9">
        <v>2286760</v>
      </c>
      <c r="G363" s="9">
        <v>1990912</v>
      </c>
      <c r="H363" s="9">
        <v>91163</v>
      </c>
      <c r="I363" s="9">
        <v>7700869</v>
      </c>
      <c r="J363" s="9">
        <v>3258704</v>
      </c>
      <c r="K363" s="9">
        <v>4091476</v>
      </c>
      <c r="L363" s="9">
        <v>2828000</v>
      </c>
      <c r="M363" s="9">
        <v>1594222</v>
      </c>
      <c r="N363" s="9">
        <v>2090458</v>
      </c>
      <c r="O363" s="9">
        <v>7585797</v>
      </c>
      <c r="P363" s="9">
        <v>3122112</v>
      </c>
      <c r="Q363" s="9">
        <v>2937500</v>
      </c>
      <c r="R363" s="9">
        <v>2211895</v>
      </c>
      <c r="S363" s="9">
        <v>4206650</v>
      </c>
      <c r="T363" s="9">
        <v>4988124</v>
      </c>
      <c r="U363" s="9">
        <v>2703455</v>
      </c>
      <c r="V363" s="9">
        <v>3349766</v>
      </c>
      <c r="W363" s="9">
        <v>1623951</v>
      </c>
      <c r="X363" s="9">
        <v>3902640</v>
      </c>
      <c r="Y363" s="9">
        <v>3007811</v>
      </c>
      <c r="Z363" s="9">
        <v>7967788</v>
      </c>
      <c r="AA363" s="9">
        <v>2624384</v>
      </c>
      <c r="AB363" s="9">
        <v>7977814</v>
      </c>
      <c r="AC363" s="9">
        <v>1622989</v>
      </c>
      <c r="AE363" s="10">
        <f t="shared" si="81"/>
        <v>7977814</v>
      </c>
      <c r="AF363" s="10">
        <f t="shared" si="82"/>
        <v>79768</v>
      </c>
      <c r="AG363" s="10">
        <f t="shared" si="94"/>
        <v>63814.400000000001</v>
      </c>
      <c r="AH363" s="10">
        <f t="shared" si="95"/>
        <v>59826</v>
      </c>
      <c r="AK363">
        <v>0</v>
      </c>
      <c r="AL363">
        <v>0</v>
      </c>
      <c r="AM363">
        <f t="shared" si="96"/>
        <v>0</v>
      </c>
      <c r="AO363">
        <v>0</v>
      </c>
      <c r="AP363">
        <f t="shared" si="91"/>
        <v>0</v>
      </c>
      <c r="AQ363">
        <f t="shared" si="92"/>
        <v>0</v>
      </c>
      <c r="AR363" s="102" t="str">
        <f t="shared" si="93"/>
        <v xml:space="preserve"> </v>
      </c>
      <c r="AS363">
        <f t="shared" si="83"/>
        <v>0</v>
      </c>
      <c r="AT363" s="102" t="str">
        <f t="shared" si="84"/>
        <v xml:space="preserve"> </v>
      </c>
      <c r="AU363" s="102" t="str" cm="1">
        <f t="array" ref="AU363">_xlfn.IFS(AO363=0," ",AT363=20%,20%,AT363=25%,25%,AT363&lt;20%,"MV",AT363=21%,"MV",AT363=22%,"MV",AT363=23%,"MV",AT363=24%,MV)</f>
        <v xml:space="preserve"> </v>
      </c>
      <c r="AY363" s="121"/>
      <c r="AZ363">
        <v>0</v>
      </c>
      <c r="BA363">
        <v>0</v>
      </c>
      <c r="BB363">
        <f t="shared" si="85"/>
        <v>0</v>
      </c>
      <c r="BD363">
        <v>0</v>
      </c>
      <c r="BE363">
        <f t="shared" si="86"/>
        <v>0</v>
      </c>
      <c r="BF363">
        <f t="shared" si="87"/>
        <v>0</v>
      </c>
      <c r="BG363" s="102" t="str">
        <f t="shared" si="88"/>
        <v xml:space="preserve"> </v>
      </c>
      <c r="BH363">
        <f t="shared" si="89"/>
        <v>0</v>
      </c>
      <c r="BI363" s="102" t="str">
        <f t="shared" si="90"/>
        <v xml:space="preserve"> </v>
      </c>
      <c r="BJ363" s="102" t="str" cm="1">
        <f t="array" ref="BJ363">_xlfn.IFS(BD363=0," ",BI363=20%,20%,BI363=25%,25%,BI363&lt;20%,"MV",BI363=21%,"MV",BI363=22%,"MV",BI363=23%,"MV",BI363=24%,MV)</f>
        <v xml:space="preserve"> </v>
      </c>
    </row>
    <row r="364" spans="1:62">
      <c r="A364" s="6">
        <v>335</v>
      </c>
      <c r="B364" s="14" t="s">
        <v>337</v>
      </c>
      <c r="C364" s="16" t="s">
        <v>45</v>
      </c>
      <c r="D364" s="9">
        <v>11755</v>
      </c>
      <c r="E364" s="9">
        <v>424200</v>
      </c>
      <c r="F364" s="9">
        <v>482624</v>
      </c>
      <c r="G364" s="9">
        <v>348410</v>
      </c>
      <c r="H364" s="9">
        <v>13434</v>
      </c>
      <c r="I364" s="9">
        <v>445144</v>
      </c>
      <c r="J364" s="9">
        <v>366455</v>
      </c>
      <c r="K364" s="9">
        <v>609565</v>
      </c>
      <c r="L364" s="9">
        <v>213684</v>
      </c>
      <c r="M364" s="9">
        <v>145449</v>
      </c>
      <c r="N364" s="9">
        <v>197508</v>
      </c>
      <c r="O364" s="9">
        <v>438492</v>
      </c>
      <c r="P364" s="9">
        <v>256420</v>
      </c>
      <c r="Q364" s="9">
        <v>364473</v>
      </c>
      <c r="R364" s="9">
        <v>615866</v>
      </c>
      <c r="S364" s="9">
        <v>336532</v>
      </c>
      <c r="T364" s="9">
        <v>288335</v>
      </c>
      <c r="U364" s="9">
        <v>305424</v>
      </c>
      <c r="V364" s="9">
        <v>336532</v>
      </c>
      <c r="W364" s="9">
        <v>201127</v>
      </c>
      <c r="X364" s="9">
        <v>246036</v>
      </c>
      <c r="Y364" s="9">
        <v>295654</v>
      </c>
      <c r="Z364" s="9">
        <v>462548</v>
      </c>
      <c r="AA364" s="9">
        <v>418544</v>
      </c>
      <c r="AB364" s="9">
        <v>461153</v>
      </c>
      <c r="AC364" s="9">
        <v>158368</v>
      </c>
      <c r="AE364" s="10">
        <f t="shared" si="81"/>
        <v>615866</v>
      </c>
      <c r="AF364" s="10">
        <f t="shared" si="82"/>
        <v>11755</v>
      </c>
      <c r="AG364" s="10">
        <f t="shared" si="94"/>
        <v>9404</v>
      </c>
      <c r="AH364" s="10">
        <f t="shared" si="95"/>
        <v>8816.25</v>
      </c>
      <c r="AK364">
        <v>0</v>
      </c>
      <c r="AL364">
        <v>0</v>
      </c>
      <c r="AM364">
        <f t="shared" si="96"/>
        <v>0</v>
      </c>
      <c r="AO364">
        <v>0</v>
      </c>
      <c r="AP364">
        <f t="shared" si="91"/>
        <v>0</v>
      </c>
      <c r="AQ364">
        <f t="shared" si="92"/>
        <v>0</v>
      </c>
      <c r="AR364" s="102" t="str">
        <f t="shared" si="93"/>
        <v xml:space="preserve"> </v>
      </c>
      <c r="AS364">
        <f t="shared" si="83"/>
        <v>0</v>
      </c>
      <c r="AT364" s="102" t="str">
        <f t="shared" si="84"/>
        <v xml:space="preserve"> </v>
      </c>
      <c r="AU364" s="102" t="str" cm="1">
        <f t="array" ref="AU364">_xlfn.IFS(AO364=0," ",AT364=20%,20%,AT364=25%,25%,AT364&lt;20%,"MV",AT364=21%,"MV",AT364=22%,"MV",AT364=23%,"MV",AT364=24%,MV)</f>
        <v xml:space="preserve"> </v>
      </c>
      <c r="AY364" s="121"/>
      <c r="AZ364">
        <v>0</v>
      </c>
      <c r="BA364">
        <v>0</v>
      </c>
      <c r="BB364">
        <f t="shared" si="85"/>
        <v>0</v>
      </c>
      <c r="BD364">
        <v>0</v>
      </c>
      <c r="BE364">
        <f t="shared" si="86"/>
        <v>0</v>
      </c>
      <c r="BF364">
        <f t="shared" si="87"/>
        <v>0</v>
      </c>
      <c r="BG364" s="102" t="str">
        <f t="shared" si="88"/>
        <v xml:space="preserve"> </v>
      </c>
      <c r="BH364">
        <f t="shared" si="89"/>
        <v>0</v>
      </c>
      <c r="BI364" s="102" t="str">
        <f t="shared" si="90"/>
        <v xml:space="preserve"> </v>
      </c>
      <c r="BJ364" s="102" t="str" cm="1">
        <f t="array" ref="BJ364">_xlfn.IFS(BD364=0," ",BI364=20%,20%,BI364=25%,25%,BI364&lt;20%,"MV",BI364=21%,"MV",BI364=22%,"MV",BI364=23%,"MV",BI364=24%,MV)</f>
        <v xml:space="preserve"> </v>
      </c>
    </row>
    <row r="365" spans="1:62">
      <c r="A365" s="6">
        <v>336</v>
      </c>
      <c r="B365" s="14" t="s">
        <v>338</v>
      </c>
      <c r="C365" s="16" t="s">
        <v>45</v>
      </c>
      <c r="D365" s="9">
        <v>12785</v>
      </c>
      <c r="E365" s="9">
        <v>537320</v>
      </c>
      <c r="F365" s="9">
        <v>521894</v>
      </c>
      <c r="G365" s="9">
        <v>398182</v>
      </c>
      <c r="H365" s="9">
        <v>14611</v>
      </c>
      <c r="I365" s="9">
        <v>480578</v>
      </c>
      <c r="J365" s="9">
        <v>402461</v>
      </c>
      <c r="K365" s="9">
        <v>701885</v>
      </c>
      <c r="L365" s="9">
        <v>271262</v>
      </c>
      <c r="M365" s="9">
        <v>184640</v>
      </c>
      <c r="N365" s="9">
        <v>226919</v>
      </c>
      <c r="O365" s="9">
        <v>473396</v>
      </c>
      <c r="P365" s="9">
        <v>325786</v>
      </c>
      <c r="Q365" s="9">
        <v>437096</v>
      </c>
      <c r="R365" s="9">
        <v>724461</v>
      </c>
      <c r="S365" s="9">
        <v>504798</v>
      </c>
      <c r="T365" s="9">
        <v>311287</v>
      </c>
      <c r="U365" s="9">
        <v>384495</v>
      </c>
      <c r="V365" s="9">
        <v>394046</v>
      </c>
      <c r="W365" s="9">
        <v>324315</v>
      </c>
      <c r="X365" s="9">
        <v>279972</v>
      </c>
      <c r="Y365" s="9">
        <v>380708</v>
      </c>
      <c r="Z365" s="9">
        <v>496348</v>
      </c>
      <c r="AA365" s="9">
        <v>452480</v>
      </c>
      <c r="AB365" s="9">
        <v>497859</v>
      </c>
      <c r="AC365" s="9">
        <v>237552</v>
      </c>
      <c r="AE365" s="10">
        <f t="shared" si="81"/>
        <v>724461</v>
      </c>
      <c r="AF365" s="10">
        <f t="shared" si="82"/>
        <v>12785</v>
      </c>
      <c r="AG365" s="10">
        <f t="shared" si="94"/>
        <v>10228</v>
      </c>
      <c r="AH365" s="10">
        <f t="shared" si="95"/>
        <v>9588.75</v>
      </c>
      <c r="AK365">
        <v>1</v>
      </c>
      <c r="AL365">
        <v>1</v>
      </c>
      <c r="AM365">
        <f t="shared" si="96"/>
        <v>0</v>
      </c>
      <c r="AO365">
        <v>10228</v>
      </c>
      <c r="AP365">
        <f t="shared" si="91"/>
        <v>311287</v>
      </c>
      <c r="AQ365">
        <f t="shared" si="92"/>
        <v>301059</v>
      </c>
      <c r="AR365" s="102">
        <f t="shared" si="93"/>
        <v>0.96714286173209929</v>
      </c>
      <c r="AS365">
        <f t="shared" si="83"/>
        <v>10228</v>
      </c>
      <c r="AT365" s="102">
        <f t="shared" si="84"/>
        <v>0.2</v>
      </c>
      <c r="AU365" s="102" cm="1">
        <f t="array" ref="AU365">_xlfn.IFS(AO365=0," ",AT365=20%,20%,AT365=25%,25%,AT365&lt;20%,"MV",AT365=21%,"MV",AT365=22%,"MV",AT365=23%,"MV",AT365=24%,MV)</f>
        <v>0.2</v>
      </c>
      <c r="AY365" s="121"/>
      <c r="AZ365">
        <v>1</v>
      </c>
      <c r="BA365">
        <v>1</v>
      </c>
      <c r="BB365">
        <f t="shared" si="85"/>
        <v>0</v>
      </c>
      <c r="BD365">
        <v>10228</v>
      </c>
      <c r="BE365">
        <f t="shared" si="86"/>
        <v>324315</v>
      </c>
      <c r="BF365">
        <f t="shared" si="87"/>
        <v>314087</v>
      </c>
      <c r="BG365" s="102">
        <f t="shared" si="88"/>
        <v>0.96846275997101583</v>
      </c>
      <c r="BH365">
        <f t="shared" si="89"/>
        <v>10228</v>
      </c>
      <c r="BI365" s="102">
        <f t="shared" si="90"/>
        <v>0.2</v>
      </c>
      <c r="BJ365" s="102" cm="1">
        <f t="array" ref="BJ365">_xlfn.IFS(BD365=0," ",BI365=20%,20%,BI365=25%,25%,BI365&lt;20%,"MV",BI365=21%,"MV",BI365=22%,"MV",BI365=23%,"MV",BI365=24%,MV)</f>
        <v>0.2</v>
      </c>
    </row>
    <row r="366" spans="1:62">
      <c r="A366" s="6">
        <v>337</v>
      </c>
      <c r="B366" s="14" t="s">
        <v>339</v>
      </c>
      <c r="C366" s="16" t="s">
        <v>45</v>
      </c>
      <c r="D366" s="9">
        <v>14249</v>
      </c>
      <c r="E366" s="9">
        <v>636300</v>
      </c>
      <c r="F366" s="9">
        <v>408574</v>
      </c>
      <c r="G366" s="9">
        <v>409381</v>
      </c>
      <c r="H366" s="9">
        <v>16284</v>
      </c>
      <c r="I366" s="9">
        <v>815471</v>
      </c>
      <c r="J366" s="9">
        <v>563338</v>
      </c>
      <c r="K366" s="9">
        <v>657689</v>
      </c>
      <c r="L366" s="9">
        <v>271262</v>
      </c>
      <c r="M366" s="9">
        <v>184640</v>
      </c>
      <c r="N366" s="9">
        <v>231896</v>
      </c>
      <c r="O366" s="9">
        <v>803284</v>
      </c>
      <c r="P366" s="9">
        <v>456100</v>
      </c>
      <c r="Q366" s="9">
        <v>437096</v>
      </c>
      <c r="R366" s="9">
        <v>395198</v>
      </c>
      <c r="S366" s="9">
        <v>807677</v>
      </c>
      <c r="T366" s="9">
        <v>528209</v>
      </c>
      <c r="U366" s="9">
        <v>441055</v>
      </c>
      <c r="V366" s="9">
        <v>394046</v>
      </c>
      <c r="W366" s="9">
        <v>367074</v>
      </c>
      <c r="X366" s="9">
        <v>279972</v>
      </c>
      <c r="Y366" s="9">
        <v>427193</v>
      </c>
      <c r="Z366" s="9">
        <v>846058</v>
      </c>
      <c r="AA366" s="9">
        <v>565600</v>
      </c>
      <c r="AB366" s="9">
        <v>844797</v>
      </c>
      <c r="AC366" s="9">
        <v>246477</v>
      </c>
      <c r="AE366" s="10">
        <f t="shared" si="81"/>
        <v>846058</v>
      </c>
      <c r="AF366" s="10">
        <f t="shared" si="82"/>
        <v>14249</v>
      </c>
      <c r="AG366" s="10">
        <f t="shared" si="94"/>
        <v>11399.2</v>
      </c>
      <c r="AH366" s="10">
        <f t="shared" si="95"/>
        <v>10686.75</v>
      </c>
      <c r="AK366">
        <v>0</v>
      </c>
      <c r="AL366">
        <v>0</v>
      </c>
      <c r="AM366">
        <f t="shared" si="96"/>
        <v>0</v>
      </c>
      <c r="AO366">
        <v>0</v>
      </c>
      <c r="AP366">
        <f t="shared" si="91"/>
        <v>0</v>
      </c>
      <c r="AQ366">
        <f t="shared" si="92"/>
        <v>0</v>
      </c>
      <c r="AR366" s="102" t="str">
        <f t="shared" si="93"/>
        <v xml:space="preserve"> </v>
      </c>
      <c r="AS366">
        <f t="shared" si="83"/>
        <v>0</v>
      </c>
      <c r="AT366" s="102" t="str">
        <f t="shared" si="84"/>
        <v xml:space="preserve"> </v>
      </c>
      <c r="AU366" s="102" t="str" cm="1">
        <f t="array" ref="AU366">_xlfn.IFS(AO366=0," ",AT366=20%,20%,AT366=25%,25%,AT366&lt;20%,"MV",AT366=21%,"MV",AT366=22%,"MV",AT366=23%,"MV",AT366=24%,MV)</f>
        <v xml:space="preserve"> </v>
      </c>
      <c r="AY366" s="121"/>
      <c r="AZ366">
        <v>0</v>
      </c>
      <c r="BA366">
        <v>0</v>
      </c>
      <c r="BB366">
        <f t="shared" si="85"/>
        <v>0</v>
      </c>
      <c r="BD366">
        <v>0</v>
      </c>
      <c r="BE366">
        <f t="shared" si="86"/>
        <v>0</v>
      </c>
      <c r="BF366">
        <f t="shared" si="87"/>
        <v>0</v>
      </c>
      <c r="BG366" s="102" t="str">
        <f t="shared" si="88"/>
        <v xml:space="preserve"> </v>
      </c>
      <c r="BH366">
        <f t="shared" si="89"/>
        <v>0</v>
      </c>
      <c r="BI366" s="102" t="str">
        <f t="shared" si="90"/>
        <v xml:space="preserve"> </v>
      </c>
      <c r="BJ366" s="102" t="str" cm="1">
        <f t="array" ref="BJ366">_xlfn.IFS(BD366=0," ",BI366=20%,20%,BI366=25%,25%,BI366&lt;20%,"MV",BI366=21%,"MV",BI366=22%,"MV",BI366=23%,"MV",BI366=24%,MV)</f>
        <v xml:space="preserve"> </v>
      </c>
    </row>
    <row r="367" spans="1:62">
      <c r="A367" s="6">
        <v>338</v>
      </c>
      <c r="B367" s="14" t="s">
        <v>340</v>
      </c>
      <c r="C367" s="16" t="s">
        <v>45</v>
      </c>
      <c r="D367" s="9">
        <v>14936</v>
      </c>
      <c r="E367" s="9">
        <v>707000</v>
      </c>
      <c r="F367" s="9">
        <v>849469</v>
      </c>
      <c r="G367" s="9">
        <v>814905</v>
      </c>
      <c r="H367" s="9">
        <v>17070</v>
      </c>
      <c r="I367" s="9">
        <v>1076387</v>
      </c>
      <c r="J367" s="9">
        <v>735280</v>
      </c>
      <c r="K367" s="9">
        <v>842262</v>
      </c>
      <c r="L367" s="9">
        <v>313342</v>
      </c>
      <c r="M367" s="9">
        <v>196344</v>
      </c>
      <c r="N367" s="9">
        <v>282800</v>
      </c>
      <c r="O367" s="9">
        <v>1060303</v>
      </c>
      <c r="P367" s="9">
        <v>650892</v>
      </c>
      <c r="Q367" s="9">
        <v>447955</v>
      </c>
      <c r="R367" s="9">
        <v>758455</v>
      </c>
      <c r="S367" s="9">
        <v>925463</v>
      </c>
      <c r="T367" s="9">
        <v>697214</v>
      </c>
      <c r="U367" s="9">
        <v>740823</v>
      </c>
      <c r="V367" s="9">
        <v>466097</v>
      </c>
      <c r="W367" s="9">
        <v>415886</v>
      </c>
      <c r="X367" s="9">
        <v>415716</v>
      </c>
      <c r="Y367" s="9">
        <v>441897</v>
      </c>
      <c r="Z367" s="9">
        <v>1110895</v>
      </c>
      <c r="AA367" s="9">
        <v>565600</v>
      </c>
      <c r="AB367" s="9">
        <v>1115096</v>
      </c>
      <c r="AC367" s="9">
        <v>286194</v>
      </c>
      <c r="AE367" s="10">
        <f t="shared" si="81"/>
        <v>1115096</v>
      </c>
      <c r="AF367" s="10">
        <f t="shared" si="82"/>
        <v>14936</v>
      </c>
      <c r="AG367" s="10">
        <f t="shared" si="94"/>
        <v>11948.8</v>
      </c>
      <c r="AH367" s="10">
        <f t="shared" si="95"/>
        <v>11202</v>
      </c>
      <c r="AK367">
        <v>0</v>
      </c>
      <c r="AL367">
        <v>0</v>
      </c>
      <c r="AM367">
        <f t="shared" si="96"/>
        <v>0</v>
      </c>
      <c r="AO367">
        <v>0</v>
      </c>
      <c r="AP367">
        <f t="shared" si="91"/>
        <v>0</v>
      </c>
      <c r="AQ367">
        <f t="shared" si="92"/>
        <v>0</v>
      </c>
      <c r="AR367" s="102" t="str">
        <f t="shared" si="93"/>
        <v xml:space="preserve"> </v>
      </c>
      <c r="AS367">
        <f t="shared" si="83"/>
        <v>0</v>
      </c>
      <c r="AT367" s="102" t="str">
        <f t="shared" si="84"/>
        <v xml:space="preserve"> </v>
      </c>
      <c r="AU367" s="102" t="str" cm="1">
        <f t="array" ref="AU367">_xlfn.IFS(AO367=0," ",AT367=20%,20%,AT367=25%,25%,AT367&lt;20%,"MV",AT367=21%,"MV",AT367=22%,"MV",AT367=23%,"MV",AT367=24%,MV)</f>
        <v xml:space="preserve"> </v>
      </c>
      <c r="AY367" s="121"/>
      <c r="AZ367">
        <v>0</v>
      </c>
      <c r="BA367">
        <v>0</v>
      </c>
      <c r="BB367">
        <f t="shared" si="85"/>
        <v>0</v>
      </c>
      <c r="BD367">
        <v>0</v>
      </c>
      <c r="BE367">
        <f t="shared" si="86"/>
        <v>0</v>
      </c>
      <c r="BF367">
        <f t="shared" si="87"/>
        <v>0</v>
      </c>
      <c r="BG367" s="102" t="str">
        <f t="shared" si="88"/>
        <v xml:space="preserve"> </v>
      </c>
      <c r="BH367">
        <f t="shared" si="89"/>
        <v>0</v>
      </c>
      <c r="BI367" s="102" t="str">
        <f t="shared" si="90"/>
        <v xml:space="preserve"> </v>
      </c>
      <c r="BJ367" s="102" t="str" cm="1">
        <f t="array" ref="BJ367">_xlfn.IFS(BD367=0," ",BI367=20%,20%,BI367=25%,25%,BI367&lt;20%,"MV",BI367=21%,"MV",BI367=22%,"MV",BI367=23%,"MV",BI367=24%,MV)</f>
        <v xml:space="preserve"> </v>
      </c>
    </row>
    <row r="368" spans="1:62">
      <c r="A368" s="6">
        <v>339</v>
      </c>
      <c r="B368" s="14" t="s">
        <v>341</v>
      </c>
      <c r="C368" s="16" t="s">
        <v>45</v>
      </c>
      <c r="D368" s="9">
        <v>14123</v>
      </c>
      <c r="E368" s="9">
        <v>777700</v>
      </c>
      <c r="F368" s="9">
        <v>836694</v>
      </c>
      <c r="G368" s="9">
        <v>1866480</v>
      </c>
      <c r="H368" s="9">
        <v>16141</v>
      </c>
      <c r="I368" s="9">
        <v>1140233</v>
      </c>
      <c r="J368" s="9">
        <v>787315</v>
      </c>
      <c r="K368" s="9">
        <v>789226</v>
      </c>
      <c r="L368" s="9">
        <v>314474</v>
      </c>
      <c r="M368" s="9">
        <v>259405</v>
      </c>
      <c r="N368" s="9">
        <v>292302</v>
      </c>
      <c r="O368" s="9">
        <v>1123194</v>
      </c>
      <c r="P368" s="9">
        <v>1134820</v>
      </c>
      <c r="Q368" s="9">
        <v>447955</v>
      </c>
      <c r="R368" s="9">
        <v>747048</v>
      </c>
      <c r="S368" s="9">
        <v>1093729</v>
      </c>
      <c r="T368" s="9">
        <v>738569</v>
      </c>
      <c r="U368" s="9">
        <v>780415</v>
      </c>
      <c r="V368" s="9">
        <v>516577</v>
      </c>
      <c r="W368" s="9">
        <v>490715</v>
      </c>
      <c r="X368" s="9">
        <v>415716</v>
      </c>
      <c r="Y368" s="9">
        <v>489391</v>
      </c>
      <c r="Z368" s="9">
        <v>1178801</v>
      </c>
      <c r="AA368" s="9">
        <v>735280</v>
      </c>
      <c r="AB368" s="9">
        <v>1181239</v>
      </c>
      <c r="AC368" s="9">
        <v>305424</v>
      </c>
      <c r="AE368" s="10">
        <f t="shared" si="81"/>
        <v>1866480</v>
      </c>
      <c r="AF368" s="10">
        <f t="shared" si="82"/>
        <v>14123</v>
      </c>
      <c r="AG368" s="10">
        <f t="shared" si="94"/>
        <v>11298.4</v>
      </c>
      <c r="AH368" s="10">
        <f t="shared" si="95"/>
        <v>10592.25</v>
      </c>
      <c r="AK368">
        <v>0</v>
      </c>
      <c r="AL368">
        <v>0</v>
      </c>
      <c r="AM368">
        <f t="shared" si="96"/>
        <v>0</v>
      </c>
      <c r="AO368">
        <v>0</v>
      </c>
      <c r="AP368">
        <f t="shared" si="91"/>
        <v>0</v>
      </c>
      <c r="AQ368">
        <f t="shared" si="92"/>
        <v>0</v>
      </c>
      <c r="AR368" s="102" t="str">
        <f t="shared" si="93"/>
        <v xml:space="preserve"> </v>
      </c>
      <c r="AS368">
        <f t="shared" si="83"/>
        <v>0</v>
      </c>
      <c r="AT368" s="102" t="str">
        <f t="shared" si="84"/>
        <v xml:space="preserve"> </v>
      </c>
      <c r="AU368" s="102" t="str" cm="1">
        <f t="array" ref="AU368">_xlfn.IFS(AO368=0," ",AT368=20%,20%,AT368=25%,25%,AT368&lt;20%,"MV",AT368=21%,"MV",AT368=22%,"MV",AT368=23%,"MV",AT368=24%,MV)</f>
        <v xml:space="preserve"> </v>
      </c>
      <c r="AY368" s="121"/>
      <c r="AZ368">
        <v>0</v>
      </c>
      <c r="BA368">
        <v>0</v>
      </c>
      <c r="BB368">
        <f t="shared" si="85"/>
        <v>0</v>
      </c>
      <c r="BD368">
        <v>0</v>
      </c>
      <c r="BE368">
        <f t="shared" si="86"/>
        <v>0</v>
      </c>
      <c r="BF368">
        <f t="shared" si="87"/>
        <v>0</v>
      </c>
      <c r="BG368" s="102" t="str">
        <f t="shared" si="88"/>
        <v xml:space="preserve"> </v>
      </c>
      <c r="BH368">
        <f t="shared" si="89"/>
        <v>0</v>
      </c>
      <c r="BI368" s="102" t="str">
        <f t="shared" si="90"/>
        <v xml:space="preserve"> </v>
      </c>
      <c r="BJ368" s="102" t="str" cm="1">
        <f t="array" ref="BJ368">_xlfn.IFS(BD368=0," ",BI368=20%,20%,BI368=25%,25%,BI368&lt;20%,"MV",BI368=21%,"MV",BI368=22%,"MV",BI368=23%,"MV",BI368=24%,MV)</f>
        <v xml:space="preserve"> </v>
      </c>
    </row>
    <row r="369" spans="1:62">
      <c r="A369" s="6">
        <v>340</v>
      </c>
      <c r="B369" s="14" t="s">
        <v>342</v>
      </c>
      <c r="C369" s="16" t="s">
        <v>45</v>
      </c>
      <c r="D369" s="9">
        <v>29054</v>
      </c>
      <c r="E369" s="9">
        <v>1272600</v>
      </c>
      <c r="F369" s="9">
        <v>1437161</v>
      </c>
      <c r="G369" s="9">
        <v>1368752</v>
      </c>
      <c r="H369" s="9">
        <v>33204</v>
      </c>
      <c r="I369" s="9">
        <v>1154792</v>
      </c>
      <c r="J369" s="9">
        <v>848400</v>
      </c>
      <c r="K369" s="9">
        <v>1797510</v>
      </c>
      <c r="L369" s="9">
        <v>1565581</v>
      </c>
      <c r="M369" s="9">
        <v>1039391</v>
      </c>
      <c r="N369" s="9">
        <v>586414</v>
      </c>
      <c r="O369" s="9">
        <v>1137536</v>
      </c>
      <c r="P369" s="9">
        <v>1493184</v>
      </c>
      <c r="Q369" s="9">
        <v>2168510</v>
      </c>
      <c r="R369" s="9">
        <v>1229714</v>
      </c>
      <c r="S369" s="9">
        <v>2355724</v>
      </c>
      <c r="T369" s="9">
        <v>747999</v>
      </c>
      <c r="U369" s="9">
        <v>1319205</v>
      </c>
      <c r="V369" s="9">
        <v>1224976</v>
      </c>
      <c r="W369" s="9">
        <v>764465</v>
      </c>
      <c r="X369" s="9">
        <v>924756</v>
      </c>
      <c r="Y369" s="9">
        <v>958274</v>
      </c>
      <c r="Z369" s="9">
        <v>1196459</v>
      </c>
      <c r="AA369" s="9">
        <v>1074640</v>
      </c>
      <c r="AB369" s="9">
        <v>1196322</v>
      </c>
      <c r="AC369" s="9">
        <v>459075</v>
      </c>
      <c r="AE369" s="10">
        <f t="shared" si="81"/>
        <v>2355724</v>
      </c>
      <c r="AF369" s="10">
        <f t="shared" si="82"/>
        <v>29054</v>
      </c>
      <c r="AG369" s="10">
        <f t="shared" si="94"/>
        <v>23243.200000000001</v>
      </c>
      <c r="AH369" s="10">
        <f t="shared" si="95"/>
        <v>21790.5</v>
      </c>
      <c r="AK369">
        <v>0</v>
      </c>
      <c r="AL369">
        <v>0</v>
      </c>
      <c r="AM369">
        <f t="shared" si="96"/>
        <v>0</v>
      </c>
      <c r="AO369">
        <v>0</v>
      </c>
      <c r="AP369">
        <f t="shared" si="91"/>
        <v>0</v>
      </c>
      <c r="AQ369">
        <f t="shared" si="92"/>
        <v>0</v>
      </c>
      <c r="AR369" s="102" t="str">
        <f t="shared" si="93"/>
        <v xml:space="preserve"> </v>
      </c>
      <c r="AS369">
        <f t="shared" si="83"/>
        <v>0</v>
      </c>
      <c r="AT369" s="102" t="str">
        <f t="shared" si="84"/>
        <v xml:space="preserve"> </v>
      </c>
      <c r="AU369" s="102" t="str" cm="1">
        <f t="array" ref="AU369">_xlfn.IFS(AO369=0," ",AT369=20%,20%,AT369=25%,25%,AT369&lt;20%,"MV",AT369=21%,"MV",AT369=22%,"MV",AT369=23%,"MV",AT369=24%,MV)</f>
        <v xml:space="preserve"> </v>
      </c>
      <c r="AY369" s="121"/>
      <c r="AZ369">
        <v>0</v>
      </c>
      <c r="BA369">
        <v>0</v>
      </c>
      <c r="BB369">
        <f t="shared" si="85"/>
        <v>0</v>
      </c>
      <c r="BD369">
        <v>0</v>
      </c>
      <c r="BE369">
        <f t="shared" si="86"/>
        <v>0</v>
      </c>
      <c r="BF369">
        <f t="shared" si="87"/>
        <v>0</v>
      </c>
      <c r="BG369" s="102" t="str">
        <f t="shared" si="88"/>
        <v xml:space="preserve"> </v>
      </c>
      <c r="BH369">
        <f t="shared" si="89"/>
        <v>0</v>
      </c>
      <c r="BI369" s="102" t="str">
        <f t="shared" si="90"/>
        <v xml:space="preserve"> </v>
      </c>
      <c r="BJ369" s="102" t="str" cm="1">
        <f t="array" ref="BJ369">_xlfn.IFS(BD369=0," ",BI369=20%,20%,BI369=25%,25%,BI369&lt;20%,"MV",BI369=21%,"MV",BI369=22%,"MV",BI369=23%,"MV",BI369=24%,MV)</f>
        <v xml:space="preserve"> </v>
      </c>
    </row>
    <row r="370" spans="1:62">
      <c r="A370" s="6">
        <v>341</v>
      </c>
      <c r="B370" s="14" t="s">
        <v>343</v>
      </c>
      <c r="C370" s="16" t="s">
        <v>45</v>
      </c>
      <c r="D370" s="9">
        <v>834</v>
      </c>
      <c r="E370" s="9">
        <v>28139</v>
      </c>
      <c r="F370" s="9">
        <v>39377</v>
      </c>
      <c r="G370" s="9">
        <v>42929</v>
      </c>
      <c r="H370" s="9">
        <v>953</v>
      </c>
      <c r="I370" s="9">
        <v>80126</v>
      </c>
      <c r="J370" s="9">
        <v>57578</v>
      </c>
      <c r="K370" s="9">
        <v>141162</v>
      </c>
      <c r="L370" s="9">
        <v>65496</v>
      </c>
      <c r="M370" s="9">
        <v>20174</v>
      </c>
      <c r="N370" s="9">
        <v>136649</v>
      </c>
      <c r="O370" s="9">
        <v>78928</v>
      </c>
      <c r="P370" s="9">
        <v>27013</v>
      </c>
      <c r="Q370" s="9">
        <v>35633</v>
      </c>
      <c r="R370" s="9">
        <v>172884</v>
      </c>
      <c r="S370" s="9">
        <v>66297</v>
      </c>
      <c r="T370" s="9">
        <v>51900</v>
      </c>
      <c r="U370" s="9">
        <v>28167</v>
      </c>
      <c r="V370" s="9">
        <v>31129</v>
      </c>
      <c r="W370" s="9">
        <v>22398</v>
      </c>
      <c r="X370" s="9">
        <v>47510</v>
      </c>
      <c r="Y370" s="9">
        <v>37336</v>
      </c>
      <c r="Z370" s="9">
        <v>83007</v>
      </c>
      <c r="AA370" s="9">
        <v>40723</v>
      </c>
      <c r="AB370" s="9">
        <v>83007</v>
      </c>
      <c r="AC370" s="9">
        <v>7543</v>
      </c>
      <c r="AE370" s="10">
        <f t="shared" si="81"/>
        <v>172884</v>
      </c>
      <c r="AF370" s="10">
        <f t="shared" si="82"/>
        <v>834</v>
      </c>
      <c r="AG370" s="10">
        <f t="shared" si="94"/>
        <v>667.2</v>
      </c>
      <c r="AH370" s="10">
        <f t="shared" si="95"/>
        <v>625.5</v>
      </c>
      <c r="AK370">
        <v>0</v>
      </c>
      <c r="AL370">
        <v>0</v>
      </c>
      <c r="AM370">
        <f t="shared" si="96"/>
        <v>0</v>
      </c>
      <c r="AO370">
        <v>0</v>
      </c>
      <c r="AP370">
        <f t="shared" si="91"/>
        <v>0</v>
      </c>
      <c r="AQ370">
        <f t="shared" si="92"/>
        <v>0</v>
      </c>
      <c r="AR370" s="102" t="str">
        <f t="shared" si="93"/>
        <v xml:space="preserve"> </v>
      </c>
      <c r="AS370">
        <f t="shared" si="83"/>
        <v>0</v>
      </c>
      <c r="AT370" s="102" t="str">
        <f t="shared" si="84"/>
        <v xml:space="preserve"> </v>
      </c>
      <c r="AU370" s="102" t="str" cm="1">
        <f t="array" ref="AU370">_xlfn.IFS(AO370=0," ",AT370=20%,20%,AT370=25%,25%,AT370&lt;20%,"MV",AT370=21%,"MV",AT370=22%,"MV",AT370=23%,"MV",AT370=24%,MV)</f>
        <v xml:space="preserve"> </v>
      </c>
      <c r="AY370" s="121"/>
      <c r="AZ370">
        <v>0</v>
      </c>
      <c r="BA370">
        <v>0</v>
      </c>
      <c r="BB370">
        <f t="shared" si="85"/>
        <v>0</v>
      </c>
      <c r="BD370">
        <v>0</v>
      </c>
      <c r="BE370">
        <f t="shared" si="86"/>
        <v>0</v>
      </c>
      <c r="BF370">
        <f t="shared" si="87"/>
        <v>0</v>
      </c>
      <c r="BG370" s="102" t="str">
        <f t="shared" si="88"/>
        <v xml:space="preserve"> </v>
      </c>
      <c r="BH370">
        <f t="shared" si="89"/>
        <v>0</v>
      </c>
      <c r="BI370" s="102" t="str">
        <f t="shared" si="90"/>
        <v xml:space="preserve"> </v>
      </c>
      <c r="BJ370" s="102" t="str" cm="1">
        <f t="array" ref="BJ370">_xlfn.IFS(BD370=0," ",BI370=20%,20%,BI370=25%,25%,BI370&lt;20%,"MV",BI370=21%,"MV",BI370=22%,"MV",BI370=23%,"MV",BI370=24%,MV)</f>
        <v xml:space="preserve"> </v>
      </c>
    </row>
    <row r="371" spans="1:62">
      <c r="A371" s="6">
        <v>342</v>
      </c>
      <c r="B371" s="14" t="s">
        <v>344</v>
      </c>
      <c r="C371" s="16" t="s">
        <v>45</v>
      </c>
      <c r="D371" s="9">
        <v>742</v>
      </c>
      <c r="E371" s="9">
        <v>41006</v>
      </c>
      <c r="F371" s="9">
        <v>55188</v>
      </c>
      <c r="G371" s="9">
        <v>22398</v>
      </c>
      <c r="H371" s="9">
        <v>848</v>
      </c>
      <c r="I371" s="9">
        <v>78889</v>
      </c>
      <c r="J371" s="9">
        <v>54298</v>
      </c>
      <c r="K371" s="9">
        <v>68476</v>
      </c>
      <c r="L371" s="9">
        <v>65496</v>
      </c>
      <c r="M371" s="9">
        <v>23022</v>
      </c>
      <c r="N371" s="9">
        <v>54071</v>
      </c>
      <c r="O371" s="9">
        <v>77710</v>
      </c>
      <c r="P371" s="9">
        <v>27013</v>
      </c>
      <c r="Q371" s="9">
        <v>35633</v>
      </c>
      <c r="R371" s="9">
        <v>65002</v>
      </c>
      <c r="S371" s="9">
        <v>63066</v>
      </c>
      <c r="T371" s="9">
        <v>51099</v>
      </c>
      <c r="U371" s="9">
        <v>32692</v>
      </c>
      <c r="V371" s="9">
        <v>27178</v>
      </c>
      <c r="W371" s="9">
        <v>50802</v>
      </c>
      <c r="X371" s="9">
        <v>33936</v>
      </c>
      <c r="Y371" s="9">
        <v>33476</v>
      </c>
      <c r="Z371" s="9">
        <v>81446</v>
      </c>
      <c r="AA371" s="9">
        <v>54298</v>
      </c>
      <c r="AB371" s="9">
        <v>81725</v>
      </c>
      <c r="AC371" s="9">
        <v>6770</v>
      </c>
      <c r="AE371" s="10">
        <f t="shared" si="81"/>
        <v>81725</v>
      </c>
      <c r="AF371" s="10">
        <f t="shared" si="82"/>
        <v>742</v>
      </c>
      <c r="AG371" s="10">
        <f t="shared" si="94"/>
        <v>593.6</v>
      </c>
      <c r="AH371" s="10">
        <f t="shared" si="95"/>
        <v>556.5</v>
      </c>
      <c r="AK371">
        <v>0</v>
      </c>
      <c r="AL371">
        <v>0</v>
      </c>
      <c r="AM371">
        <f t="shared" si="96"/>
        <v>0</v>
      </c>
      <c r="AO371">
        <v>0</v>
      </c>
      <c r="AP371">
        <f t="shared" si="91"/>
        <v>0</v>
      </c>
      <c r="AQ371">
        <f t="shared" si="92"/>
        <v>0</v>
      </c>
      <c r="AR371" s="102" t="str">
        <f t="shared" si="93"/>
        <v xml:space="preserve"> </v>
      </c>
      <c r="AS371">
        <f t="shared" si="83"/>
        <v>0</v>
      </c>
      <c r="AT371" s="102" t="str">
        <f t="shared" si="84"/>
        <v xml:space="preserve"> </v>
      </c>
      <c r="AU371" s="102" t="str" cm="1">
        <f t="array" ref="AU371">_xlfn.IFS(AO371=0," ",AT371=20%,20%,AT371=25%,25%,AT371&lt;20%,"MV",AT371=21%,"MV",AT371=22%,"MV",AT371=23%,"MV",AT371=24%,MV)</f>
        <v xml:space="preserve"> </v>
      </c>
      <c r="AY371" s="121"/>
      <c r="AZ371">
        <v>0</v>
      </c>
      <c r="BA371">
        <v>0</v>
      </c>
      <c r="BB371">
        <f t="shared" si="85"/>
        <v>0</v>
      </c>
      <c r="BD371">
        <v>0</v>
      </c>
      <c r="BE371">
        <f t="shared" si="86"/>
        <v>0</v>
      </c>
      <c r="BF371">
        <f t="shared" si="87"/>
        <v>0</v>
      </c>
      <c r="BG371" s="102" t="str">
        <f t="shared" si="88"/>
        <v xml:space="preserve"> </v>
      </c>
      <c r="BH371">
        <f t="shared" si="89"/>
        <v>0</v>
      </c>
      <c r="BI371" s="102" t="str">
        <f t="shared" si="90"/>
        <v xml:space="preserve"> </v>
      </c>
      <c r="BJ371" s="102" t="str" cm="1">
        <f t="array" ref="BJ371">_xlfn.IFS(BD371=0," ",BI371=20%,20%,BI371=25%,25%,BI371&lt;20%,"MV",BI371=21%,"MV",BI371=22%,"MV",BI371=23%,"MV",BI371=24%,MV)</f>
        <v xml:space="preserve"> </v>
      </c>
    </row>
    <row r="372" spans="1:62">
      <c r="A372" s="6">
        <v>343</v>
      </c>
      <c r="B372" s="14" t="s">
        <v>345</v>
      </c>
      <c r="C372" s="16" t="s">
        <v>45</v>
      </c>
      <c r="D372" s="9">
        <v>482</v>
      </c>
      <c r="E372" s="9">
        <v>16827</v>
      </c>
      <c r="F372" s="9">
        <v>50975</v>
      </c>
      <c r="G372" s="9">
        <v>22398</v>
      </c>
      <c r="H372" s="9">
        <v>551</v>
      </c>
      <c r="I372" s="9">
        <v>29663</v>
      </c>
      <c r="J372" s="9">
        <v>23303</v>
      </c>
      <c r="K372" s="9">
        <v>64165</v>
      </c>
      <c r="L372" s="9">
        <v>65496</v>
      </c>
      <c r="M372" s="9">
        <v>13783</v>
      </c>
      <c r="N372" s="9">
        <v>14479</v>
      </c>
      <c r="O372" s="9">
        <v>29221</v>
      </c>
      <c r="P372" s="9">
        <v>46153</v>
      </c>
      <c r="Q372" s="9">
        <v>35633</v>
      </c>
      <c r="R372" s="9">
        <v>49307</v>
      </c>
      <c r="S372" s="9">
        <v>31971</v>
      </c>
      <c r="T372" s="9">
        <v>19215</v>
      </c>
      <c r="U372" s="9">
        <v>16855</v>
      </c>
      <c r="V372" s="9">
        <v>9254</v>
      </c>
      <c r="W372" s="9">
        <v>24332</v>
      </c>
      <c r="X372" s="9">
        <v>23755</v>
      </c>
      <c r="Y372" s="9">
        <v>21091</v>
      </c>
      <c r="Z372" s="9">
        <v>30735</v>
      </c>
      <c r="AA372" s="9">
        <v>27149</v>
      </c>
      <c r="AB372" s="9">
        <v>30730</v>
      </c>
      <c r="AC372" s="9">
        <v>4844</v>
      </c>
      <c r="AE372" s="10">
        <f t="shared" si="81"/>
        <v>65496</v>
      </c>
      <c r="AF372" s="10">
        <f t="shared" si="82"/>
        <v>482</v>
      </c>
      <c r="AG372" s="10">
        <f t="shared" si="94"/>
        <v>385.6</v>
      </c>
      <c r="AH372" s="10">
        <f t="shared" si="95"/>
        <v>361.5</v>
      </c>
      <c r="AK372">
        <v>0</v>
      </c>
      <c r="AL372">
        <v>0</v>
      </c>
      <c r="AM372">
        <f t="shared" si="96"/>
        <v>0</v>
      </c>
      <c r="AO372">
        <v>0</v>
      </c>
      <c r="AP372">
        <f t="shared" si="91"/>
        <v>0</v>
      </c>
      <c r="AQ372">
        <f t="shared" si="92"/>
        <v>0</v>
      </c>
      <c r="AR372" s="102" t="str">
        <f t="shared" si="93"/>
        <v xml:space="preserve"> </v>
      </c>
      <c r="AS372">
        <f t="shared" si="83"/>
        <v>0</v>
      </c>
      <c r="AT372" s="102" t="str">
        <f t="shared" si="84"/>
        <v xml:space="preserve"> </v>
      </c>
      <c r="AU372" s="102" t="str" cm="1">
        <f t="array" ref="AU372">_xlfn.IFS(AO372=0," ",AT372=20%,20%,AT372=25%,25%,AT372&lt;20%,"MV",AT372=21%,"MV",AT372=22%,"MV",AT372=23%,"MV",AT372=24%,MV)</f>
        <v xml:space="preserve"> </v>
      </c>
      <c r="AY372" s="121"/>
      <c r="AZ372">
        <v>0</v>
      </c>
      <c r="BA372">
        <v>0</v>
      </c>
      <c r="BB372">
        <f t="shared" si="85"/>
        <v>0</v>
      </c>
      <c r="BD372">
        <v>0</v>
      </c>
      <c r="BE372">
        <f t="shared" si="86"/>
        <v>0</v>
      </c>
      <c r="BF372">
        <f t="shared" si="87"/>
        <v>0</v>
      </c>
      <c r="BG372" s="102" t="str">
        <f t="shared" si="88"/>
        <v xml:space="preserve"> </v>
      </c>
      <c r="BH372">
        <f t="shared" si="89"/>
        <v>0</v>
      </c>
      <c r="BI372" s="102" t="str">
        <f t="shared" si="90"/>
        <v xml:space="preserve"> </v>
      </c>
      <c r="BJ372" s="102" t="str" cm="1">
        <f t="array" ref="BJ372">_xlfn.IFS(BD372=0," ",BI372=20%,20%,BI372=25%,25%,BI372&lt;20%,"MV",BI372=21%,"MV",BI372=22%,"MV",BI372=23%,"MV",BI372=24%,MV)</f>
        <v xml:space="preserve"> </v>
      </c>
    </row>
    <row r="373" spans="1:62">
      <c r="A373" s="6">
        <v>344</v>
      </c>
      <c r="B373" s="14" t="s">
        <v>346</v>
      </c>
      <c r="C373" s="16" t="s">
        <v>45</v>
      </c>
      <c r="D373" s="9">
        <v>627</v>
      </c>
      <c r="E373" s="9">
        <v>45248</v>
      </c>
      <c r="F373" s="9">
        <v>13531</v>
      </c>
      <c r="G373" s="9">
        <v>55994</v>
      </c>
      <c r="H373" s="9">
        <v>716</v>
      </c>
      <c r="I373" s="9">
        <v>21189</v>
      </c>
      <c r="J373" s="9">
        <v>27714</v>
      </c>
      <c r="K373" s="9">
        <v>51358</v>
      </c>
      <c r="L373" s="9">
        <v>39592</v>
      </c>
      <c r="M373" s="9">
        <v>9933</v>
      </c>
      <c r="N373" s="9">
        <v>27149</v>
      </c>
      <c r="O373" s="9">
        <v>20872</v>
      </c>
      <c r="P373" s="9">
        <v>11402</v>
      </c>
      <c r="Q373" s="9">
        <v>27262</v>
      </c>
      <c r="R373" s="9">
        <v>11029</v>
      </c>
      <c r="S373" s="9">
        <v>16827</v>
      </c>
      <c r="T373" s="9">
        <v>13725</v>
      </c>
      <c r="U373" s="9">
        <v>39479</v>
      </c>
      <c r="V373" s="9">
        <v>21210</v>
      </c>
      <c r="W373" s="9">
        <v>8533</v>
      </c>
      <c r="X373" s="9">
        <v>16968</v>
      </c>
      <c r="Y373" s="9">
        <v>25278</v>
      </c>
      <c r="Z373" s="9">
        <v>21855</v>
      </c>
      <c r="AA373" s="9">
        <v>23755</v>
      </c>
      <c r="AB373" s="9">
        <v>21951</v>
      </c>
      <c r="AC373" s="9">
        <v>7127</v>
      </c>
      <c r="AE373" s="10">
        <f t="shared" si="81"/>
        <v>55994</v>
      </c>
      <c r="AF373" s="10">
        <f t="shared" si="82"/>
        <v>627</v>
      </c>
      <c r="AG373" s="10">
        <f t="shared" si="94"/>
        <v>501.6</v>
      </c>
      <c r="AH373" s="10">
        <f t="shared" si="95"/>
        <v>470.25</v>
      </c>
      <c r="AK373">
        <v>0</v>
      </c>
      <c r="AL373">
        <v>0</v>
      </c>
      <c r="AM373">
        <f t="shared" si="96"/>
        <v>0</v>
      </c>
      <c r="AO373">
        <v>0</v>
      </c>
      <c r="AP373">
        <f t="shared" si="91"/>
        <v>0</v>
      </c>
      <c r="AQ373">
        <f t="shared" si="92"/>
        <v>0</v>
      </c>
      <c r="AR373" s="102" t="str">
        <f t="shared" si="93"/>
        <v xml:space="preserve"> </v>
      </c>
      <c r="AS373">
        <f t="shared" si="83"/>
        <v>0</v>
      </c>
      <c r="AT373" s="102" t="str">
        <f t="shared" si="84"/>
        <v xml:space="preserve"> </v>
      </c>
      <c r="AU373" s="102" t="str" cm="1">
        <f t="array" ref="AU373">_xlfn.IFS(AO373=0," ",AT373=20%,20%,AT373=25%,25%,AT373&lt;20%,"MV",AT373=21%,"MV",AT373=22%,"MV",AT373=23%,"MV",AT373=24%,MV)</f>
        <v xml:space="preserve"> </v>
      </c>
      <c r="AY373" s="121"/>
      <c r="AZ373">
        <v>0</v>
      </c>
      <c r="BA373">
        <v>0</v>
      </c>
      <c r="BB373">
        <f t="shared" si="85"/>
        <v>0</v>
      </c>
      <c r="BD373">
        <v>0</v>
      </c>
      <c r="BE373">
        <f t="shared" si="86"/>
        <v>0</v>
      </c>
      <c r="BF373">
        <f t="shared" si="87"/>
        <v>0</v>
      </c>
      <c r="BG373" s="102" t="str">
        <f t="shared" si="88"/>
        <v xml:space="preserve"> </v>
      </c>
      <c r="BH373">
        <f t="shared" si="89"/>
        <v>0</v>
      </c>
      <c r="BI373" s="102" t="str">
        <f t="shared" si="90"/>
        <v xml:space="preserve"> </v>
      </c>
      <c r="BJ373" s="102" t="str" cm="1">
        <f t="array" ref="BJ373">_xlfn.IFS(BD373=0," ",BI373=20%,20%,BI373=25%,25%,BI373&lt;20%,"MV",BI373=21%,"MV",BI373=22%,"MV",BI373=23%,"MV",BI373=24%,MV)</f>
        <v xml:space="preserve"> </v>
      </c>
    </row>
    <row r="374" spans="1:62">
      <c r="A374" s="6">
        <v>345</v>
      </c>
      <c r="B374" s="14" t="s">
        <v>347</v>
      </c>
      <c r="C374" s="16" t="s">
        <v>45</v>
      </c>
      <c r="D374" s="9">
        <v>792</v>
      </c>
      <c r="E374" s="9">
        <v>49490</v>
      </c>
      <c r="F374" s="9">
        <v>74356</v>
      </c>
      <c r="G374" s="9">
        <v>60350</v>
      </c>
      <c r="H374" s="9">
        <v>905</v>
      </c>
      <c r="I374" s="9">
        <v>78889</v>
      </c>
      <c r="J374" s="9">
        <v>54524</v>
      </c>
      <c r="K374" s="9">
        <v>64165</v>
      </c>
      <c r="L374" s="9">
        <v>65496</v>
      </c>
      <c r="M374" s="9">
        <v>22329</v>
      </c>
      <c r="N374" s="9">
        <v>40497</v>
      </c>
      <c r="O374" s="9">
        <v>77710</v>
      </c>
      <c r="P374" s="9">
        <v>80768</v>
      </c>
      <c r="Q374" s="9">
        <v>105541</v>
      </c>
      <c r="R374" s="9">
        <v>71922</v>
      </c>
      <c r="S374" s="9">
        <v>75720</v>
      </c>
      <c r="T374" s="9">
        <v>51099</v>
      </c>
      <c r="U374" s="9">
        <v>33823</v>
      </c>
      <c r="V374" s="9">
        <v>27195</v>
      </c>
      <c r="W374" s="9">
        <v>15194</v>
      </c>
      <c r="X374" s="9">
        <v>33936</v>
      </c>
      <c r="Y374" s="9">
        <v>33280</v>
      </c>
      <c r="Z374" s="9">
        <v>81616</v>
      </c>
      <c r="AA374" s="9">
        <v>42986</v>
      </c>
      <c r="AB374" s="9">
        <v>81725</v>
      </c>
      <c r="AC374" s="9">
        <v>54863</v>
      </c>
      <c r="AE374" s="10">
        <f t="shared" si="81"/>
        <v>105541</v>
      </c>
      <c r="AF374" s="10">
        <f t="shared" si="82"/>
        <v>792</v>
      </c>
      <c r="AG374" s="10">
        <f t="shared" si="94"/>
        <v>633.6</v>
      </c>
      <c r="AH374" s="10">
        <f t="shared" si="95"/>
        <v>594</v>
      </c>
      <c r="AK374">
        <v>0</v>
      </c>
      <c r="AL374">
        <v>0</v>
      </c>
      <c r="AM374">
        <f t="shared" si="96"/>
        <v>0</v>
      </c>
      <c r="AO374">
        <v>0</v>
      </c>
      <c r="AP374">
        <f t="shared" si="91"/>
        <v>0</v>
      </c>
      <c r="AQ374">
        <f t="shared" si="92"/>
        <v>0</v>
      </c>
      <c r="AR374" s="102" t="str">
        <f t="shared" si="93"/>
        <v xml:space="preserve"> </v>
      </c>
      <c r="AS374">
        <f t="shared" si="83"/>
        <v>0</v>
      </c>
      <c r="AT374" s="102" t="str">
        <f t="shared" si="84"/>
        <v xml:space="preserve"> </v>
      </c>
      <c r="AU374" s="102" t="str" cm="1">
        <f t="array" ref="AU374">_xlfn.IFS(AO374=0," ",AT374=20%,20%,AT374=25%,25%,AT374&lt;20%,"MV",AT374=21%,"MV",AT374=22%,"MV",AT374=23%,"MV",AT374=24%,MV)</f>
        <v xml:space="preserve"> </v>
      </c>
      <c r="AY374" s="121"/>
      <c r="AZ374">
        <v>0</v>
      </c>
      <c r="BA374">
        <v>0</v>
      </c>
      <c r="BB374">
        <f t="shared" si="85"/>
        <v>0</v>
      </c>
      <c r="BD374">
        <v>0</v>
      </c>
      <c r="BE374">
        <f t="shared" si="86"/>
        <v>0</v>
      </c>
      <c r="BF374">
        <f t="shared" si="87"/>
        <v>0</v>
      </c>
      <c r="BG374" s="102" t="str">
        <f t="shared" si="88"/>
        <v xml:space="preserve"> </v>
      </c>
      <c r="BH374">
        <f t="shared" si="89"/>
        <v>0</v>
      </c>
      <c r="BI374" s="102" t="str">
        <f t="shared" si="90"/>
        <v xml:space="preserve"> </v>
      </c>
      <c r="BJ374" s="102" t="str" cm="1">
        <f t="array" ref="BJ374">_xlfn.IFS(BD374=0," ",BI374=20%,20%,BI374=25%,25%,BI374&lt;20%,"MV",BI374=21%,"MV",BI374=22%,"MV",BI374=23%,"MV",BI374=24%,MV)</f>
        <v xml:space="preserve"> </v>
      </c>
    </row>
    <row r="375" spans="1:62">
      <c r="A375" s="6">
        <v>346</v>
      </c>
      <c r="B375" s="14" t="s">
        <v>348</v>
      </c>
      <c r="C375" s="16" t="s">
        <v>45</v>
      </c>
      <c r="D375" s="9">
        <v>1216</v>
      </c>
      <c r="E375" s="9">
        <v>73528</v>
      </c>
      <c r="F375" s="9">
        <v>78826</v>
      </c>
      <c r="G375" s="9">
        <v>60350</v>
      </c>
      <c r="H375" s="9">
        <v>1389</v>
      </c>
      <c r="I375" s="9">
        <v>105055</v>
      </c>
      <c r="J375" s="9">
        <v>76922</v>
      </c>
      <c r="K375" s="9">
        <v>85596</v>
      </c>
      <c r="L375" s="9">
        <v>65496</v>
      </c>
      <c r="M375" s="9">
        <v>31338</v>
      </c>
      <c r="N375" s="9">
        <v>57239</v>
      </c>
      <c r="O375" s="9">
        <v>103484</v>
      </c>
      <c r="P375" s="9">
        <v>100586</v>
      </c>
      <c r="Q375" s="9">
        <v>136536</v>
      </c>
      <c r="R375" s="9">
        <v>85144</v>
      </c>
      <c r="S375" s="9">
        <v>82451</v>
      </c>
      <c r="T375" s="9">
        <v>68047</v>
      </c>
      <c r="U375" s="9">
        <v>33823</v>
      </c>
      <c r="V375" s="9">
        <v>46458</v>
      </c>
      <c r="W375" s="9">
        <v>27513</v>
      </c>
      <c r="X375" s="9">
        <v>67872</v>
      </c>
      <c r="Y375" s="9">
        <v>56990</v>
      </c>
      <c r="Z375" s="9">
        <v>109070</v>
      </c>
      <c r="AA375" s="9">
        <v>52035</v>
      </c>
      <c r="AB375" s="9">
        <v>108833</v>
      </c>
      <c r="AC375" s="9">
        <v>71266</v>
      </c>
      <c r="AE375" s="10">
        <f t="shared" si="81"/>
        <v>136536</v>
      </c>
      <c r="AF375" s="10">
        <f t="shared" si="82"/>
        <v>1216</v>
      </c>
      <c r="AG375" s="10">
        <f t="shared" si="94"/>
        <v>972.8</v>
      </c>
      <c r="AH375" s="10">
        <f t="shared" si="95"/>
        <v>912</v>
      </c>
      <c r="AK375">
        <v>0</v>
      </c>
      <c r="AL375">
        <v>0</v>
      </c>
      <c r="AM375">
        <f t="shared" si="96"/>
        <v>0</v>
      </c>
      <c r="AO375">
        <v>0</v>
      </c>
      <c r="AP375">
        <f t="shared" si="91"/>
        <v>0</v>
      </c>
      <c r="AQ375">
        <f t="shared" si="92"/>
        <v>0</v>
      </c>
      <c r="AR375" s="102" t="str">
        <f t="shared" si="93"/>
        <v xml:space="preserve"> </v>
      </c>
      <c r="AS375">
        <f t="shared" si="83"/>
        <v>0</v>
      </c>
      <c r="AT375" s="102" t="str">
        <f t="shared" si="84"/>
        <v xml:space="preserve"> </v>
      </c>
      <c r="AU375" s="102" t="str" cm="1">
        <f t="array" ref="AU375">_xlfn.IFS(AO375=0," ",AT375=20%,20%,AT375=25%,25%,AT375&lt;20%,"MV",AT375=21%,"MV",AT375=22%,"MV",AT375=23%,"MV",AT375=24%,MV)</f>
        <v xml:space="preserve"> </v>
      </c>
      <c r="AY375" s="121"/>
      <c r="AZ375">
        <v>0</v>
      </c>
      <c r="BA375">
        <v>0</v>
      </c>
      <c r="BB375">
        <f t="shared" si="85"/>
        <v>0</v>
      </c>
      <c r="BD375">
        <v>0</v>
      </c>
      <c r="BE375">
        <f t="shared" si="86"/>
        <v>0</v>
      </c>
      <c r="BF375">
        <f t="shared" si="87"/>
        <v>0</v>
      </c>
      <c r="BG375" s="102" t="str">
        <f t="shared" si="88"/>
        <v xml:space="preserve"> </v>
      </c>
      <c r="BH375">
        <f t="shared" si="89"/>
        <v>0</v>
      </c>
      <c r="BI375" s="102" t="str">
        <f t="shared" si="90"/>
        <v xml:space="preserve"> </v>
      </c>
      <c r="BJ375" s="102" t="str" cm="1">
        <f t="array" ref="BJ375">_xlfn.IFS(BD375=0," ",BI375=20%,20%,BI375=25%,25%,BI375&lt;20%,"MV",BI375=21%,"MV",BI375=22%,"MV",BI375=23%,"MV",BI375=24%,MV)</f>
        <v xml:space="preserve"> </v>
      </c>
    </row>
    <row r="376" spans="1:62">
      <c r="A376" s="6">
        <v>347</v>
      </c>
      <c r="B376" s="14" t="s">
        <v>349</v>
      </c>
      <c r="C376" s="16" t="s">
        <v>45</v>
      </c>
      <c r="D376" s="9">
        <v>858</v>
      </c>
      <c r="E376" s="9">
        <v>33936</v>
      </c>
      <c r="F376" s="9">
        <v>34367</v>
      </c>
      <c r="G376" s="9">
        <v>35463</v>
      </c>
      <c r="H376" s="9">
        <v>980</v>
      </c>
      <c r="I376" s="9">
        <v>110369</v>
      </c>
      <c r="J376" s="9">
        <v>32239</v>
      </c>
      <c r="K376" s="9">
        <v>48124</v>
      </c>
      <c r="L376" s="9">
        <v>38461</v>
      </c>
      <c r="M376" s="9">
        <v>13744</v>
      </c>
      <c r="N376" s="9">
        <v>30995</v>
      </c>
      <c r="O376" s="9">
        <v>108721</v>
      </c>
      <c r="P376" s="9">
        <v>36515</v>
      </c>
      <c r="Q376" s="9">
        <v>46379</v>
      </c>
      <c r="R376" s="9">
        <v>37352</v>
      </c>
      <c r="S376" s="9">
        <v>58894</v>
      </c>
      <c r="T376" s="9">
        <v>71490</v>
      </c>
      <c r="U376" s="9">
        <v>34744</v>
      </c>
      <c r="V376" s="9">
        <v>39771</v>
      </c>
      <c r="W376" s="9">
        <v>17331</v>
      </c>
      <c r="X376" s="9">
        <v>43947</v>
      </c>
      <c r="Y376" s="9">
        <v>31856</v>
      </c>
      <c r="Z376" s="9">
        <v>113855</v>
      </c>
      <c r="AA376" s="9">
        <v>33936</v>
      </c>
      <c r="AB376" s="9">
        <v>114338</v>
      </c>
      <c r="AC376" s="9">
        <v>28619</v>
      </c>
      <c r="AE376" s="10">
        <f t="shared" si="81"/>
        <v>114338</v>
      </c>
      <c r="AF376" s="10">
        <f t="shared" si="82"/>
        <v>858</v>
      </c>
      <c r="AG376" s="10">
        <f t="shared" si="94"/>
        <v>686.4</v>
      </c>
      <c r="AH376" s="10">
        <f t="shared" si="95"/>
        <v>643.5</v>
      </c>
      <c r="AK376">
        <v>0</v>
      </c>
      <c r="AL376">
        <v>0</v>
      </c>
      <c r="AM376">
        <f t="shared" si="96"/>
        <v>0</v>
      </c>
      <c r="AO376">
        <v>0</v>
      </c>
      <c r="AP376">
        <f t="shared" si="91"/>
        <v>0</v>
      </c>
      <c r="AQ376">
        <f t="shared" si="92"/>
        <v>0</v>
      </c>
      <c r="AR376" s="102" t="str">
        <f t="shared" si="93"/>
        <v xml:space="preserve"> </v>
      </c>
      <c r="AS376">
        <f t="shared" si="83"/>
        <v>0</v>
      </c>
      <c r="AT376" s="102" t="str">
        <f t="shared" si="84"/>
        <v xml:space="preserve"> </v>
      </c>
      <c r="AU376" s="102" t="str" cm="1">
        <f t="array" ref="AU376">_xlfn.IFS(AO376=0," ",AT376=20%,20%,AT376=25%,25%,AT376&lt;20%,"MV",AT376=21%,"MV",AT376=22%,"MV",AT376=23%,"MV",AT376=24%,MV)</f>
        <v xml:space="preserve"> </v>
      </c>
      <c r="AY376" s="121"/>
      <c r="AZ376">
        <v>0</v>
      </c>
      <c r="BA376">
        <v>0</v>
      </c>
      <c r="BB376">
        <f t="shared" si="85"/>
        <v>0</v>
      </c>
      <c r="BD376">
        <v>0</v>
      </c>
      <c r="BE376">
        <f t="shared" si="86"/>
        <v>0</v>
      </c>
      <c r="BF376">
        <f t="shared" si="87"/>
        <v>0</v>
      </c>
      <c r="BG376" s="102" t="str">
        <f t="shared" si="88"/>
        <v xml:space="preserve"> </v>
      </c>
      <c r="BH376">
        <f t="shared" si="89"/>
        <v>0</v>
      </c>
      <c r="BI376" s="102" t="str">
        <f t="shared" si="90"/>
        <v xml:space="preserve"> </v>
      </c>
      <c r="BJ376" s="102" t="str" cm="1">
        <f t="array" ref="BJ376">_xlfn.IFS(BD376=0," ",BI376=20%,20%,BI376=25%,25%,BI376&lt;20%,"MV",BI376=21%,"MV",BI376=22%,"MV",BI376=23%,"MV",BI376=24%,MV)</f>
        <v xml:space="preserve"> </v>
      </c>
    </row>
    <row r="377" spans="1:62">
      <c r="A377" s="6">
        <v>348</v>
      </c>
      <c r="B377" s="14" t="s">
        <v>350</v>
      </c>
      <c r="C377" s="16" t="s">
        <v>45</v>
      </c>
      <c r="D377" s="9">
        <v>858</v>
      </c>
      <c r="E377" s="9">
        <v>33936</v>
      </c>
      <c r="F377" s="9">
        <v>34367</v>
      </c>
      <c r="G377" s="9">
        <v>35463</v>
      </c>
      <c r="H377" s="9">
        <v>980</v>
      </c>
      <c r="I377" s="9">
        <v>110369</v>
      </c>
      <c r="J377" s="9">
        <v>32239</v>
      </c>
      <c r="K377" s="9">
        <v>51358</v>
      </c>
      <c r="L377" s="9">
        <v>60180</v>
      </c>
      <c r="M377" s="9">
        <v>13744</v>
      </c>
      <c r="N377" s="9">
        <v>30995</v>
      </c>
      <c r="O377" s="9">
        <v>108721</v>
      </c>
      <c r="P377" s="9">
        <v>36515</v>
      </c>
      <c r="Q377" s="9">
        <v>46379</v>
      </c>
      <c r="R377" s="9">
        <v>37352</v>
      </c>
      <c r="S377" s="9">
        <v>67306</v>
      </c>
      <c r="T377" s="9">
        <v>71490</v>
      </c>
      <c r="U377" s="9">
        <v>39479</v>
      </c>
      <c r="V377" s="9">
        <v>124382</v>
      </c>
      <c r="W377" s="9">
        <v>18701</v>
      </c>
      <c r="X377" s="9">
        <v>43947</v>
      </c>
      <c r="Y377" s="9">
        <v>31856</v>
      </c>
      <c r="Z377" s="9">
        <v>114557</v>
      </c>
      <c r="AA377" s="9">
        <v>33936</v>
      </c>
      <c r="AB377" s="9">
        <v>114338</v>
      </c>
      <c r="AC377" s="9">
        <v>28280</v>
      </c>
      <c r="AE377" s="10">
        <f t="shared" si="81"/>
        <v>124382</v>
      </c>
      <c r="AF377" s="10">
        <f t="shared" si="82"/>
        <v>858</v>
      </c>
      <c r="AG377" s="10">
        <f t="shared" si="94"/>
        <v>686.4</v>
      </c>
      <c r="AH377" s="10">
        <f t="shared" si="95"/>
        <v>643.5</v>
      </c>
      <c r="AK377">
        <v>0</v>
      </c>
      <c r="AL377">
        <v>0</v>
      </c>
      <c r="AM377">
        <f t="shared" si="96"/>
        <v>0</v>
      </c>
      <c r="AO377">
        <v>0</v>
      </c>
      <c r="AP377">
        <f t="shared" si="91"/>
        <v>0</v>
      </c>
      <c r="AQ377">
        <f t="shared" si="92"/>
        <v>0</v>
      </c>
      <c r="AR377" s="102" t="str">
        <f t="shared" si="93"/>
        <v xml:space="preserve"> </v>
      </c>
      <c r="AS377">
        <f t="shared" si="83"/>
        <v>0</v>
      </c>
      <c r="AT377" s="102" t="str">
        <f t="shared" si="84"/>
        <v xml:space="preserve"> </v>
      </c>
      <c r="AU377" s="102" t="str" cm="1">
        <f t="array" ref="AU377">_xlfn.IFS(AO377=0," ",AT377=20%,20%,AT377=25%,25%,AT377&lt;20%,"MV",AT377=21%,"MV",AT377=22%,"MV",AT377=23%,"MV",AT377=24%,MV)</f>
        <v xml:space="preserve"> </v>
      </c>
      <c r="AY377" s="121"/>
      <c r="AZ377">
        <v>0</v>
      </c>
      <c r="BA377">
        <v>0</v>
      </c>
      <c r="BB377">
        <f t="shared" si="85"/>
        <v>0</v>
      </c>
      <c r="BD377">
        <v>0</v>
      </c>
      <c r="BE377">
        <f t="shared" si="86"/>
        <v>0</v>
      </c>
      <c r="BF377">
        <f t="shared" si="87"/>
        <v>0</v>
      </c>
      <c r="BG377" s="102" t="str">
        <f t="shared" si="88"/>
        <v xml:space="preserve"> </v>
      </c>
      <c r="BH377">
        <f t="shared" si="89"/>
        <v>0</v>
      </c>
      <c r="BI377" s="102" t="str">
        <f t="shared" si="90"/>
        <v xml:space="preserve"> </v>
      </c>
      <c r="BJ377" s="102" t="str" cm="1">
        <f t="array" ref="BJ377">_xlfn.IFS(BD377=0," ",BI377=20%,20%,BI377=25%,25%,BI377&lt;20%,"MV",BI377=21%,"MV",BI377=22%,"MV",BI377=23%,"MV",BI377=24%,MV)</f>
        <v xml:space="preserve"> </v>
      </c>
    </row>
    <row r="378" spans="1:62">
      <c r="A378" s="6">
        <v>349</v>
      </c>
      <c r="B378" s="14" t="s">
        <v>351</v>
      </c>
      <c r="C378" s="16" t="s">
        <v>45</v>
      </c>
      <c r="D378" s="9">
        <v>858</v>
      </c>
      <c r="E378" s="9">
        <v>33936</v>
      </c>
      <c r="F378" s="9">
        <v>34367</v>
      </c>
      <c r="G378" s="9">
        <v>26131</v>
      </c>
      <c r="H378" s="9">
        <v>980</v>
      </c>
      <c r="I378" s="9">
        <v>53972</v>
      </c>
      <c r="J378" s="9">
        <v>32239</v>
      </c>
      <c r="K378" s="9">
        <v>48124</v>
      </c>
      <c r="L378" s="9">
        <v>60180</v>
      </c>
      <c r="M378" s="9">
        <v>13744</v>
      </c>
      <c r="N378" s="9">
        <v>30995</v>
      </c>
      <c r="O378" s="9">
        <v>53165</v>
      </c>
      <c r="P378" s="9">
        <v>36515</v>
      </c>
      <c r="Q378" s="9">
        <v>46379</v>
      </c>
      <c r="R378" s="9">
        <v>37352</v>
      </c>
      <c r="S378" s="9">
        <v>67306</v>
      </c>
      <c r="T378" s="9">
        <v>34959</v>
      </c>
      <c r="U378" s="9">
        <v>41492</v>
      </c>
      <c r="V378" s="9">
        <v>44274</v>
      </c>
      <c r="W378" s="9">
        <v>18589</v>
      </c>
      <c r="X378" s="9">
        <v>43947</v>
      </c>
      <c r="Y378" s="9">
        <v>31856</v>
      </c>
      <c r="Z378" s="9">
        <v>55893</v>
      </c>
      <c r="AA378" s="9">
        <v>33936</v>
      </c>
      <c r="AB378" s="9">
        <v>55913</v>
      </c>
      <c r="AC378" s="9">
        <v>29411</v>
      </c>
      <c r="AE378" s="10">
        <f t="shared" si="81"/>
        <v>67306</v>
      </c>
      <c r="AF378" s="10">
        <f t="shared" si="82"/>
        <v>858</v>
      </c>
      <c r="AG378" s="10">
        <f t="shared" si="94"/>
        <v>686.4</v>
      </c>
      <c r="AH378" s="10">
        <f t="shared" si="95"/>
        <v>643.5</v>
      </c>
      <c r="AK378">
        <v>2</v>
      </c>
      <c r="AL378">
        <v>2</v>
      </c>
      <c r="AM378">
        <f t="shared" si="96"/>
        <v>0</v>
      </c>
      <c r="AO378">
        <v>686.4</v>
      </c>
      <c r="AP378">
        <f t="shared" si="91"/>
        <v>34959</v>
      </c>
      <c r="AQ378">
        <f t="shared" si="92"/>
        <v>34272.6</v>
      </c>
      <c r="AR378" s="102">
        <f t="shared" si="93"/>
        <v>0.98036557109757139</v>
      </c>
      <c r="AS378">
        <f t="shared" si="83"/>
        <v>1372.8</v>
      </c>
      <c r="AT378" s="102">
        <f t="shared" si="84"/>
        <v>0.2</v>
      </c>
      <c r="AU378" s="102" cm="1">
        <f t="array" ref="AU378">_xlfn.IFS(AO378=0," ",AT378=20%,20%,AT378=25%,25%,AT378&lt;20%,"MV",AT378=21%,"MV",AT378=22%,"MV",AT378=23%,"MV",AT378=24%,MV)</f>
        <v>0.2</v>
      </c>
      <c r="AY378" s="121"/>
      <c r="AZ378">
        <v>2</v>
      </c>
      <c r="BA378">
        <v>2</v>
      </c>
      <c r="BB378">
        <f t="shared" si="85"/>
        <v>0</v>
      </c>
      <c r="BD378">
        <v>686.4</v>
      </c>
      <c r="BE378">
        <f t="shared" si="86"/>
        <v>18589</v>
      </c>
      <c r="BF378">
        <f t="shared" si="87"/>
        <v>17902.599999999999</v>
      </c>
      <c r="BG378" s="102">
        <f t="shared" si="88"/>
        <v>0.96307493679057499</v>
      </c>
      <c r="BH378">
        <f t="shared" si="89"/>
        <v>1372.8</v>
      </c>
      <c r="BI378" s="102">
        <f t="shared" si="90"/>
        <v>0.2</v>
      </c>
      <c r="BJ378" s="102" cm="1">
        <f t="array" ref="BJ378">_xlfn.IFS(BD378=0," ",BI378=20%,20%,BI378=25%,25%,BI378&lt;20%,"MV",BI378=21%,"MV",BI378=22%,"MV",BI378=23%,"MV",BI378=24%,MV)</f>
        <v>0.2</v>
      </c>
    </row>
    <row r="379" spans="1:62">
      <c r="A379" s="6">
        <v>350</v>
      </c>
      <c r="B379" s="14" t="s">
        <v>352</v>
      </c>
      <c r="C379" s="16" t="s">
        <v>45</v>
      </c>
      <c r="D379" s="9">
        <v>1258</v>
      </c>
      <c r="E379" s="9">
        <v>35350</v>
      </c>
      <c r="F379" s="9">
        <v>66306</v>
      </c>
      <c r="G379" s="9">
        <v>49773</v>
      </c>
      <c r="H379" s="9">
        <v>1437</v>
      </c>
      <c r="I379" s="9">
        <v>74536</v>
      </c>
      <c r="J379" s="9">
        <v>54863</v>
      </c>
      <c r="K379" s="9">
        <v>322440</v>
      </c>
      <c r="L379" s="9">
        <v>49773</v>
      </c>
      <c r="M379" s="9">
        <v>21166</v>
      </c>
      <c r="N379" s="9">
        <v>45587</v>
      </c>
      <c r="O379" s="9">
        <v>73423</v>
      </c>
      <c r="P379" s="9">
        <v>176467</v>
      </c>
      <c r="Q379" s="9">
        <v>94681</v>
      </c>
      <c r="R379" s="9">
        <v>139364</v>
      </c>
      <c r="S379" s="9">
        <v>75720</v>
      </c>
      <c r="T379" s="9">
        <v>48280</v>
      </c>
      <c r="U379" s="9">
        <v>56447</v>
      </c>
      <c r="V379" s="9">
        <v>52795</v>
      </c>
      <c r="W379" s="9">
        <v>59049</v>
      </c>
      <c r="X379" s="9">
        <v>64478</v>
      </c>
      <c r="Y379" s="9">
        <v>49681</v>
      </c>
      <c r="Z379" s="9">
        <v>77023</v>
      </c>
      <c r="AA379" s="9">
        <v>84840</v>
      </c>
      <c r="AB379" s="9">
        <v>77216</v>
      </c>
      <c r="AC379" s="9">
        <v>20798</v>
      </c>
      <c r="AE379" s="10">
        <f t="shared" si="81"/>
        <v>322440</v>
      </c>
      <c r="AF379" s="10">
        <f t="shared" si="82"/>
        <v>1258</v>
      </c>
      <c r="AG379" s="10">
        <f t="shared" si="94"/>
        <v>1006.4</v>
      </c>
      <c r="AH379" s="10">
        <f t="shared" si="95"/>
        <v>943.5</v>
      </c>
      <c r="AK379">
        <v>0</v>
      </c>
      <c r="AL379">
        <v>0</v>
      </c>
      <c r="AM379">
        <f t="shared" si="96"/>
        <v>0</v>
      </c>
      <c r="AO379">
        <v>0</v>
      </c>
      <c r="AP379">
        <f t="shared" si="91"/>
        <v>0</v>
      </c>
      <c r="AQ379">
        <f t="shared" si="92"/>
        <v>0</v>
      </c>
      <c r="AR379" s="102" t="str">
        <f t="shared" si="93"/>
        <v xml:space="preserve"> </v>
      </c>
      <c r="AS379">
        <f t="shared" si="83"/>
        <v>0</v>
      </c>
      <c r="AT379" s="102" t="str">
        <f t="shared" si="84"/>
        <v xml:space="preserve"> </v>
      </c>
      <c r="AU379" s="102" t="str" cm="1">
        <f t="array" ref="AU379">_xlfn.IFS(AO379=0," ",AT379=20%,20%,AT379=25%,25%,AT379&lt;20%,"MV",AT379=21%,"MV",AT379=22%,"MV",AT379=23%,"MV",AT379=24%,MV)</f>
        <v xml:space="preserve"> </v>
      </c>
      <c r="AY379" s="121"/>
      <c r="AZ379">
        <v>0</v>
      </c>
      <c r="BA379">
        <v>0</v>
      </c>
      <c r="BB379">
        <f t="shared" si="85"/>
        <v>0</v>
      </c>
      <c r="BD379">
        <v>0</v>
      </c>
      <c r="BE379">
        <f t="shared" si="86"/>
        <v>0</v>
      </c>
      <c r="BF379">
        <f t="shared" si="87"/>
        <v>0</v>
      </c>
      <c r="BG379" s="102" t="str">
        <f t="shared" si="88"/>
        <v xml:space="preserve"> </v>
      </c>
      <c r="BH379">
        <f t="shared" si="89"/>
        <v>0</v>
      </c>
      <c r="BI379" s="102" t="str">
        <f t="shared" si="90"/>
        <v xml:space="preserve"> </v>
      </c>
      <c r="BJ379" s="102" t="str" cm="1">
        <f t="array" ref="BJ379">_xlfn.IFS(BD379=0," ",BI379=20%,20%,BI379=25%,25%,BI379&lt;20%,"MV",BI379=21%,"MV",BI379=22%,"MV",BI379=23%,"MV",BI379=24%,MV)</f>
        <v xml:space="preserve"> </v>
      </c>
    </row>
    <row r="380" spans="1:62">
      <c r="A380" s="6">
        <v>351</v>
      </c>
      <c r="B380" s="14" t="s">
        <v>353</v>
      </c>
      <c r="C380" s="16" t="s">
        <v>45</v>
      </c>
      <c r="D380" s="9">
        <v>3773</v>
      </c>
      <c r="E380" s="9">
        <v>141400</v>
      </c>
      <c r="F380" s="9">
        <v>140407</v>
      </c>
      <c r="G380" s="9">
        <v>49773</v>
      </c>
      <c r="H380" s="9">
        <v>4312</v>
      </c>
      <c r="I380" s="9">
        <v>193047</v>
      </c>
      <c r="J380" s="9">
        <v>149318</v>
      </c>
      <c r="K380" s="9">
        <v>683861</v>
      </c>
      <c r="L380" s="9">
        <v>148979</v>
      </c>
      <c r="M380" s="9">
        <v>67681</v>
      </c>
      <c r="N380" s="9">
        <v>96491</v>
      </c>
      <c r="O380" s="9">
        <v>190163</v>
      </c>
      <c r="P380" s="9">
        <v>237552</v>
      </c>
      <c r="Q380" s="9">
        <v>218548</v>
      </c>
      <c r="R380" s="9">
        <v>223469</v>
      </c>
      <c r="S380" s="9">
        <v>210333</v>
      </c>
      <c r="T380" s="9">
        <v>125044</v>
      </c>
      <c r="U380" s="9">
        <v>135631</v>
      </c>
      <c r="V380" s="9">
        <v>129000</v>
      </c>
      <c r="W380" s="9">
        <v>111887</v>
      </c>
      <c r="X380" s="9">
        <v>195132</v>
      </c>
      <c r="Y380" s="9">
        <v>123575</v>
      </c>
      <c r="Z380" s="9">
        <v>200584</v>
      </c>
      <c r="AA380" s="9">
        <v>271488</v>
      </c>
      <c r="AB380" s="9">
        <v>199991</v>
      </c>
      <c r="AC380" s="9">
        <v>23958</v>
      </c>
      <c r="AE380" s="10">
        <f t="shared" si="81"/>
        <v>683861</v>
      </c>
      <c r="AF380" s="10">
        <f t="shared" si="82"/>
        <v>3773</v>
      </c>
      <c r="AG380" s="10">
        <f t="shared" si="94"/>
        <v>3018.4</v>
      </c>
      <c r="AH380" s="10">
        <f t="shared" si="95"/>
        <v>2829.75</v>
      </c>
      <c r="AK380">
        <v>0</v>
      </c>
      <c r="AL380">
        <v>0</v>
      </c>
      <c r="AM380">
        <f t="shared" si="96"/>
        <v>0</v>
      </c>
      <c r="AO380">
        <v>0</v>
      </c>
      <c r="AP380">
        <f t="shared" si="91"/>
        <v>0</v>
      </c>
      <c r="AQ380">
        <f t="shared" si="92"/>
        <v>0</v>
      </c>
      <c r="AR380" s="102" t="str">
        <f t="shared" si="93"/>
        <v xml:space="preserve"> </v>
      </c>
      <c r="AS380">
        <f t="shared" si="83"/>
        <v>0</v>
      </c>
      <c r="AT380" s="102" t="str">
        <f t="shared" si="84"/>
        <v xml:space="preserve"> </v>
      </c>
      <c r="AU380" s="102" t="str" cm="1">
        <f t="array" ref="AU380">_xlfn.IFS(AO380=0," ",AT380=20%,20%,AT380=25%,25%,AT380&lt;20%,"MV",AT380=21%,"MV",AT380=22%,"MV",AT380=23%,"MV",AT380=24%,MV)</f>
        <v xml:space="preserve"> </v>
      </c>
      <c r="AY380" s="121"/>
      <c r="AZ380">
        <v>0</v>
      </c>
      <c r="BA380">
        <v>0</v>
      </c>
      <c r="BB380">
        <f t="shared" si="85"/>
        <v>0</v>
      </c>
      <c r="BD380">
        <v>0</v>
      </c>
      <c r="BE380">
        <f t="shared" si="86"/>
        <v>0</v>
      </c>
      <c r="BF380">
        <f t="shared" si="87"/>
        <v>0</v>
      </c>
      <c r="BG380" s="102" t="str">
        <f t="shared" si="88"/>
        <v xml:space="preserve"> </v>
      </c>
      <c r="BH380">
        <f t="shared" si="89"/>
        <v>0</v>
      </c>
      <c r="BI380" s="102" t="str">
        <f t="shared" si="90"/>
        <v xml:space="preserve"> </v>
      </c>
      <c r="BJ380" s="102" t="str" cm="1">
        <f t="array" ref="BJ380">_xlfn.IFS(BD380=0," ",BI380=20%,20%,BI380=25%,25%,BI380&lt;20%,"MV",BI380=21%,"MV",BI380=22%,"MV",BI380=23%,"MV",BI380=24%,MV)</f>
        <v xml:space="preserve"> </v>
      </c>
    </row>
    <row r="381" spans="1:62">
      <c r="A381" s="6">
        <v>352</v>
      </c>
      <c r="B381" s="14" t="s">
        <v>354</v>
      </c>
      <c r="C381" s="16" t="s">
        <v>45</v>
      </c>
      <c r="D381" s="9">
        <v>13158</v>
      </c>
      <c r="E381" s="9">
        <v>113120</v>
      </c>
      <c r="F381" s="9">
        <v>141239</v>
      </c>
      <c r="G381" s="9">
        <v>46040</v>
      </c>
      <c r="H381" s="9">
        <v>15038</v>
      </c>
      <c r="I381" s="9">
        <v>136646</v>
      </c>
      <c r="J381" s="9">
        <v>122170</v>
      </c>
      <c r="K381" s="9">
        <v>308145</v>
      </c>
      <c r="L381" s="9">
        <v>166671</v>
      </c>
      <c r="M381" s="9">
        <v>45355</v>
      </c>
      <c r="N381" s="9">
        <v>136083</v>
      </c>
      <c r="O381" s="9">
        <v>134603</v>
      </c>
      <c r="P381" s="9">
        <v>67872</v>
      </c>
      <c r="Q381" s="9">
        <v>182123</v>
      </c>
      <c r="R381" s="9">
        <v>308744</v>
      </c>
      <c r="S381" s="9">
        <v>134613</v>
      </c>
      <c r="T381" s="9">
        <v>88510</v>
      </c>
      <c r="U381" s="9">
        <v>554175</v>
      </c>
      <c r="V381" s="9">
        <v>300283</v>
      </c>
      <c r="W381" s="9">
        <v>101706</v>
      </c>
      <c r="X381" s="9">
        <v>81446</v>
      </c>
      <c r="Y381" s="9">
        <v>356770</v>
      </c>
      <c r="Z381" s="9">
        <v>141513</v>
      </c>
      <c r="AA381" s="9">
        <v>393658</v>
      </c>
      <c r="AB381" s="9">
        <v>141559</v>
      </c>
      <c r="AC381" s="9">
        <v>26130</v>
      </c>
      <c r="AE381" s="10">
        <f t="shared" si="81"/>
        <v>554175</v>
      </c>
      <c r="AF381" s="10">
        <f t="shared" si="82"/>
        <v>13158</v>
      </c>
      <c r="AG381" s="10">
        <f t="shared" si="94"/>
        <v>10526.4</v>
      </c>
      <c r="AH381" s="10">
        <f t="shared" si="95"/>
        <v>9868.5</v>
      </c>
      <c r="AK381">
        <v>0</v>
      </c>
      <c r="AL381">
        <v>0</v>
      </c>
      <c r="AM381">
        <f t="shared" si="96"/>
        <v>0</v>
      </c>
      <c r="AO381">
        <v>0</v>
      </c>
      <c r="AP381">
        <f t="shared" si="91"/>
        <v>0</v>
      </c>
      <c r="AQ381">
        <f t="shared" si="92"/>
        <v>0</v>
      </c>
      <c r="AR381" s="102" t="str">
        <f t="shared" si="93"/>
        <v xml:space="preserve"> </v>
      </c>
      <c r="AS381">
        <f t="shared" si="83"/>
        <v>0</v>
      </c>
      <c r="AT381" s="102" t="str">
        <f t="shared" si="84"/>
        <v xml:space="preserve"> </v>
      </c>
      <c r="AU381" s="102" t="str" cm="1">
        <f t="array" ref="AU381">_xlfn.IFS(AO381=0," ",AT381=20%,20%,AT381=25%,25%,AT381&lt;20%,"MV",AT381=21%,"MV",AT381=22%,"MV",AT381=23%,"MV",AT381=24%,MV)</f>
        <v xml:space="preserve"> </v>
      </c>
      <c r="AY381" s="121"/>
      <c r="AZ381">
        <v>0</v>
      </c>
      <c r="BA381">
        <v>0</v>
      </c>
      <c r="BB381">
        <f t="shared" si="85"/>
        <v>0</v>
      </c>
      <c r="BD381">
        <v>0</v>
      </c>
      <c r="BE381">
        <f t="shared" si="86"/>
        <v>0</v>
      </c>
      <c r="BF381">
        <f t="shared" si="87"/>
        <v>0</v>
      </c>
      <c r="BG381" s="102" t="str">
        <f t="shared" si="88"/>
        <v xml:space="preserve"> </v>
      </c>
      <c r="BH381">
        <f t="shared" si="89"/>
        <v>0</v>
      </c>
      <c r="BI381" s="102" t="str">
        <f t="shared" si="90"/>
        <v xml:space="preserve"> </v>
      </c>
      <c r="BJ381" s="102" t="str" cm="1">
        <f t="array" ref="BJ381">_xlfn.IFS(BD381=0," ",BI381=20%,20%,BI381=25%,25%,BI381&lt;20%,"MV",BI381=21%,"MV",BI381=22%,"MV",BI381=23%,"MV",BI381=24%,MV)</f>
        <v xml:space="preserve"> </v>
      </c>
    </row>
    <row r="382" spans="1:62">
      <c r="A382" s="6">
        <v>353</v>
      </c>
      <c r="B382" s="14" t="s">
        <v>355</v>
      </c>
      <c r="C382" s="16" t="s">
        <v>45</v>
      </c>
      <c r="D382" s="9">
        <v>1237</v>
      </c>
      <c r="E382" s="9">
        <v>42420</v>
      </c>
      <c r="F382" s="9">
        <v>63752</v>
      </c>
      <c r="G382" s="9">
        <v>46040</v>
      </c>
      <c r="H382" s="9">
        <v>1413</v>
      </c>
      <c r="I382" s="9">
        <v>84718</v>
      </c>
      <c r="J382" s="9">
        <v>70134</v>
      </c>
      <c r="K382" s="9">
        <v>521338</v>
      </c>
      <c r="L382" s="9">
        <v>80541</v>
      </c>
      <c r="M382" s="9">
        <v>29952</v>
      </c>
      <c r="N382" s="9">
        <v>67080</v>
      </c>
      <c r="O382" s="9">
        <v>83452</v>
      </c>
      <c r="P382" s="9">
        <v>149318</v>
      </c>
      <c r="Q382" s="9">
        <v>90948</v>
      </c>
      <c r="R382" s="9">
        <v>128866</v>
      </c>
      <c r="S382" s="9">
        <v>92547</v>
      </c>
      <c r="T382" s="9">
        <v>54875</v>
      </c>
      <c r="U382" s="9">
        <v>269112</v>
      </c>
      <c r="V382" s="9">
        <v>58894</v>
      </c>
      <c r="W382" s="9">
        <v>71164</v>
      </c>
      <c r="X382" s="9">
        <v>93324</v>
      </c>
      <c r="Y382" s="9">
        <v>48222</v>
      </c>
      <c r="Z382" s="9">
        <v>87668</v>
      </c>
      <c r="AA382" s="9">
        <v>105767</v>
      </c>
      <c r="AB382" s="9">
        <v>87765</v>
      </c>
      <c r="AC382" s="9">
        <v>20109</v>
      </c>
      <c r="AE382" s="10">
        <f t="shared" si="81"/>
        <v>521338</v>
      </c>
      <c r="AF382" s="10">
        <f t="shared" si="82"/>
        <v>1237</v>
      </c>
      <c r="AG382" s="10">
        <f t="shared" si="94"/>
        <v>989.6</v>
      </c>
      <c r="AH382" s="10">
        <f t="shared" si="95"/>
        <v>927.75</v>
      </c>
      <c r="AK382">
        <v>0</v>
      </c>
      <c r="AL382">
        <v>0</v>
      </c>
      <c r="AM382">
        <f t="shared" si="96"/>
        <v>0</v>
      </c>
      <c r="AO382">
        <v>0</v>
      </c>
      <c r="AP382">
        <f t="shared" si="91"/>
        <v>0</v>
      </c>
      <c r="AQ382">
        <f t="shared" si="92"/>
        <v>0</v>
      </c>
      <c r="AR382" s="102" t="str">
        <f t="shared" si="93"/>
        <v xml:space="preserve"> </v>
      </c>
      <c r="AS382">
        <f t="shared" si="83"/>
        <v>0</v>
      </c>
      <c r="AT382" s="102" t="str">
        <f t="shared" si="84"/>
        <v xml:space="preserve"> </v>
      </c>
      <c r="AU382" s="102" t="str" cm="1">
        <f t="array" ref="AU382">_xlfn.IFS(AO382=0," ",AT382=20%,20%,AT382=25%,25%,AT382&lt;20%,"MV",AT382=21%,"MV",AT382=22%,"MV",AT382=23%,"MV",AT382=24%,MV)</f>
        <v xml:space="preserve"> </v>
      </c>
      <c r="AY382" s="121"/>
      <c r="AZ382">
        <v>0</v>
      </c>
      <c r="BA382">
        <v>0</v>
      </c>
      <c r="BB382">
        <f t="shared" si="85"/>
        <v>0</v>
      </c>
      <c r="BD382">
        <v>0</v>
      </c>
      <c r="BE382">
        <f t="shared" si="86"/>
        <v>0</v>
      </c>
      <c r="BF382">
        <f t="shared" si="87"/>
        <v>0</v>
      </c>
      <c r="BG382" s="102" t="str">
        <f t="shared" si="88"/>
        <v xml:space="preserve"> </v>
      </c>
      <c r="BH382">
        <f t="shared" si="89"/>
        <v>0</v>
      </c>
      <c r="BI382" s="102" t="str">
        <f t="shared" si="90"/>
        <v xml:space="preserve"> </v>
      </c>
      <c r="BJ382" s="102" t="str" cm="1">
        <f t="array" ref="BJ382">_xlfn.IFS(BD382=0," ",BI382=20%,20%,BI382=25%,25%,BI382&lt;20%,"MV",BI382=21%,"MV",BI382=22%,"MV",BI382=23%,"MV",BI382=24%,MV)</f>
        <v xml:space="preserve"> </v>
      </c>
    </row>
    <row r="383" spans="1:62">
      <c r="A383" s="6">
        <v>354</v>
      </c>
      <c r="B383" s="14" t="s">
        <v>356</v>
      </c>
      <c r="C383" s="16" t="s">
        <v>45</v>
      </c>
      <c r="D383" s="9">
        <v>3312</v>
      </c>
      <c r="E383" s="9">
        <v>57523</v>
      </c>
      <c r="F383" s="9">
        <v>146796</v>
      </c>
      <c r="G383" s="9">
        <v>37205</v>
      </c>
      <c r="H383" s="9">
        <v>3785</v>
      </c>
      <c r="I383" s="9">
        <v>205154</v>
      </c>
      <c r="J383" s="9">
        <v>165155</v>
      </c>
      <c r="K383" s="9">
        <v>435938</v>
      </c>
      <c r="L383" s="9">
        <v>125337</v>
      </c>
      <c r="M383" s="9">
        <v>67373</v>
      </c>
      <c r="N383" s="9">
        <v>113459</v>
      </c>
      <c r="O383" s="9">
        <v>202089</v>
      </c>
      <c r="P383" s="9">
        <v>215833</v>
      </c>
      <c r="Q383" s="9">
        <v>287777</v>
      </c>
      <c r="R383" s="9">
        <v>175472</v>
      </c>
      <c r="S383" s="9">
        <v>168266</v>
      </c>
      <c r="T383" s="9">
        <v>132886</v>
      </c>
      <c r="U383" s="9">
        <v>226240</v>
      </c>
      <c r="V383" s="9">
        <v>173233</v>
      </c>
      <c r="W383" s="9">
        <v>117079</v>
      </c>
      <c r="X383" s="9">
        <v>195132</v>
      </c>
      <c r="Y383" s="9">
        <v>118721</v>
      </c>
      <c r="Z383" s="9">
        <v>212700</v>
      </c>
      <c r="AA383" s="9">
        <v>180992</v>
      </c>
      <c r="AB383" s="9">
        <v>212532</v>
      </c>
      <c r="AC383" s="9">
        <v>24578</v>
      </c>
      <c r="AE383" s="10">
        <f t="shared" si="81"/>
        <v>435938</v>
      </c>
      <c r="AF383" s="10">
        <f t="shared" si="82"/>
        <v>3312</v>
      </c>
      <c r="AG383" s="10">
        <f t="shared" si="94"/>
        <v>2649.6</v>
      </c>
      <c r="AH383" s="10">
        <f t="shared" si="95"/>
        <v>2484</v>
      </c>
      <c r="AK383">
        <v>0</v>
      </c>
      <c r="AL383">
        <v>0</v>
      </c>
      <c r="AM383">
        <f t="shared" si="96"/>
        <v>0</v>
      </c>
      <c r="AO383">
        <v>0</v>
      </c>
      <c r="AP383">
        <f t="shared" si="91"/>
        <v>0</v>
      </c>
      <c r="AQ383">
        <f t="shared" si="92"/>
        <v>0</v>
      </c>
      <c r="AR383" s="102" t="str">
        <f t="shared" si="93"/>
        <v xml:space="preserve"> </v>
      </c>
      <c r="AS383">
        <f t="shared" si="83"/>
        <v>0</v>
      </c>
      <c r="AT383" s="102" t="str">
        <f t="shared" si="84"/>
        <v xml:space="preserve"> </v>
      </c>
      <c r="AU383" s="102" t="str" cm="1">
        <f t="array" ref="AU383">_xlfn.IFS(AO383=0," ",AT383=20%,20%,AT383=25%,25%,AT383&lt;20%,"MV",AT383=21%,"MV",AT383=22%,"MV",AT383=23%,"MV",AT383=24%,MV)</f>
        <v xml:space="preserve"> </v>
      </c>
      <c r="AY383" s="121"/>
      <c r="AZ383">
        <v>0</v>
      </c>
      <c r="BA383">
        <v>0</v>
      </c>
      <c r="BB383">
        <f t="shared" si="85"/>
        <v>0</v>
      </c>
      <c r="BD383">
        <v>0</v>
      </c>
      <c r="BE383">
        <f t="shared" si="86"/>
        <v>0</v>
      </c>
      <c r="BF383">
        <f t="shared" si="87"/>
        <v>0</v>
      </c>
      <c r="BG383" s="102" t="str">
        <f t="shared" si="88"/>
        <v xml:space="preserve"> </v>
      </c>
      <c r="BH383">
        <f t="shared" si="89"/>
        <v>0</v>
      </c>
      <c r="BI383" s="102" t="str">
        <f t="shared" si="90"/>
        <v xml:space="preserve"> </v>
      </c>
      <c r="BJ383" s="102" t="str" cm="1">
        <f t="array" ref="BJ383">_xlfn.IFS(BD383=0," ",BI383=20%,20%,BI383=25%,25%,BI383&lt;20%,"MV",BI383=21%,"MV",BI383=22%,"MV",BI383=23%,"MV",BI383=24%,MV)</f>
        <v xml:space="preserve"> </v>
      </c>
    </row>
    <row r="384" spans="1:62">
      <c r="A384" s="6">
        <v>355</v>
      </c>
      <c r="B384" s="14" t="s">
        <v>357</v>
      </c>
      <c r="C384" s="16" t="s">
        <v>45</v>
      </c>
      <c r="D384" s="9">
        <v>880</v>
      </c>
      <c r="E384" s="9">
        <v>49490</v>
      </c>
      <c r="F384" s="9">
        <v>60661</v>
      </c>
      <c r="G384" s="9">
        <v>46040</v>
      </c>
      <c r="H384" s="9">
        <v>1006</v>
      </c>
      <c r="I384" s="9">
        <v>64111</v>
      </c>
      <c r="J384" s="9">
        <v>48642</v>
      </c>
      <c r="K384" s="9">
        <v>320711</v>
      </c>
      <c r="L384" s="9">
        <v>55089</v>
      </c>
      <c r="M384" s="9">
        <v>29182</v>
      </c>
      <c r="N384" s="9">
        <v>40949</v>
      </c>
      <c r="O384" s="9">
        <v>63153</v>
      </c>
      <c r="P384" s="9">
        <v>67736</v>
      </c>
      <c r="Q384" s="9">
        <v>63687</v>
      </c>
      <c r="R384" s="9">
        <v>137046</v>
      </c>
      <c r="S384" s="9">
        <v>58557</v>
      </c>
      <c r="T384" s="9">
        <v>41526</v>
      </c>
      <c r="U384" s="9">
        <v>67759</v>
      </c>
      <c r="V384" s="9">
        <v>86245</v>
      </c>
      <c r="W384" s="9">
        <v>26470</v>
      </c>
      <c r="X384" s="9">
        <v>47510</v>
      </c>
      <c r="Y384" s="9">
        <v>49775</v>
      </c>
      <c r="Z384" s="9">
        <v>66243</v>
      </c>
      <c r="AA384" s="9">
        <v>48642</v>
      </c>
      <c r="AB384" s="9">
        <v>66415</v>
      </c>
      <c r="AC384" s="9">
        <v>15959</v>
      </c>
      <c r="AE384" s="10">
        <f t="shared" si="81"/>
        <v>320711</v>
      </c>
      <c r="AF384" s="10">
        <f t="shared" si="82"/>
        <v>880</v>
      </c>
      <c r="AG384" s="10">
        <f t="shared" si="94"/>
        <v>704</v>
      </c>
      <c r="AH384" s="10">
        <f t="shared" si="95"/>
        <v>660</v>
      </c>
      <c r="AK384">
        <v>0</v>
      </c>
      <c r="AL384">
        <v>0</v>
      </c>
      <c r="AM384">
        <f t="shared" si="96"/>
        <v>0</v>
      </c>
      <c r="AO384">
        <v>0</v>
      </c>
      <c r="AP384">
        <f t="shared" si="91"/>
        <v>0</v>
      </c>
      <c r="AQ384">
        <f t="shared" si="92"/>
        <v>0</v>
      </c>
      <c r="AR384" s="102" t="str">
        <f t="shared" si="93"/>
        <v xml:space="preserve"> </v>
      </c>
      <c r="AS384">
        <f t="shared" si="83"/>
        <v>0</v>
      </c>
      <c r="AT384" s="102" t="str">
        <f t="shared" si="84"/>
        <v xml:space="preserve"> </v>
      </c>
      <c r="AU384" s="102" t="str" cm="1">
        <f t="array" ref="AU384">_xlfn.IFS(AO384=0," ",AT384=20%,20%,AT384=25%,25%,AT384&lt;20%,"MV",AT384=21%,"MV",AT384=22%,"MV",AT384=23%,"MV",AT384=24%,MV)</f>
        <v xml:space="preserve"> </v>
      </c>
      <c r="AY384" s="121"/>
      <c r="AZ384">
        <v>0</v>
      </c>
      <c r="BA384">
        <v>0</v>
      </c>
      <c r="BB384">
        <f t="shared" si="85"/>
        <v>0</v>
      </c>
      <c r="BD384">
        <v>0</v>
      </c>
      <c r="BE384">
        <f t="shared" si="86"/>
        <v>0</v>
      </c>
      <c r="BF384">
        <f t="shared" si="87"/>
        <v>0</v>
      </c>
      <c r="BG384" s="102" t="str">
        <f t="shared" si="88"/>
        <v xml:space="preserve"> </v>
      </c>
      <c r="BH384">
        <f t="shared" si="89"/>
        <v>0</v>
      </c>
      <c r="BI384" s="102" t="str">
        <f t="shared" si="90"/>
        <v xml:space="preserve"> </v>
      </c>
      <c r="BJ384" s="102" t="str" cm="1">
        <f t="array" ref="BJ384">_xlfn.IFS(BD384=0," ",BI384=20%,20%,BI384=25%,25%,BI384&lt;20%,"MV",BI384=21%,"MV",BI384=22%,"MV",BI384=23%,"MV",BI384=24%,MV)</f>
        <v xml:space="preserve"> </v>
      </c>
    </row>
    <row r="385" spans="1:62">
      <c r="A385" s="6">
        <v>356</v>
      </c>
      <c r="B385" s="14" t="s">
        <v>358</v>
      </c>
      <c r="C385" s="16" t="s">
        <v>45</v>
      </c>
      <c r="D385" s="9">
        <v>3333</v>
      </c>
      <c r="E385" s="9">
        <v>106050</v>
      </c>
      <c r="F385" s="9">
        <v>364880</v>
      </c>
      <c r="G385" s="9">
        <v>46040</v>
      </c>
      <c r="H385" s="9">
        <v>3809</v>
      </c>
      <c r="I385" s="9">
        <v>140814</v>
      </c>
      <c r="J385" s="9">
        <v>101582</v>
      </c>
      <c r="K385" s="9">
        <v>556372</v>
      </c>
      <c r="L385" s="9">
        <v>234158</v>
      </c>
      <c r="M385" s="9">
        <v>29182</v>
      </c>
      <c r="N385" s="9">
        <v>107690</v>
      </c>
      <c r="O385" s="9">
        <v>138710</v>
      </c>
      <c r="P385" s="9">
        <v>324428</v>
      </c>
      <c r="Q385" s="9">
        <v>63687</v>
      </c>
      <c r="R385" s="9">
        <v>304406</v>
      </c>
      <c r="S385" s="9">
        <v>143027</v>
      </c>
      <c r="T385" s="9">
        <v>91210</v>
      </c>
      <c r="U385" s="9">
        <v>277144</v>
      </c>
      <c r="V385" s="9">
        <v>189939</v>
      </c>
      <c r="W385" s="9">
        <v>26470</v>
      </c>
      <c r="X385" s="9">
        <v>110292</v>
      </c>
      <c r="Y385" s="9">
        <v>142257</v>
      </c>
      <c r="Z385" s="9">
        <v>145981</v>
      </c>
      <c r="AA385" s="9">
        <v>100111</v>
      </c>
      <c r="AB385" s="9">
        <v>145878</v>
      </c>
      <c r="AC385" s="9">
        <v>29157</v>
      </c>
      <c r="AE385" s="10">
        <f t="shared" si="81"/>
        <v>556372</v>
      </c>
      <c r="AF385" s="10">
        <f t="shared" si="82"/>
        <v>3333</v>
      </c>
      <c r="AG385" s="10">
        <f t="shared" si="94"/>
        <v>2666.4</v>
      </c>
      <c r="AH385" s="10">
        <f t="shared" si="95"/>
        <v>2499.75</v>
      </c>
      <c r="AK385">
        <v>0</v>
      </c>
      <c r="AL385">
        <v>0</v>
      </c>
      <c r="AM385">
        <f t="shared" si="96"/>
        <v>0</v>
      </c>
      <c r="AO385">
        <v>0</v>
      </c>
      <c r="AP385">
        <f t="shared" si="91"/>
        <v>0</v>
      </c>
      <c r="AQ385">
        <f t="shared" si="92"/>
        <v>0</v>
      </c>
      <c r="AR385" s="102" t="str">
        <f t="shared" si="93"/>
        <v xml:space="preserve"> </v>
      </c>
      <c r="AS385">
        <f t="shared" si="83"/>
        <v>0</v>
      </c>
      <c r="AT385" s="102" t="str">
        <f t="shared" si="84"/>
        <v xml:space="preserve"> </v>
      </c>
      <c r="AU385" s="102" t="str" cm="1">
        <f t="array" ref="AU385">_xlfn.IFS(AO385=0," ",AT385=20%,20%,AT385=25%,25%,AT385&lt;20%,"MV",AT385=21%,"MV",AT385=22%,"MV",AT385=23%,"MV",AT385=24%,MV)</f>
        <v xml:space="preserve"> </v>
      </c>
      <c r="AY385" s="121"/>
      <c r="AZ385">
        <v>0</v>
      </c>
      <c r="BA385">
        <v>0</v>
      </c>
      <c r="BB385">
        <f t="shared" si="85"/>
        <v>0</v>
      </c>
      <c r="BD385">
        <v>0</v>
      </c>
      <c r="BE385">
        <f t="shared" si="86"/>
        <v>0</v>
      </c>
      <c r="BF385">
        <f t="shared" si="87"/>
        <v>0</v>
      </c>
      <c r="BG385" s="102" t="str">
        <f t="shared" si="88"/>
        <v xml:space="preserve"> </v>
      </c>
      <c r="BH385">
        <f t="shared" si="89"/>
        <v>0</v>
      </c>
      <c r="BI385" s="102" t="str">
        <f t="shared" si="90"/>
        <v xml:space="preserve"> </v>
      </c>
      <c r="BJ385" s="102" t="str" cm="1">
        <f t="array" ref="BJ385">_xlfn.IFS(BD385=0," ",BI385=20%,20%,BI385=25%,25%,BI385&lt;20%,"MV",BI385=21%,"MV",BI385=22%,"MV",BI385=23%,"MV",BI385=24%,MV)</f>
        <v xml:space="preserve"> </v>
      </c>
    </row>
    <row r="386" spans="1:62">
      <c r="A386" s="6">
        <v>357</v>
      </c>
      <c r="B386" s="14" t="s">
        <v>359</v>
      </c>
      <c r="C386" s="16" t="s">
        <v>45</v>
      </c>
      <c r="D386" s="9">
        <v>2264</v>
      </c>
      <c r="E386" s="9">
        <v>91910</v>
      </c>
      <c r="F386" s="9">
        <v>136830</v>
      </c>
      <c r="G386" s="9">
        <v>37205</v>
      </c>
      <c r="H386" s="9">
        <v>2587</v>
      </c>
      <c r="I386" s="9">
        <v>142831</v>
      </c>
      <c r="J386" s="9">
        <v>97283</v>
      </c>
      <c r="K386" s="9">
        <v>344885</v>
      </c>
      <c r="L386" s="9">
        <v>42872</v>
      </c>
      <c r="M386" s="9">
        <v>39192</v>
      </c>
      <c r="N386" s="9">
        <v>66967</v>
      </c>
      <c r="O386" s="9">
        <v>140696</v>
      </c>
      <c r="P386" s="9">
        <v>108595</v>
      </c>
      <c r="Q386" s="9">
        <v>163911</v>
      </c>
      <c r="R386" s="9">
        <v>185241</v>
      </c>
      <c r="S386" s="9">
        <v>201919</v>
      </c>
      <c r="T386" s="9">
        <v>92516</v>
      </c>
      <c r="U386" s="9">
        <v>96039</v>
      </c>
      <c r="V386" s="9">
        <v>133357</v>
      </c>
      <c r="W386" s="9">
        <v>98929</v>
      </c>
      <c r="X386" s="9">
        <v>118776</v>
      </c>
      <c r="Y386" s="9">
        <v>107600</v>
      </c>
      <c r="Z386" s="9">
        <v>148323</v>
      </c>
      <c r="AA386" s="9">
        <v>169680</v>
      </c>
      <c r="AB386" s="9">
        <v>147967</v>
      </c>
      <c r="AC386" s="9">
        <v>31454</v>
      </c>
      <c r="AE386" s="10">
        <f t="shared" si="81"/>
        <v>344885</v>
      </c>
      <c r="AF386" s="10">
        <f t="shared" si="82"/>
        <v>2264</v>
      </c>
      <c r="AG386" s="10">
        <f t="shared" si="94"/>
        <v>1811.2</v>
      </c>
      <c r="AH386" s="10">
        <f t="shared" si="95"/>
        <v>1698</v>
      </c>
      <c r="AK386">
        <v>0</v>
      </c>
      <c r="AL386">
        <v>0</v>
      </c>
      <c r="AM386">
        <f t="shared" si="96"/>
        <v>0</v>
      </c>
      <c r="AO386">
        <v>0</v>
      </c>
      <c r="AP386">
        <f t="shared" si="91"/>
        <v>0</v>
      </c>
      <c r="AQ386">
        <f t="shared" si="92"/>
        <v>0</v>
      </c>
      <c r="AR386" s="102" t="str">
        <f t="shared" si="93"/>
        <v xml:space="preserve"> </v>
      </c>
      <c r="AS386">
        <f t="shared" si="83"/>
        <v>0</v>
      </c>
      <c r="AT386" s="102" t="str">
        <f t="shared" si="84"/>
        <v xml:space="preserve"> </v>
      </c>
      <c r="AU386" s="102" t="str" cm="1">
        <f t="array" ref="AU386">_xlfn.IFS(AO386=0," ",AT386=20%,20%,AT386=25%,25%,AT386&lt;20%,"MV",AT386=21%,"MV",AT386=22%,"MV",AT386=23%,"MV",AT386=24%,MV)</f>
        <v xml:space="preserve"> </v>
      </c>
      <c r="AY386" s="121"/>
      <c r="AZ386">
        <v>0</v>
      </c>
      <c r="BA386">
        <v>0</v>
      </c>
      <c r="BB386">
        <f t="shared" si="85"/>
        <v>0</v>
      </c>
      <c r="BD386">
        <v>0</v>
      </c>
      <c r="BE386">
        <f t="shared" si="86"/>
        <v>0</v>
      </c>
      <c r="BF386">
        <f t="shared" si="87"/>
        <v>0</v>
      </c>
      <c r="BG386" s="102" t="str">
        <f t="shared" si="88"/>
        <v xml:space="preserve"> </v>
      </c>
      <c r="BH386">
        <f t="shared" si="89"/>
        <v>0</v>
      </c>
      <c r="BI386" s="102" t="str">
        <f t="shared" si="90"/>
        <v xml:space="preserve"> </v>
      </c>
      <c r="BJ386" s="102" t="str" cm="1">
        <f t="array" ref="BJ386">_xlfn.IFS(BD386=0," ",BI386=20%,20%,BI386=25%,25%,BI386&lt;20%,"MV",BI386=21%,"MV",BI386=22%,"MV",BI386=23%,"MV",BI386=24%,MV)</f>
        <v xml:space="preserve"> </v>
      </c>
    </row>
    <row r="387" spans="1:62">
      <c r="A387" s="6">
        <v>358</v>
      </c>
      <c r="B387" s="14" t="s">
        <v>360</v>
      </c>
      <c r="C387" s="16" t="s">
        <v>45</v>
      </c>
      <c r="D387" s="9">
        <v>15674</v>
      </c>
      <c r="E387" s="9">
        <v>148470</v>
      </c>
      <c r="F387" s="9">
        <v>486506</v>
      </c>
      <c r="G387" s="9">
        <v>74659</v>
      </c>
      <c r="H387" s="9">
        <v>17913</v>
      </c>
      <c r="I387" s="9">
        <v>159584</v>
      </c>
      <c r="J387" s="9">
        <v>119681</v>
      </c>
      <c r="K387" s="9">
        <v>1245417</v>
      </c>
      <c r="L387" s="9">
        <v>79636</v>
      </c>
      <c r="M387" s="9">
        <v>39192</v>
      </c>
      <c r="N387" s="9">
        <v>107690</v>
      </c>
      <c r="O387" s="9">
        <v>157199</v>
      </c>
      <c r="P387" s="9">
        <v>396372</v>
      </c>
      <c r="Q387" s="9">
        <v>163911</v>
      </c>
      <c r="R387" s="9">
        <v>840198</v>
      </c>
      <c r="S387" s="9">
        <v>201919</v>
      </c>
      <c r="T387" s="9">
        <v>103368</v>
      </c>
      <c r="U387" s="9">
        <v>441055</v>
      </c>
      <c r="V387" s="9">
        <v>538451</v>
      </c>
      <c r="W387" s="9">
        <v>106797</v>
      </c>
      <c r="X387" s="9">
        <v>127260</v>
      </c>
      <c r="Y387" s="9">
        <v>571402</v>
      </c>
      <c r="Z387" s="9">
        <v>165223</v>
      </c>
      <c r="AA387" s="9">
        <v>885730</v>
      </c>
      <c r="AB387" s="9">
        <v>165324</v>
      </c>
      <c r="AC387" s="9">
        <v>73145</v>
      </c>
      <c r="AE387" s="10">
        <f t="shared" si="81"/>
        <v>1245417</v>
      </c>
      <c r="AF387" s="10">
        <f t="shared" si="82"/>
        <v>15674</v>
      </c>
      <c r="AG387" s="10">
        <f t="shared" si="94"/>
        <v>12539.2</v>
      </c>
      <c r="AH387" s="10">
        <f t="shared" si="95"/>
        <v>11755.5</v>
      </c>
      <c r="AK387">
        <v>0</v>
      </c>
      <c r="AL387">
        <v>0</v>
      </c>
      <c r="AM387">
        <f t="shared" si="96"/>
        <v>0</v>
      </c>
      <c r="AO387">
        <v>0</v>
      </c>
      <c r="AP387">
        <f t="shared" si="91"/>
        <v>0</v>
      </c>
      <c r="AQ387">
        <f t="shared" si="92"/>
        <v>0</v>
      </c>
      <c r="AR387" s="102" t="str">
        <f t="shared" si="93"/>
        <v xml:space="preserve"> </v>
      </c>
      <c r="AS387">
        <f t="shared" si="83"/>
        <v>0</v>
      </c>
      <c r="AT387" s="102" t="str">
        <f t="shared" si="84"/>
        <v xml:space="preserve"> </v>
      </c>
      <c r="AU387" s="102" t="str" cm="1">
        <f t="array" ref="AU387">_xlfn.IFS(AO387=0," ",AT387=20%,20%,AT387=25%,25%,AT387&lt;20%,"MV",AT387=21%,"MV",AT387=22%,"MV",AT387=23%,"MV",AT387=24%,MV)</f>
        <v xml:space="preserve"> </v>
      </c>
      <c r="AY387" s="121"/>
      <c r="AZ387">
        <v>0</v>
      </c>
      <c r="BA387">
        <v>0</v>
      </c>
      <c r="BB387">
        <f t="shared" si="85"/>
        <v>0</v>
      </c>
      <c r="BD387">
        <v>0</v>
      </c>
      <c r="BE387">
        <f t="shared" si="86"/>
        <v>0</v>
      </c>
      <c r="BF387">
        <f t="shared" si="87"/>
        <v>0</v>
      </c>
      <c r="BG387" s="102" t="str">
        <f t="shared" si="88"/>
        <v xml:space="preserve"> </v>
      </c>
      <c r="BH387">
        <f t="shared" si="89"/>
        <v>0</v>
      </c>
      <c r="BI387" s="102" t="str">
        <f t="shared" si="90"/>
        <v xml:space="preserve"> </v>
      </c>
      <c r="BJ387" s="102" t="str" cm="1">
        <f t="array" ref="BJ387">_xlfn.IFS(BD387=0," ",BI387=20%,20%,BI387=25%,25%,BI387&lt;20%,"MV",BI387=21%,"MV",BI387=22%,"MV",BI387=23%,"MV",BI387=24%,MV)</f>
        <v xml:space="preserve"> </v>
      </c>
    </row>
    <row r="388" spans="1:62">
      <c r="A388" s="6">
        <v>359</v>
      </c>
      <c r="B388" s="14" t="s">
        <v>361</v>
      </c>
      <c r="C388" s="16" t="s">
        <v>45</v>
      </c>
      <c r="D388" s="9">
        <v>1170</v>
      </c>
      <c r="E388" s="9">
        <v>45678</v>
      </c>
      <c r="F388" s="9">
        <v>51691</v>
      </c>
      <c r="G388" s="9">
        <v>99421</v>
      </c>
      <c r="H388" s="9">
        <v>1337</v>
      </c>
      <c r="I388" s="9">
        <v>50049</v>
      </c>
      <c r="J388" s="9">
        <v>37669</v>
      </c>
      <c r="K388" s="9">
        <v>159610</v>
      </c>
      <c r="L388" s="9">
        <v>42986</v>
      </c>
      <c r="M388" s="9">
        <v>26872</v>
      </c>
      <c r="N388" s="9">
        <v>136196</v>
      </c>
      <c r="O388" s="9">
        <v>40732</v>
      </c>
      <c r="P388" s="9">
        <v>47375</v>
      </c>
      <c r="Q388" s="9">
        <v>911182</v>
      </c>
      <c r="R388" s="9">
        <v>68777</v>
      </c>
      <c r="S388" s="9">
        <v>42067</v>
      </c>
      <c r="T388" s="9">
        <v>26784</v>
      </c>
      <c r="U388" s="9">
        <v>260176</v>
      </c>
      <c r="V388" s="9">
        <v>50480</v>
      </c>
      <c r="W388" s="9">
        <v>38178</v>
      </c>
      <c r="X388" s="9">
        <v>28846</v>
      </c>
      <c r="Y388" s="9">
        <v>43186</v>
      </c>
      <c r="Z388" s="9">
        <v>42986</v>
      </c>
      <c r="AA388" s="9">
        <v>264135</v>
      </c>
      <c r="AB388" s="9">
        <v>42837</v>
      </c>
      <c r="AC388" s="9">
        <v>32549</v>
      </c>
      <c r="AE388" s="10">
        <f t="shared" si="81"/>
        <v>911182</v>
      </c>
      <c r="AF388" s="10">
        <f t="shared" si="82"/>
        <v>1170</v>
      </c>
      <c r="AG388" s="10">
        <f t="shared" si="94"/>
        <v>936</v>
      </c>
      <c r="AH388" s="10">
        <f t="shared" si="95"/>
        <v>877.5</v>
      </c>
      <c r="AK388">
        <v>0</v>
      </c>
      <c r="AL388">
        <v>0</v>
      </c>
      <c r="AM388">
        <f t="shared" si="96"/>
        <v>0</v>
      </c>
      <c r="AO388">
        <v>0</v>
      </c>
      <c r="AP388">
        <f t="shared" si="91"/>
        <v>0</v>
      </c>
      <c r="AQ388">
        <f t="shared" si="92"/>
        <v>0</v>
      </c>
      <c r="AR388" s="102" t="str">
        <f t="shared" si="93"/>
        <v xml:space="preserve"> </v>
      </c>
      <c r="AS388">
        <f t="shared" si="83"/>
        <v>0</v>
      </c>
      <c r="AT388" s="102" t="str">
        <f t="shared" si="84"/>
        <v xml:space="preserve"> </v>
      </c>
      <c r="AU388" s="102" t="str" cm="1">
        <f t="array" ref="AU388">_xlfn.IFS(AO388=0," ",AT388=20%,20%,AT388=25%,25%,AT388&lt;20%,"MV",AT388=21%,"MV",AT388=22%,"MV",AT388=23%,"MV",AT388=24%,MV)</f>
        <v xml:space="preserve"> </v>
      </c>
      <c r="AY388" s="121"/>
      <c r="AZ388">
        <v>0</v>
      </c>
      <c r="BA388">
        <v>0</v>
      </c>
      <c r="BB388">
        <f t="shared" si="85"/>
        <v>0</v>
      </c>
      <c r="BD388">
        <v>0</v>
      </c>
      <c r="BE388">
        <f t="shared" si="86"/>
        <v>0</v>
      </c>
      <c r="BF388">
        <f t="shared" si="87"/>
        <v>0</v>
      </c>
      <c r="BG388" s="102" t="str">
        <f t="shared" si="88"/>
        <v xml:space="preserve"> </v>
      </c>
      <c r="BH388">
        <f t="shared" si="89"/>
        <v>0</v>
      </c>
      <c r="BI388" s="102" t="str">
        <f t="shared" si="90"/>
        <v xml:space="preserve"> </v>
      </c>
      <c r="BJ388" s="102" t="str" cm="1">
        <f t="array" ref="BJ388">_xlfn.IFS(BD388=0," ",BI388=20%,20%,BI388=25%,25%,BI388&lt;20%,"MV",BI388=21%,"MV",BI388=22%,"MV",BI388=23%,"MV",BI388=24%,MV)</f>
        <v xml:space="preserve"> </v>
      </c>
    </row>
    <row r="389" spans="1:62">
      <c r="A389" s="6">
        <v>360</v>
      </c>
      <c r="B389" s="14" t="s">
        <v>362</v>
      </c>
      <c r="C389" s="16" t="s">
        <v>45</v>
      </c>
      <c r="D389" s="9">
        <v>4817</v>
      </c>
      <c r="E389" s="9">
        <v>35412</v>
      </c>
      <c r="F389" s="9">
        <v>31927</v>
      </c>
      <c r="G389" s="9">
        <v>373296</v>
      </c>
      <c r="H389" s="9">
        <v>5505</v>
      </c>
      <c r="I389" s="9">
        <v>127936</v>
      </c>
      <c r="J389" s="9">
        <v>99546</v>
      </c>
      <c r="K389" s="9">
        <v>4279785</v>
      </c>
      <c r="L389" s="9">
        <v>129975</v>
      </c>
      <c r="M389" s="9">
        <v>22907</v>
      </c>
      <c r="N389" s="9">
        <v>107916</v>
      </c>
      <c r="O389" s="9">
        <v>126024</v>
      </c>
      <c r="P389" s="9">
        <v>217190</v>
      </c>
      <c r="Q389" s="9">
        <v>911182</v>
      </c>
      <c r="R389" s="9">
        <v>205878</v>
      </c>
      <c r="S389" s="9">
        <v>37019</v>
      </c>
      <c r="T389" s="9">
        <v>82869</v>
      </c>
      <c r="U389" s="9">
        <v>169567</v>
      </c>
      <c r="V389" s="9">
        <v>50480</v>
      </c>
      <c r="W389" s="9">
        <v>36107</v>
      </c>
      <c r="X389" s="9">
        <v>28846</v>
      </c>
      <c r="Y389" s="9">
        <v>43345</v>
      </c>
      <c r="Z389" s="9">
        <v>132531</v>
      </c>
      <c r="AA389" s="9">
        <v>264135</v>
      </c>
      <c r="AB389" s="9">
        <v>132538</v>
      </c>
      <c r="AC389" s="9">
        <v>44132</v>
      </c>
      <c r="AE389" s="10">
        <f t="shared" si="81"/>
        <v>4279785</v>
      </c>
      <c r="AF389" s="10">
        <f t="shared" si="82"/>
        <v>4817</v>
      </c>
      <c r="AG389" s="10">
        <f t="shared" si="94"/>
        <v>3853.6</v>
      </c>
      <c r="AH389" s="10">
        <f t="shared" si="95"/>
        <v>3612.75</v>
      </c>
      <c r="AK389">
        <v>0</v>
      </c>
      <c r="AL389">
        <v>0</v>
      </c>
      <c r="AM389">
        <f t="shared" si="96"/>
        <v>0</v>
      </c>
      <c r="AO389">
        <v>0</v>
      </c>
      <c r="AP389">
        <f t="shared" si="91"/>
        <v>0</v>
      </c>
      <c r="AQ389">
        <f t="shared" si="92"/>
        <v>0</v>
      </c>
      <c r="AR389" s="102" t="str">
        <f t="shared" si="93"/>
        <v xml:space="preserve"> </v>
      </c>
      <c r="AS389">
        <f t="shared" si="83"/>
        <v>0</v>
      </c>
      <c r="AT389" s="102" t="str">
        <f t="shared" si="84"/>
        <v xml:space="preserve"> </v>
      </c>
      <c r="AU389" s="102" t="str" cm="1">
        <f t="array" ref="AU389">_xlfn.IFS(AO389=0," ",AT389=20%,20%,AT389=25%,25%,AT389&lt;20%,"MV",AT389=21%,"MV",AT389=22%,"MV",AT389=23%,"MV",AT389=24%,MV)</f>
        <v xml:space="preserve"> </v>
      </c>
      <c r="AY389" s="121"/>
      <c r="AZ389">
        <v>0</v>
      </c>
      <c r="BA389">
        <v>0</v>
      </c>
      <c r="BB389">
        <f t="shared" si="85"/>
        <v>0</v>
      </c>
      <c r="BD389">
        <v>0</v>
      </c>
      <c r="BE389">
        <f t="shared" si="86"/>
        <v>0</v>
      </c>
      <c r="BF389">
        <f t="shared" si="87"/>
        <v>0</v>
      </c>
      <c r="BG389" s="102" t="str">
        <f t="shared" si="88"/>
        <v xml:space="preserve"> </v>
      </c>
      <c r="BH389">
        <f t="shared" si="89"/>
        <v>0</v>
      </c>
      <c r="BI389" s="102" t="str">
        <f t="shared" si="90"/>
        <v xml:space="preserve"> </v>
      </c>
      <c r="BJ389" s="102" t="str" cm="1">
        <f t="array" ref="BJ389">_xlfn.IFS(BD389=0," ",BI389=20%,20%,BI389=25%,25%,BI389&lt;20%,"MV",BI389=21%,"MV",BI389=22%,"MV",BI389=23%,"MV",BI389=24%,MV)</f>
        <v xml:space="preserve"> </v>
      </c>
    </row>
    <row r="390" spans="1:62">
      <c r="A390" s="6">
        <v>361</v>
      </c>
      <c r="B390" s="14" t="s">
        <v>363</v>
      </c>
      <c r="C390" s="16" t="s">
        <v>45</v>
      </c>
      <c r="D390" s="9">
        <v>46071</v>
      </c>
      <c r="E390" s="9">
        <v>1329160</v>
      </c>
      <c r="F390" s="9">
        <v>1083845</v>
      </c>
      <c r="G390" s="9">
        <v>858581</v>
      </c>
      <c r="H390" s="9">
        <v>52653</v>
      </c>
      <c r="I390" s="9">
        <v>2989260</v>
      </c>
      <c r="J390" s="9">
        <v>2065571</v>
      </c>
      <c r="K390" s="9">
        <v>2004345</v>
      </c>
      <c r="L390" s="9">
        <v>1266944</v>
      </c>
      <c r="M390" s="9">
        <v>631303</v>
      </c>
      <c r="N390" s="9">
        <v>1033464</v>
      </c>
      <c r="O390" s="9">
        <v>2944593</v>
      </c>
      <c r="P390" s="9">
        <v>1072378</v>
      </c>
      <c r="Q390" s="9">
        <v>728945</v>
      </c>
      <c r="R390" s="9">
        <v>1625334</v>
      </c>
      <c r="S390" s="9">
        <v>1850926</v>
      </c>
      <c r="T390" s="9">
        <v>1936250</v>
      </c>
      <c r="U390" s="9">
        <v>672951</v>
      </c>
      <c r="V390" s="9">
        <v>1317113</v>
      </c>
      <c r="W390" s="9">
        <v>1007899</v>
      </c>
      <c r="X390" s="9">
        <v>1153824</v>
      </c>
      <c r="Y390" s="9">
        <v>1391376</v>
      </c>
      <c r="Z390" s="9">
        <v>3087610</v>
      </c>
      <c r="AA390" s="9">
        <v>509040</v>
      </c>
      <c r="AB390" s="9">
        <v>3096763</v>
      </c>
      <c r="AC390" s="9">
        <v>610848</v>
      </c>
      <c r="AE390" s="10">
        <f t="shared" si="81"/>
        <v>3096763</v>
      </c>
      <c r="AF390" s="10">
        <f t="shared" si="82"/>
        <v>46071</v>
      </c>
      <c r="AG390" s="10">
        <f t="shared" si="94"/>
        <v>36856.800000000003</v>
      </c>
      <c r="AH390" s="10">
        <f t="shared" si="95"/>
        <v>34553.25</v>
      </c>
      <c r="AK390">
        <v>0</v>
      </c>
      <c r="AL390">
        <v>0</v>
      </c>
      <c r="AM390">
        <f t="shared" si="96"/>
        <v>0</v>
      </c>
      <c r="AO390">
        <v>0</v>
      </c>
      <c r="AP390">
        <f t="shared" si="91"/>
        <v>0</v>
      </c>
      <c r="AQ390">
        <f t="shared" si="92"/>
        <v>0</v>
      </c>
      <c r="AR390" s="102" t="str">
        <f t="shared" si="93"/>
        <v xml:space="preserve"> </v>
      </c>
      <c r="AS390">
        <f t="shared" si="83"/>
        <v>0</v>
      </c>
      <c r="AT390" s="102" t="str">
        <f t="shared" si="84"/>
        <v xml:space="preserve"> </v>
      </c>
      <c r="AU390" s="102" t="str" cm="1">
        <f t="array" ref="AU390">_xlfn.IFS(AO390=0," ",AT390=20%,20%,AT390=25%,25%,AT390&lt;20%,"MV",AT390=21%,"MV",AT390=22%,"MV",AT390=23%,"MV",AT390=24%,MV)</f>
        <v xml:space="preserve"> </v>
      </c>
      <c r="AY390" s="121"/>
      <c r="AZ390">
        <v>0</v>
      </c>
      <c r="BA390">
        <v>0</v>
      </c>
      <c r="BB390">
        <f t="shared" si="85"/>
        <v>0</v>
      </c>
      <c r="BD390">
        <v>0</v>
      </c>
      <c r="BE390">
        <f t="shared" si="86"/>
        <v>0</v>
      </c>
      <c r="BF390">
        <f t="shared" si="87"/>
        <v>0</v>
      </c>
      <c r="BG390" s="102" t="str">
        <f t="shared" si="88"/>
        <v xml:space="preserve"> </v>
      </c>
      <c r="BH390">
        <f t="shared" si="89"/>
        <v>0</v>
      </c>
      <c r="BI390" s="102" t="str">
        <f t="shared" si="90"/>
        <v xml:space="preserve"> </v>
      </c>
      <c r="BJ390" s="102" t="str" cm="1">
        <f t="array" ref="BJ390">_xlfn.IFS(BD390=0," ",BI390=20%,20%,BI390=25%,25%,BI390&lt;20%,"MV",BI390=21%,"MV",BI390=22%,"MV",BI390=23%,"MV",BI390=24%,MV)</f>
        <v xml:space="preserve"> </v>
      </c>
    </row>
    <row r="391" spans="1:62">
      <c r="A391" s="6">
        <v>362</v>
      </c>
      <c r="B391" s="14" t="s">
        <v>364</v>
      </c>
      <c r="C391" s="16" t="s">
        <v>45</v>
      </c>
      <c r="D391" s="9">
        <v>33537</v>
      </c>
      <c r="E391" s="9">
        <v>961520</v>
      </c>
      <c r="F391" s="9">
        <v>646012</v>
      </c>
      <c r="G391" s="9">
        <v>858581</v>
      </c>
      <c r="H391" s="9">
        <v>38328</v>
      </c>
      <c r="I391" s="9">
        <v>1778319</v>
      </c>
      <c r="J391" s="9">
        <v>1233207</v>
      </c>
      <c r="K391" s="9">
        <v>1788951</v>
      </c>
      <c r="L391" s="9">
        <v>654965</v>
      </c>
      <c r="M391" s="9">
        <v>600504</v>
      </c>
      <c r="N391" s="9">
        <v>920344</v>
      </c>
      <c r="O391" s="9">
        <v>1751746</v>
      </c>
      <c r="P391" s="9">
        <v>502253</v>
      </c>
      <c r="Q391" s="9">
        <v>728945</v>
      </c>
      <c r="R391" s="9">
        <v>723787</v>
      </c>
      <c r="S391" s="9">
        <v>1514394</v>
      </c>
      <c r="T391" s="9">
        <v>1151880</v>
      </c>
      <c r="U391" s="9">
        <v>892517</v>
      </c>
      <c r="V391" s="9">
        <v>1414000</v>
      </c>
      <c r="W391" s="9">
        <v>865368</v>
      </c>
      <c r="X391" s="9">
        <v>814464</v>
      </c>
      <c r="Y391" s="9">
        <v>1018430</v>
      </c>
      <c r="Z391" s="9">
        <v>1848008</v>
      </c>
      <c r="AA391" s="9">
        <v>904960</v>
      </c>
      <c r="AB391" s="9">
        <v>1842271</v>
      </c>
      <c r="AC391" s="9">
        <v>712656</v>
      </c>
      <c r="AE391" s="10">
        <f t="shared" ref="AE391:AE436" si="97">MAX(D391:AC391)</f>
        <v>1848008</v>
      </c>
      <c r="AF391" s="10">
        <f t="shared" ref="AF391:AF436" si="98">MIN(D391:AC391)</f>
        <v>33537</v>
      </c>
      <c r="AG391" s="10">
        <f t="shared" si="94"/>
        <v>26829.599999999999</v>
      </c>
      <c r="AH391" s="10">
        <f t="shared" si="95"/>
        <v>25152.75</v>
      </c>
      <c r="AK391">
        <v>0</v>
      </c>
      <c r="AL391">
        <v>0</v>
      </c>
      <c r="AM391">
        <f t="shared" si="96"/>
        <v>0</v>
      </c>
      <c r="AO391">
        <v>0</v>
      </c>
      <c r="AP391">
        <f t="shared" si="91"/>
        <v>0</v>
      </c>
      <c r="AQ391">
        <f t="shared" si="92"/>
        <v>0</v>
      </c>
      <c r="AR391" s="102" t="str">
        <f t="shared" si="93"/>
        <v xml:space="preserve"> </v>
      </c>
      <c r="AS391">
        <f t="shared" si="83"/>
        <v>0</v>
      </c>
      <c r="AT391" s="102" t="str">
        <f t="shared" si="84"/>
        <v xml:space="preserve"> </v>
      </c>
      <c r="AU391" s="102" t="str" cm="1">
        <f t="array" ref="AU391">_xlfn.IFS(AO391=0," ",AT391=20%,20%,AT391=25%,25%,AT391&lt;20%,"MV",AT391=21%,"MV",AT391=22%,"MV",AT391=23%,"MV",AT391=24%,MV)</f>
        <v xml:space="preserve"> </v>
      </c>
      <c r="AY391" s="121"/>
      <c r="AZ391">
        <v>0</v>
      </c>
      <c r="BA391">
        <v>0</v>
      </c>
      <c r="BB391">
        <f t="shared" si="85"/>
        <v>0</v>
      </c>
      <c r="BD391">
        <v>0</v>
      </c>
      <c r="BE391">
        <f t="shared" si="86"/>
        <v>0</v>
      </c>
      <c r="BF391">
        <f t="shared" si="87"/>
        <v>0</v>
      </c>
      <c r="BG391" s="102" t="str">
        <f t="shared" si="88"/>
        <v xml:space="preserve"> </v>
      </c>
      <c r="BH391">
        <f t="shared" si="89"/>
        <v>0</v>
      </c>
      <c r="BI391" s="102" t="str">
        <f t="shared" si="90"/>
        <v xml:space="preserve"> </v>
      </c>
      <c r="BJ391" s="102" t="str" cm="1">
        <f t="array" ref="BJ391">_xlfn.IFS(BD391=0," ",BI391=20%,20%,BI391=25%,25%,BI391&lt;20%,"MV",BI391=21%,"MV",BI391=22%,"MV",BI391=23%,"MV",BI391=24%,MV)</f>
        <v xml:space="preserve"> </v>
      </c>
    </row>
    <row r="392" spans="1:62" ht="22.5">
      <c r="A392" s="6">
        <v>363</v>
      </c>
      <c r="B392" s="14" t="s">
        <v>365</v>
      </c>
      <c r="C392" s="16" t="s">
        <v>253</v>
      </c>
      <c r="D392" s="9">
        <v>14253</v>
      </c>
      <c r="E392" s="9">
        <v>98980</v>
      </c>
      <c r="F392" s="9">
        <v>28506</v>
      </c>
      <c r="G392" s="9">
        <v>62216</v>
      </c>
      <c r="H392" s="9">
        <v>16289</v>
      </c>
      <c r="I392" s="9">
        <v>61076</v>
      </c>
      <c r="J392" s="9">
        <v>67872</v>
      </c>
      <c r="K392" s="9">
        <v>123726</v>
      </c>
      <c r="L392" s="9">
        <v>39592</v>
      </c>
      <c r="M392" s="9">
        <v>31662</v>
      </c>
      <c r="N392" s="9">
        <v>46605</v>
      </c>
      <c r="O392" s="9">
        <v>60163</v>
      </c>
      <c r="P392" s="9">
        <v>24321</v>
      </c>
      <c r="Q392" s="9">
        <v>22511</v>
      </c>
      <c r="R392" s="9">
        <v>155421</v>
      </c>
      <c r="S392" s="9">
        <v>79926</v>
      </c>
      <c r="T392" s="9">
        <v>42857</v>
      </c>
      <c r="U392" s="9">
        <v>19796</v>
      </c>
      <c r="V392" s="9">
        <v>58917</v>
      </c>
      <c r="W392" s="9">
        <v>51583</v>
      </c>
      <c r="X392" s="9">
        <v>322392</v>
      </c>
      <c r="Y392" s="9">
        <v>31764</v>
      </c>
      <c r="Z392" s="9">
        <v>63019</v>
      </c>
      <c r="AA392" s="9">
        <v>169680</v>
      </c>
      <c r="AB392" s="9">
        <v>63271</v>
      </c>
      <c r="AC392" s="9">
        <v>84840</v>
      </c>
      <c r="AE392" s="10">
        <f t="shared" si="97"/>
        <v>322392</v>
      </c>
      <c r="AF392" s="10">
        <f t="shared" si="98"/>
        <v>14253</v>
      </c>
      <c r="AG392" s="10">
        <f t="shared" si="94"/>
        <v>11402.4</v>
      </c>
      <c r="AH392" s="10">
        <f t="shared" si="95"/>
        <v>10689.75</v>
      </c>
      <c r="AK392">
        <v>0</v>
      </c>
      <c r="AL392">
        <v>0</v>
      </c>
      <c r="AM392">
        <f t="shared" si="96"/>
        <v>0</v>
      </c>
      <c r="AO392">
        <v>0</v>
      </c>
      <c r="AP392">
        <f t="shared" si="91"/>
        <v>0</v>
      </c>
      <c r="AQ392">
        <f t="shared" si="92"/>
        <v>0</v>
      </c>
      <c r="AR392" s="102" t="str">
        <f t="shared" si="93"/>
        <v xml:space="preserve"> </v>
      </c>
      <c r="AS392">
        <f t="shared" ref="AS392:AS436" si="99">AK392*AO392</f>
        <v>0</v>
      </c>
      <c r="AT392" s="102" t="str">
        <f t="shared" ref="AT392:AT436" si="100">IF(AO392=0," ",ROUND(100%-(AO392/AF392),2))</f>
        <v xml:space="preserve"> </v>
      </c>
      <c r="AU392" s="102" t="str" cm="1">
        <f t="array" ref="AU392">_xlfn.IFS(AO392=0," ",AT392=20%,20%,AT392=25%,25%,AT392&lt;20%,"MV",AT392=21%,"MV",AT392=22%,"MV",AT392=23%,"MV",AT392=24%,MV)</f>
        <v xml:space="preserve"> </v>
      </c>
      <c r="AY392" s="121"/>
      <c r="AZ392">
        <v>0</v>
      </c>
      <c r="BA392">
        <v>0</v>
      </c>
      <c r="BB392">
        <f t="shared" ref="BB392:BB436" si="101">AZ392-BA392</f>
        <v>0</v>
      </c>
      <c r="BD392">
        <v>0</v>
      </c>
      <c r="BE392">
        <f t="shared" ref="BE392:BE436" si="102">IF(AK392&gt;0,W392,0)</f>
        <v>0</v>
      </c>
      <c r="BF392">
        <f t="shared" ref="BF392:BF436" si="103">BE392-BD392</f>
        <v>0</v>
      </c>
      <c r="BG392" s="102" t="str">
        <f t="shared" ref="BG392:BG436" si="104">IF(BD392&gt;0,((BF392*100%)/BE392)," ")</f>
        <v xml:space="preserve"> </v>
      </c>
      <c r="BH392">
        <f t="shared" ref="BH392:BH436" si="105">BD392*AZ392</f>
        <v>0</v>
      </c>
      <c r="BI392" s="102" t="str">
        <f t="shared" ref="BI392:BI436" si="106">IF(BD392=0," ",ROUND(100%-(BD392/AF392),2))</f>
        <v xml:space="preserve"> </v>
      </c>
      <c r="BJ392" s="102" t="str" cm="1">
        <f t="array" ref="BJ392">_xlfn.IFS(BD392=0," ",BI392=20%,20%,BI392=25%,25%,BI392&lt;20%,"MV",BI392=21%,"MV",BI392=22%,"MV",BI392=23%,"MV",BI392=24%,MV)</f>
        <v xml:space="preserve"> </v>
      </c>
    </row>
    <row r="393" spans="1:62">
      <c r="A393" s="6">
        <v>364</v>
      </c>
      <c r="B393" s="14" t="s">
        <v>365</v>
      </c>
      <c r="C393" s="16" t="s">
        <v>45</v>
      </c>
      <c r="D393" s="9">
        <v>14253</v>
      </c>
      <c r="E393" s="9">
        <v>593880</v>
      </c>
      <c r="F393" s="9">
        <v>684150</v>
      </c>
      <c r="G393" s="9">
        <v>497728</v>
      </c>
      <c r="H393" s="9">
        <v>16289</v>
      </c>
      <c r="I393" s="9">
        <v>1185866</v>
      </c>
      <c r="J393" s="9">
        <v>967176</v>
      </c>
      <c r="K393" s="9">
        <v>924434</v>
      </c>
      <c r="L393" s="9">
        <v>509040</v>
      </c>
      <c r="M393" s="9">
        <v>307760</v>
      </c>
      <c r="N393" s="9">
        <v>499085</v>
      </c>
      <c r="O393" s="9">
        <v>1168146</v>
      </c>
      <c r="P393" s="9">
        <v>583699</v>
      </c>
      <c r="Q393" s="9">
        <v>809147</v>
      </c>
      <c r="R393" s="9">
        <v>621685</v>
      </c>
      <c r="S393" s="9">
        <v>841330</v>
      </c>
      <c r="T393" s="9">
        <v>768127</v>
      </c>
      <c r="U393" s="9">
        <v>475104</v>
      </c>
      <c r="V393" s="9">
        <v>707000</v>
      </c>
      <c r="W393" s="9">
        <v>802247</v>
      </c>
      <c r="X393" s="9">
        <v>967176</v>
      </c>
      <c r="Y393" s="9">
        <v>569107</v>
      </c>
      <c r="Z393" s="9">
        <v>1230451</v>
      </c>
      <c r="AA393" s="9">
        <v>848400</v>
      </c>
      <c r="AB393" s="9">
        <v>1228514</v>
      </c>
      <c r="AC393" s="9">
        <v>339360</v>
      </c>
      <c r="AE393" s="10">
        <f t="shared" si="97"/>
        <v>1230451</v>
      </c>
      <c r="AF393" s="10">
        <f t="shared" si="98"/>
        <v>14253</v>
      </c>
      <c r="AG393" s="10">
        <f t="shared" si="94"/>
        <v>11402.4</v>
      </c>
      <c r="AH393" s="10">
        <f t="shared" si="95"/>
        <v>10689.75</v>
      </c>
      <c r="AK393">
        <v>0</v>
      </c>
      <c r="AL393">
        <v>0</v>
      </c>
      <c r="AM393">
        <f t="shared" si="96"/>
        <v>0</v>
      </c>
      <c r="AO393">
        <v>0</v>
      </c>
      <c r="AP393">
        <f t="shared" ref="AP393:AP436" si="107">IF(AK393&gt;0,T393,0)</f>
        <v>0</v>
      </c>
      <c r="AQ393">
        <f t="shared" ref="AQ393:AQ436" si="108">AP393-AO393</f>
        <v>0</v>
      </c>
      <c r="AR393" s="102" t="str">
        <f t="shared" ref="AR393:AR436" si="109">IF(AO393&gt;0,((AQ393*100%)/AP393)," ")</f>
        <v xml:space="preserve"> </v>
      </c>
      <c r="AS393">
        <f t="shared" si="99"/>
        <v>0</v>
      </c>
      <c r="AT393" s="102" t="str">
        <f t="shared" si="100"/>
        <v xml:space="preserve"> </v>
      </c>
      <c r="AU393" s="102" t="str" cm="1">
        <f t="array" ref="AU393">_xlfn.IFS(AO393=0," ",AT393=20%,20%,AT393=25%,25%,AT393&lt;20%,"MV",AT393=21%,"MV",AT393=22%,"MV",AT393=23%,"MV",AT393=24%,MV)</f>
        <v xml:space="preserve"> </v>
      </c>
      <c r="AY393" s="121"/>
      <c r="AZ393">
        <v>0</v>
      </c>
      <c r="BA393">
        <v>0</v>
      </c>
      <c r="BB393">
        <f t="shared" si="101"/>
        <v>0</v>
      </c>
      <c r="BD393">
        <v>0</v>
      </c>
      <c r="BE393">
        <f t="shared" si="102"/>
        <v>0</v>
      </c>
      <c r="BF393">
        <f t="shared" si="103"/>
        <v>0</v>
      </c>
      <c r="BG393" s="102" t="str">
        <f t="shared" si="104"/>
        <v xml:space="preserve"> </v>
      </c>
      <c r="BH393">
        <f t="shared" si="105"/>
        <v>0</v>
      </c>
      <c r="BI393" s="102" t="str">
        <f t="shared" si="106"/>
        <v xml:space="preserve"> </v>
      </c>
      <c r="BJ393" s="102" t="str" cm="1">
        <f t="array" ref="BJ393">_xlfn.IFS(BD393=0," ",BI393=20%,20%,BI393=25%,25%,BI393&lt;20%,"MV",BI393=21%,"MV",BI393=22%,"MV",BI393=23%,"MV",BI393=24%,MV)</f>
        <v xml:space="preserve"> </v>
      </c>
    </row>
    <row r="394" spans="1:62" ht="22.5">
      <c r="A394" s="6">
        <v>365</v>
      </c>
      <c r="B394" s="14" t="s">
        <v>366</v>
      </c>
      <c r="C394" s="16" t="s">
        <v>253</v>
      </c>
      <c r="D394" s="9">
        <v>17420</v>
      </c>
      <c r="E394" s="9">
        <v>122546</v>
      </c>
      <c r="F394" s="9">
        <v>34841</v>
      </c>
      <c r="G394" s="9">
        <v>66882</v>
      </c>
      <c r="H394" s="9">
        <v>19909</v>
      </c>
      <c r="I394" s="9">
        <v>63623</v>
      </c>
      <c r="J394" s="9">
        <v>75315</v>
      </c>
      <c r="K394" s="9">
        <v>151220</v>
      </c>
      <c r="L394" s="9">
        <v>50904</v>
      </c>
      <c r="M394" s="9">
        <v>35465</v>
      </c>
      <c r="N394" s="9">
        <v>48868</v>
      </c>
      <c r="O394" s="9">
        <v>62673</v>
      </c>
      <c r="P394" s="9">
        <v>26566</v>
      </c>
      <c r="Q394" s="9">
        <v>24321</v>
      </c>
      <c r="R394" s="9">
        <v>186648</v>
      </c>
      <c r="S394" s="9">
        <v>92547</v>
      </c>
      <c r="T394" s="9">
        <v>44646</v>
      </c>
      <c r="U394" s="9">
        <v>22044</v>
      </c>
      <c r="V394" s="9">
        <v>131804</v>
      </c>
      <c r="W394" s="9">
        <v>61764</v>
      </c>
      <c r="X394" s="9">
        <v>350672</v>
      </c>
      <c r="Y394" s="9">
        <v>39705</v>
      </c>
      <c r="Z394" s="9">
        <v>65745</v>
      </c>
      <c r="AA394" s="9">
        <v>180992</v>
      </c>
      <c r="AB394" s="9">
        <v>65912</v>
      </c>
      <c r="AC394" s="9">
        <v>113968</v>
      </c>
      <c r="AE394" s="10">
        <f t="shared" si="97"/>
        <v>350672</v>
      </c>
      <c r="AF394" s="10">
        <f t="shared" si="98"/>
        <v>17420</v>
      </c>
      <c r="AG394" s="10">
        <f t="shared" si="94"/>
        <v>13936</v>
      </c>
      <c r="AH394" s="10">
        <f t="shared" si="95"/>
        <v>13065</v>
      </c>
      <c r="AK394">
        <v>0</v>
      </c>
      <c r="AL394">
        <v>0</v>
      </c>
      <c r="AM394">
        <f t="shared" si="96"/>
        <v>0</v>
      </c>
      <c r="AO394">
        <v>0</v>
      </c>
      <c r="AP394">
        <f t="shared" si="107"/>
        <v>0</v>
      </c>
      <c r="AQ394">
        <f t="shared" si="108"/>
        <v>0</v>
      </c>
      <c r="AR394" s="102" t="str">
        <f t="shared" si="109"/>
        <v xml:space="preserve"> </v>
      </c>
      <c r="AS394">
        <f t="shared" si="99"/>
        <v>0</v>
      </c>
      <c r="AT394" s="102" t="str">
        <f t="shared" si="100"/>
        <v xml:space="preserve"> </v>
      </c>
      <c r="AU394" s="102" t="str" cm="1">
        <f t="array" ref="AU394">_xlfn.IFS(AO394=0," ",AT394=20%,20%,AT394=25%,25%,AT394&lt;20%,"MV",AT394=21%,"MV",AT394=22%,"MV",AT394=23%,"MV",AT394=24%,MV)</f>
        <v xml:space="preserve"> </v>
      </c>
      <c r="AY394" s="121"/>
      <c r="AZ394">
        <v>0</v>
      </c>
      <c r="BA394">
        <v>0</v>
      </c>
      <c r="BB394">
        <f t="shared" si="101"/>
        <v>0</v>
      </c>
      <c r="BD394">
        <v>0</v>
      </c>
      <c r="BE394">
        <f t="shared" si="102"/>
        <v>0</v>
      </c>
      <c r="BF394">
        <f t="shared" si="103"/>
        <v>0</v>
      </c>
      <c r="BG394" s="102" t="str">
        <f t="shared" si="104"/>
        <v xml:space="preserve"> </v>
      </c>
      <c r="BH394">
        <f t="shared" si="105"/>
        <v>0</v>
      </c>
      <c r="BI394" s="102" t="str">
        <f t="shared" si="106"/>
        <v xml:space="preserve"> </v>
      </c>
      <c r="BJ394" s="102" t="str" cm="1">
        <f t="array" ref="BJ394">_xlfn.IFS(BD394=0," ",BI394=20%,20%,BI394=25%,25%,BI394&lt;20%,"MV",BI394=21%,"MV",BI394=22%,"MV",BI394=23%,"MV",BI394=24%,MV)</f>
        <v xml:space="preserve"> </v>
      </c>
    </row>
    <row r="395" spans="1:62">
      <c r="A395" s="6">
        <v>366</v>
      </c>
      <c r="B395" s="14" t="s">
        <v>366</v>
      </c>
      <c r="C395" s="16" t="s">
        <v>45</v>
      </c>
      <c r="D395" s="9">
        <v>17420</v>
      </c>
      <c r="E395" s="9">
        <v>735280</v>
      </c>
      <c r="F395" s="9">
        <v>836183</v>
      </c>
      <c r="G395" s="9">
        <v>535058</v>
      </c>
      <c r="H395" s="9">
        <v>19909</v>
      </c>
      <c r="I395" s="9">
        <v>1313708</v>
      </c>
      <c r="J395" s="9">
        <v>975094</v>
      </c>
      <c r="K395" s="9">
        <v>1129863</v>
      </c>
      <c r="L395" s="9">
        <v>613110</v>
      </c>
      <c r="M395" s="9">
        <v>344718</v>
      </c>
      <c r="N395" s="9">
        <v>544333</v>
      </c>
      <c r="O395" s="9">
        <v>1294077</v>
      </c>
      <c r="P395" s="9">
        <v>637590</v>
      </c>
      <c r="Q395" s="9">
        <v>874757</v>
      </c>
      <c r="R395" s="9">
        <v>746592</v>
      </c>
      <c r="S395" s="9">
        <v>912002</v>
      </c>
      <c r="T395" s="9">
        <v>850935</v>
      </c>
      <c r="U395" s="9">
        <v>529062</v>
      </c>
      <c r="V395" s="9">
        <v>766388</v>
      </c>
      <c r="W395" s="9">
        <v>877585</v>
      </c>
      <c r="X395" s="9">
        <v>1052016</v>
      </c>
      <c r="Y395" s="9">
        <v>688222</v>
      </c>
      <c r="Z395" s="9">
        <v>1355494</v>
      </c>
      <c r="AA395" s="9">
        <v>927584</v>
      </c>
      <c r="AB395" s="9">
        <v>1360952</v>
      </c>
      <c r="AC395" s="9">
        <v>455874</v>
      </c>
      <c r="AE395" s="10">
        <f t="shared" si="97"/>
        <v>1360952</v>
      </c>
      <c r="AF395" s="10">
        <f t="shared" si="98"/>
        <v>17420</v>
      </c>
      <c r="AG395" s="10">
        <f t="shared" si="94"/>
        <v>13936</v>
      </c>
      <c r="AH395" s="10">
        <f t="shared" si="95"/>
        <v>13065</v>
      </c>
      <c r="AK395">
        <v>0</v>
      </c>
      <c r="AL395">
        <v>0</v>
      </c>
      <c r="AM395">
        <f t="shared" si="96"/>
        <v>0</v>
      </c>
      <c r="AO395">
        <v>0</v>
      </c>
      <c r="AP395">
        <f t="shared" si="107"/>
        <v>0</v>
      </c>
      <c r="AQ395">
        <f t="shared" si="108"/>
        <v>0</v>
      </c>
      <c r="AR395" s="102" t="str">
        <f t="shared" si="109"/>
        <v xml:space="preserve"> </v>
      </c>
      <c r="AS395">
        <f t="shared" si="99"/>
        <v>0</v>
      </c>
      <c r="AT395" s="102" t="str">
        <f t="shared" si="100"/>
        <v xml:space="preserve"> </v>
      </c>
      <c r="AU395" s="102" t="str" cm="1">
        <f t="array" ref="AU395">_xlfn.IFS(AO395=0," ",AT395=20%,20%,AT395=25%,25%,AT395&lt;20%,"MV",AT395=21%,"MV",AT395=22%,"MV",AT395=23%,"MV",AT395=24%,MV)</f>
        <v xml:space="preserve"> </v>
      </c>
      <c r="AY395" s="121"/>
      <c r="AZ395">
        <v>0</v>
      </c>
      <c r="BA395">
        <v>0</v>
      </c>
      <c r="BB395">
        <f t="shared" si="101"/>
        <v>0</v>
      </c>
      <c r="BD395">
        <v>0</v>
      </c>
      <c r="BE395">
        <f t="shared" si="102"/>
        <v>0</v>
      </c>
      <c r="BF395">
        <f t="shared" si="103"/>
        <v>0</v>
      </c>
      <c r="BG395" s="102" t="str">
        <f t="shared" si="104"/>
        <v xml:space="preserve"> </v>
      </c>
      <c r="BH395">
        <f t="shared" si="105"/>
        <v>0</v>
      </c>
      <c r="BI395" s="102" t="str">
        <f t="shared" si="106"/>
        <v xml:space="preserve"> </v>
      </c>
      <c r="BJ395" s="102" t="str" cm="1">
        <f t="array" ref="BJ395">_xlfn.IFS(BD395=0," ",BI395=20%,20%,BI395=25%,25%,BI395&lt;20%,"MV",BI395=21%,"MV",BI395=22%,"MV",BI395=23%,"MV",BI395=24%,MV)</f>
        <v xml:space="preserve"> </v>
      </c>
    </row>
    <row r="396" spans="1:62" ht="22.5">
      <c r="A396" s="6">
        <v>367</v>
      </c>
      <c r="B396" s="14" t="s">
        <v>367</v>
      </c>
      <c r="C396" s="16" t="s">
        <v>253</v>
      </c>
      <c r="D396" s="9">
        <v>20984</v>
      </c>
      <c r="E396" s="9">
        <v>150826</v>
      </c>
      <c r="F396" s="9">
        <v>41176</v>
      </c>
      <c r="G396" s="9">
        <v>71548</v>
      </c>
      <c r="H396" s="9">
        <v>23981</v>
      </c>
      <c r="I396" s="9">
        <v>71259</v>
      </c>
      <c r="J396" s="9">
        <v>78618</v>
      </c>
      <c r="K396" s="9">
        <v>194753</v>
      </c>
      <c r="L396" s="9">
        <v>58822</v>
      </c>
      <c r="M396" s="9">
        <v>42420</v>
      </c>
      <c r="N396" s="9">
        <v>53393</v>
      </c>
      <c r="O396" s="9">
        <v>70193</v>
      </c>
      <c r="P396" s="9">
        <v>29920</v>
      </c>
      <c r="Q396" s="9">
        <v>27036</v>
      </c>
      <c r="R396" s="9">
        <v>213797</v>
      </c>
      <c r="S396" s="9">
        <v>103064</v>
      </c>
      <c r="T396" s="9">
        <v>50003</v>
      </c>
      <c r="U396" s="9">
        <v>28082</v>
      </c>
      <c r="V396" s="9">
        <v>156981</v>
      </c>
      <c r="W396" s="9">
        <v>64139</v>
      </c>
      <c r="X396" s="9">
        <v>373296</v>
      </c>
      <c r="Y396" s="9">
        <v>44999</v>
      </c>
      <c r="Z396" s="9">
        <v>73551</v>
      </c>
      <c r="AA396" s="9">
        <v>226240</v>
      </c>
      <c r="AB396" s="9">
        <v>73821</v>
      </c>
      <c r="AC396" s="9">
        <v>136649</v>
      </c>
      <c r="AE396" s="10">
        <f t="shared" si="97"/>
        <v>373296</v>
      </c>
      <c r="AF396" s="10">
        <f t="shared" si="98"/>
        <v>20984</v>
      </c>
      <c r="AG396" s="10">
        <f t="shared" si="94"/>
        <v>16787.2</v>
      </c>
      <c r="AH396" s="10">
        <f t="shared" si="95"/>
        <v>15738</v>
      </c>
      <c r="AK396">
        <v>2</v>
      </c>
      <c r="AL396">
        <v>2</v>
      </c>
      <c r="AM396">
        <f t="shared" si="96"/>
        <v>0</v>
      </c>
      <c r="AO396">
        <v>15738</v>
      </c>
      <c r="AP396">
        <f t="shared" si="107"/>
        <v>50003</v>
      </c>
      <c r="AQ396">
        <f t="shared" si="108"/>
        <v>34265</v>
      </c>
      <c r="AR396" s="102">
        <f t="shared" si="109"/>
        <v>0.68525888446693195</v>
      </c>
      <c r="AS396">
        <f t="shared" si="99"/>
        <v>31476</v>
      </c>
      <c r="AT396" s="102">
        <f t="shared" si="100"/>
        <v>0.25</v>
      </c>
      <c r="AU396" s="102" cm="1">
        <f t="array" ref="AU396">_xlfn.IFS(AO396=0," ",AT396=20%,20%,AT396=25%,25%,AT396&lt;20%,"MV",AT396=21%,"MV",AT396=22%,"MV",AT396=23%,"MV",AT396=24%,MV)</f>
        <v>0.25</v>
      </c>
      <c r="AY396" s="121"/>
      <c r="AZ396">
        <v>2</v>
      </c>
      <c r="BA396">
        <v>2</v>
      </c>
      <c r="BB396">
        <f t="shared" si="101"/>
        <v>0</v>
      </c>
      <c r="BD396">
        <v>15738</v>
      </c>
      <c r="BE396">
        <f t="shared" si="102"/>
        <v>64139</v>
      </c>
      <c r="BF396">
        <f t="shared" si="103"/>
        <v>48401</v>
      </c>
      <c r="BG396" s="102">
        <f t="shared" si="104"/>
        <v>0.75462667020065799</v>
      </c>
      <c r="BH396">
        <f t="shared" si="105"/>
        <v>31476</v>
      </c>
      <c r="BI396" s="102">
        <f t="shared" si="106"/>
        <v>0.25</v>
      </c>
      <c r="BJ396" s="102" cm="1">
        <f t="array" ref="BJ396">_xlfn.IFS(BD396=0," ",BI396=20%,20%,BI396=25%,25%,BI396&lt;20%,"MV",BI396=21%,"MV",BI396=22%,"MV",BI396=23%,"MV",BI396=24%,MV)</f>
        <v>0.25</v>
      </c>
    </row>
    <row r="397" spans="1:62">
      <c r="A397" s="6">
        <v>368</v>
      </c>
      <c r="B397" s="14" t="s">
        <v>367</v>
      </c>
      <c r="C397" s="16" t="s">
        <v>45</v>
      </c>
      <c r="D397" s="9">
        <v>20984</v>
      </c>
      <c r="E397" s="9">
        <v>904960</v>
      </c>
      <c r="F397" s="9">
        <v>988216</v>
      </c>
      <c r="G397" s="9">
        <v>572387</v>
      </c>
      <c r="H397" s="9">
        <v>23981</v>
      </c>
      <c r="I397" s="9">
        <v>1390145</v>
      </c>
      <c r="J397" s="9">
        <v>975094</v>
      </c>
      <c r="K397" s="9">
        <v>1455127</v>
      </c>
      <c r="L397" s="9">
        <v>661752</v>
      </c>
      <c r="M397" s="9">
        <v>412322</v>
      </c>
      <c r="N397" s="9">
        <v>612205</v>
      </c>
      <c r="O397" s="9">
        <v>1369373</v>
      </c>
      <c r="P397" s="9">
        <v>718086</v>
      </c>
      <c r="Q397" s="9">
        <v>973171</v>
      </c>
      <c r="R397" s="9">
        <v>855187</v>
      </c>
      <c r="S397" s="9">
        <v>1093729</v>
      </c>
      <c r="T397" s="9">
        <v>900446</v>
      </c>
      <c r="U397" s="9">
        <v>673969</v>
      </c>
      <c r="V397" s="9">
        <v>813050</v>
      </c>
      <c r="W397" s="9">
        <v>954145</v>
      </c>
      <c r="X397" s="9">
        <v>1119888</v>
      </c>
      <c r="Y397" s="9">
        <v>774250</v>
      </c>
      <c r="Z397" s="9">
        <v>1444859</v>
      </c>
      <c r="AA397" s="9">
        <v>1131200</v>
      </c>
      <c r="AB397" s="9">
        <v>1440139</v>
      </c>
      <c r="AC397" s="9">
        <v>546596</v>
      </c>
      <c r="AE397" s="10">
        <f t="shared" si="97"/>
        <v>1455127</v>
      </c>
      <c r="AF397" s="10">
        <f t="shared" si="98"/>
        <v>20984</v>
      </c>
      <c r="AG397" s="10">
        <f t="shared" si="94"/>
        <v>16787.2</v>
      </c>
      <c r="AH397" s="10">
        <f t="shared" si="95"/>
        <v>15738</v>
      </c>
      <c r="AK397">
        <v>0</v>
      </c>
      <c r="AL397">
        <v>0</v>
      </c>
      <c r="AM397">
        <f t="shared" si="96"/>
        <v>0</v>
      </c>
      <c r="AO397">
        <v>0</v>
      </c>
      <c r="AP397">
        <f t="shared" si="107"/>
        <v>0</v>
      </c>
      <c r="AQ397">
        <f t="shared" si="108"/>
        <v>0</v>
      </c>
      <c r="AR397" s="102" t="str">
        <f t="shared" si="109"/>
        <v xml:space="preserve"> </v>
      </c>
      <c r="AS397">
        <f t="shared" si="99"/>
        <v>0</v>
      </c>
      <c r="AT397" s="102" t="str">
        <f t="shared" si="100"/>
        <v xml:space="preserve"> </v>
      </c>
      <c r="AU397" s="102" t="str" cm="1">
        <f t="array" ref="AU397">_xlfn.IFS(AO397=0," ",AT397=20%,20%,AT397=25%,25%,AT397&lt;20%,"MV",AT397=21%,"MV",AT397=22%,"MV",AT397=23%,"MV",AT397=24%,MV)</f>
        <v xml:space="preserve"> </v>
      </c>
      <c r="AY397" s="121"/>
      <c r="AZ397">
        <v>0</v>
      </c>
      <c r="BA397">
        <v>0</v>
      </c>
      <c r="BB397">
        <f t="shared" si="101"/>
        <v>0</v>
      </c>
      <c r="BD397">
        <v>0</v>
      </c>
      <c r="BE397">
        <f t="shared" si="102"/>
        <v>0</v>
      </c>
      <c r="BF397">
        <f t="shared" si="103"/>
        <v>0</v>
      </c>
      <c r="BG397" s="102" t="str">
        <f t="shared" si="104"/>
        <v xml:space="preserve"> </v>
      </c>
      <c r="BH397">
        <f t="shared" si="105"/>
        <v>0</v>
      </c>
      <c r="BI397" s="102" t="str">
        <f t="shared" si="106"/>
        <v xml:space="preserve"> </v>
      </c>
      <c r="BJ397" s="102" t="str" cm="1">
        <f t="array" ref="BJ397">_xlfn.IFS(BD397=0," ",BI397=20%,20%,BI397=25%,25%,BI397&lt;20%,"MV",BI397=21%,"MV",BI397=22%,"MV",BI397=23%,"MV",BI397=24%,MV)</f>
        <v xml:space="preserve"> </v>
      </c>
    </row>
    <row r="398" spans="1:62">
      <c r="A398" s="6">
        <v>369</v>
      </c>
      <c r="B398" s="14" t="s">
        <v>368</v>
      </c>
      <c r="C398" s="16" t="s">
        <v>45</v>
      </c>
      <c r="D398" s="9">
        <v>178164</v>
      </c>
      <c r="E398" s="9">
        <v>6914460</v>
      </c>
      <c r="F398" s="9">
        <v>4560998</v>
      </c>
      <c r="G398" s="9">
        <v>6097168</v>
      </c>
      <c r="H398" s="9">
        <v>203616</v>
      </c>
      <c r="I398" s="9">
        <v>3511306</v>
      </c>
      <c r="J398" s="9">
        <v>2547745</v>
      </c>
      <c r="K398" s="9">
        <v>11772940</v>
      </c>
      <c r="L398" s="9">
        <v>3503892</v>
      </c>
      <c r="M398" s="9">
        <v>995804</v>
      </c>
      <c r="N398" s="9">
        <v>6465034</v>
      </c>
      <c r="O398" s="9">
        <v>3458839</v>
      </c>
      <c r="P398" s="9">
        <v>393522</v>
      </c>
      <c r="Q398" s="9">
        <v>10934179</v>
      </c>
      <c r="R398" s="9">
        <v>614726</v>
      </c>
      <c r="S398" s="9">
        <v>3701852</v>
      </c>
      <c r="T398" s="9">
        <v>2274397</v>
      </c>
      <c r="U398" s="9">
        <v>3856148</v>
      </c>
      <c r="V398" s="9">
        <v>4206650</v>
      </c>
      <c r="W398" s="9">
        <v>125631</v>
      </c>
      <c r="X398" s="9">
        <v>712656</v>
      </c>
      <c r="Y398" s="9">
        <v>3838162</v>
      </c>
      <c r="Z398" s="9">
        <v>3635960</v>
      </c>
      <c r="AA398" s="9">
        <v>2828000</v>
      </c>
      <c r="AB398" s="9">
        <v>3637583</v>
      </c>
      <c r="AC398" s="9">
        <v>418544</v>
      </c>
      <c r="AE398" s="10">
        <f t="shared" si="97"/>
        <v>11772940</v>
      </c>
      <c r="AF398" s="10">
        <f t="shared" si="98"/>
        <v>125631</v>
      </c>
      <c r="AG398" s="10">
        <f t="shared" si="94"/>
        <v>100504.8</v>
      </c>
      <c r="AH398" s="10">
        <f t="shared" si="95"/>
        <v>94223.25</v>
      </c>
      <c r="AK398">
        <v>0</v>
      </c>
      <c r="AL398">
        <v>0</v>
      </c>
      <c r="AM398">
        <f t="shared" si="96"/>
        <v>0</v>
      </c>
      <c r="AO398">
        <v>0</v>
      </c>
      <c r="AP398">
        <f t="shared" si="107"/>
        <v>0</v>
      </c>
      <c r="AQ398">
        <f t="shared" si="108"/>
        <v>0</v>
      </c>
      <c r="AR398" s="102" t="str">
        <f t="shared" si="109"/>
        <v xml:space="preserve"> </v>
      </c>
      <c r="AS398">
        <f t="shared" si="99"/>
        <v>0</v>
      </c>
      <c r="AT398" s="102" t="str">
        <f t="shared" si="100"/>
        <v xml:space="preserve"> </v>
      </c>
      <c r="AU398" s="102" t="str" cm="1">
        <f t="array" ref="AU398">_xlfn.IFS(AO398=0," ",AT398=20%,20%,AT398=25%,25%,AT398&lt;20%,"MV",AT398=21%,"MV",AT398=22%,"MV",AT398=23%,"MV",AT398=24%,MV)</f>
        <v xml:space="preserve"> </v>
      </c>
      <c r="AY398" s="121"/>
      <c r="AZ398">
        <v>0</v>
      </c>
      <c r="BA398">
        <v>0</v>
      </c>
      <c r="BB398">
        <f t="shared" si="101"/>
        <v>0</v>
      </c>
      <c r="BD398">
        <v>0</v>
      </c>
      <c r="BE398">
        <f t="shared" si="102"/>
        <v>0</v>
      </c>
      <c r="BF398">
        <f t="shared" si="103"/>
        <v>0</v>
      </c>
      <c r="BG398" s="102" t="str">
        <f t="shared" si="104"/>
        <v xml:space="preserve"> </v>
      </c>
      <c r="BH398">
        <f t="shared" si="105"/>
        <v>0</v>
      </c>
      <c r="BI398" s="102" t="str">
        <f t="shared" si="106"/>
        <v xml:space="preserve"> </v>
      </c>
      <c r="BJ398" s="102" t="str" cm="1">
        <f t="array" ref="BJ398">_xlfn.IFS(BD398=0," ",BI398=20%,20%,BI398=25%,25%,BI398&lt;20%,"MV",BI398=21%,"MV",BI398=22%,"MV",BI398=23%,"MV",BI398=24%,MV)</f>
        <v xml:space="preserve"> </v>
      </c>
    </row>
    <row r="399" spans="1:62" ht="22.5">
      <c r="A399" s="6">
        <v>370</v>
      </c>
      <c r="B399" s="14" t="s">
        <v>369</v>
      </c>
      <c r="C399" s="16" t="s">
        <v>253</v>
      </c>
      <c r="D399" s="9">
        <v>21776</v>
      </c>
      <c r="E399" s="9">
        <v>82484</v>
      </c>
      <c r="F399" s="9">
        <v>30106</v>
      </c>
      <c r="G399" s="9">
        <v>67660</v>
      </c>
      <c r="H399" s="9">
        <v>24886</v>
      </c>
      <c r="I399" s="9">
        <v>249673</v>
      </c>
      <c r="J399" s="9">
        <v>99792</v>
      </c>
      <c r="K399" s="9">
        <v>124705</v>
      </c>
      <c r="L399" s="9">
        <v>36764</v>
      </c>
      <c r="M399" s="9">
        <v>24549</v>
      </c>
      <c r="N399" s="9">
        <v>48868</v>
      </c>
      <c r="O399" s="9">
        <v>79455</v>
      </c>
      <c r="P399" s="9">
        <v>18099</v>
      </c>
      <c r="Q399" s="9">
        <v>44230</v>
      </c>
      <c r="R399" s="9">
        <v>104539</v>
      </c>
      <c r="S399" s="9">
        <v>94651</v>
      </c>
      <c r="T399" s="9">
        <v>56601</v>
      </c>
      <c r="U399" s="9">
        <v>20262</v>
      </c>
      <c r="V399" s="9">
        <v>65072</v>
      </c>
      <c r="W399" s="9">
        <v>32579</v>
      </c>
      <c r="X399" s="9">
        <v>214928</v>
      </c>
      <c r="Y399" s="9">
        <v>42352</v>
      </c>
      <c r="Z399" s="9">
        <v>83460</v>
      </c>
      <c r="AA399" s="9">
        <v>84840</v>
      </c>
      <c r="AB399" s="9">
        <v>83561</v>
      </c>
      <c r="AC399" s="9">
        <v>74942</v>
      </c>
      <c r="AE399" s="10">
        <f t="shared" si="97"/>
        <v>249673</v>
      </c>
      <c r="AF399" s="10">
        <f t="shared" si="98"/>
        <v>18099</v>
      </c>
      <c r="AG399" s="10">
        <f t="shared" si="94"/>
        <v>14479.2</v>
      </c>
      <c r="AH399" s="10">
        <f t="shared" si="95"/>
        <v>13574.25</v>
      </c>
      <c r="AK399">
        <v>0</v>
      </c>
      <c r="AL399">
        <v>0</v>
      </c>
      <c r="AM399">
        <f t="shared" si="96"/>
        <v>0</v>
      </c>
      <c r="AO399">
        <v>0</v>
      </c>
      <c r="AP399">
        <f t="shared" si="107"/>
        <v>0</v>
      </c>
      <c r="AQ399">
        <f t="shared" si="108"/>
        <v>0</v>
      </c>
      <c r="AR399" s="102" t="str">
        <f t="shared" si="109"/>
        <v xml:space="preserve"> </v>
      </c>
      <c r="AS399">
        <f t="shared" si="99"/>
        <v>0</v>
      </c>
      <c r="AT399" s="102" t="str">
        <f t="shared" si="100"/>
        <v xml:space="preserve"> </v>
      </c>
      <c r="AU399" s="102" t="str" cm="1">
        <f t="array" ref="AU399">_xlfn.IFS(AO399=0," ",AT399=20%,20%,AT399=25%,25%,AT399&lt;20%,"MV",AT399=21%,"MV",AT399=22%,"MV",AT399=23%,"MV",AT399=24%,MV)</f>
        <v xml:space="preserve"> </v>
      </c>
      <c r="AY399" s="121"/>
      <c r="AZ399">
        <v>0</v>
      </c>
      <c r="BA399">
        <v>0</v>
      </c>
      <c r="BB399">
        <f t="shared" si="101"/>
        <v>0</v>
      </c>
      <c r="BD399">
        <v>0</v>
      </c>
      <c r="BE399">
        <f t="shared" si="102"/>
        <v>0</v>
      </c>
      <c r="BF399">
        <f t="shared" si="103"/>
        <v>0</v>
      </c>
      <c r="BG399" s="102" t="str">
        <f t="shared" si="104"/>
        <v xml:space="preserve"> </v>
      </c>
      <c r="BH399">
        <f t="shared" si="105"/>
        <v>0</v>
      </c>
      <c r="BI399" s="102" t="str">
        <f t="shared" si="106"/>
        <v xml:space="preserve"> </v>
      </c>
      <c r="BJ399" s="102" t="str" cm="1">
        <f t="array" ref="BJ399">_xlfn.IFS(BD399=0," ",BI399=20%,20%,BI399=25%,25%,BI399&lt;20%,"MV",BI399=21%,"MV",BI399=22%,"MV",BI399=23%,"MV",BI399=24%,MV)</f>
        <v xml:space="preserve"> </v>
      </c>
    </row>
    <row r="400" spans="1:62">
      <c r="A400" s="6">
        <v>371</v>
      </c>
      <c r="B400" s="14" t="s">
        <v>369</v>
      </c>
      <c r="C400" s="16" t="s">
        <v>45</v>
      </c>
      <c r="D400" s="9">
        <v>21776</v>
      </c>
      <c r="E400" s="9">
        <v>494900</v>
      </c>
      <c r="F400" s="9">
        <v>421477</v>
      </c>
      <c r="G400" s="9">
        <v>541279</v>
      </c>
      <c r="H400" s="9">
        <v>24886</v>
      </c>
      <c r="I400" s="9">
        <v>2556174</v>
      </c>
      <c r="J400" s="9">
        <v>518090</v>
      </c>
      <c r="K400" s="9">
        <v>818100</v>
      </c>
      <c r="L400" s="9">
        <v>367640</v>
      </c>
      <c r="M400" s="9">
        <v>238615</v>
      </c>
      <c r="N400" s="9">
        <v>397277</v>
      </c>
      <c r="O400" s="9">
        <v>2517977</v>
      </c>
      <c r="P400" s="9">
        <v>434381</v>
      </c>
      <c r="Q400" s="9">
        <v>530193</v>
      </c>
      <c r="R400" s="9">
        <v>418154</v>
      </c>
      <c r="S400" s="9">
        <v>757197</v>
      </c>
      <c r="T400" s="9">
        <v>1655724</v>
      </c>
      <c r="U400" s="9">
        <v>486303</v>
      </c>
      <c r="V400" s="9">
        <v>725415</v>
      </c>
      <c r="W400" s="9">
        <v>337134</v>
      </c>
      <c r="X400" s="9">
        <v>644784</v>
      </c>
      <c r="Y400" s="9">
        <v>721626</v>
      </c>
      <c r="Z400" s="9">
        <v>2648411</v>
      </c>
      <c r="AA400" s="9">
        <v>848400</v>
      </c>
      <c r="AB400" s="9">
        <v>2648102</v>
      </c>
      <c r="AC400" s="9">
        <v>299768</v>
      </c>
      <c r="AE400" s="10">
        <f t="shared" si="97"/>
        <v>2648411</v>
      </c>
      <c r="AF400" s="10">
        <f t="shared" si="98"/>
        <v>21776</v>
      </c>
      <c r="AG400" s="10">
        <f t="shared" si="94"/>
        <v>17420.8</v>
      </c>
      <c r="AH400" s="10">
        <f t="shared" si="95"/>
        <v>16332</v>
      </c>
      <c r="AK400">
        <v>0</v>
      </c>
      <c r="AL400">
        <v>0</v>
      </c>
      <c r="AM400">
        <f t="shared" si="96"/>
        <v>0</v>
      </c>
      <c r="AO400">
        <v>0</v>
      </c>
      <c r="AP400">
        <f t="shared" si="107"/>
        <v>0</v>
      </c>
      <c r="AQ400">
        <f t="shared" si="108"/>
        <v>0</v>
      </c>
      <c r="AR400" s="102" t="str">
        <f t="shared" si="109"/>
        <v xml:space="preserve"> </v>
      </c>
      <c r="AS400">
        <f t="shared" si="99"/>
        <v>0</v>
      </c>
      <c r="AT400" s="102" t="str">
        <f t="shared" si="100"/>
        <v xml:space="preserve"> </v>
      </c>
      <c r="AU400" s="102" t="str" cm="1">
        <f t="array" ref="AU400">_xlfn.IFS(AO400=0," ",AT400=20%,20%,AT400=25%,25%,AT400&lt;20%,"MV",AT400=21%,"MV",AT400=22%,"MV",AT400=23%,"MV",AT400=24%,MV)</f>
        <v xml:space="preserve"> </v>
      </c>
      <c r="AY400" s="121"/>
      <c r="AZ400">
        <v>0</v>
      </c>
      <c r="BA400">
        <v>0</v>
      </c>
      <c r="BB400">
        <f t="shared" si="101"/>
        <v>0</v>
      </c>
      <c r="BD400">
        <v>0</v>
      </c>
      <c r="BE400">
        <f t="shared" si="102"/>
        <v>0</v>
      </c>
      <c r="BF400">
        <f t="shared" si="103"/>
        <v>0</v>
      </c>
      <c r="BG400" s="102" t="str">
        <f t="shared" si="104"/>
        <v xml:space="preserve"> </v>
      </c>
      <c r="BH400">
        <f t="shared" si="105"/>
        <v>0</v>
      </c>
      <c r="BI400" s="102" t="str">
        <f t="shared" si="106"/>
        <v xml:space="preserve"> </v>
      </c>
      <c r="BJ400" s="102" t="str" cm="1">
        <f t="array" ref="BJ400">_xlfn.IFS(BD400=0," ",BI400=20%,20%,BI400=25%,25%,BI400&lt;20%,"MV",BI400=21%,"MV",BI400=22%,"MV",BI400=23%,"MV",BI400=24%,MV)</f>
        <v xml:space="preserve"> </v>
      </c>
    </row>
    <row r="401" spans="1:62" ht="22.5">
      <c r="A401" s="6">
        <v>372</v>
      </c>
      <c r="B401" s="14" t="s">
        <v>370</v>
      </c>
      <c r="C401" s="16" t="s">
        <v>253</v>
      </c>
      <c r="D401" s="9">
        <v>78722</v>
      </c>
      <c r="E401" s="9">
        <v>160230</v>
      </c>
      <c r="F401" s="9">
        <v>32843</v>
      </c>
      <c r="G401" s="9">
        <v>93308</v>
      </c>
      <c r="H401" s="9">
        <v>89968</v>
      </c>
      <c r="I401" s="9">
        <v>340669</v>
      </c>
      <c r="J401" s="9">
        <v>165551</v>
      </c>
      <c r="K401" s="9">
        <v>158937</v>
      </c>
      <c r="L401" s="9">
        <v>96152</v>
      </c>
      <c r="M401" s="9">
        <v>141788</v>
      </c>
      <c r="N401" s="9">
        <v>72623</v>
      </c>
      <c r="O401" s="9">
        <v>104169</v>
      </c>
      <c r="P401" s="9">
        <v>36990</v>
      </c>
      <c r="Q401" s="9">
        <v>166400</v>
      </c>
      <c r="R401" s="9">
        <v>582757</v>
      </c>
      <c r="S401" s="9">
        <v>322510</v>
      </c>
      <c r="T401" s="9">
        <v>74205</v>
      </c>
      <c r="U401" s="9">
        <v>31574</v>
      </c>
      <c r="V401" s="9">
        <v>117833</v>
      </c>
      <c r="W401" s="9">
        <v>58845</v>
      </c>
      <c r="X401" s="9">
        <v>712656</v>
      </c>
      <c r="Y401" s="9">
        <v>71469</v>
      </c>
      <c r="Z401" s="9">
        <v>109116</v>
      </c>
      <c r="AA401" s="9">
        <v>316736</v>
      </c>
      <c r="AB401" s="9">
        <v>109551</v>
      </c>
      <c r="AC401" s="9">
        <v>707000</v>
      </c>
      <c r="AE401" s="10">
        <f t="shared" si="97"/>
        <v>712656</v>
      </c>
      <c r="AF401" s="10">
        <f t="shared" si="98"/>
        <v>31574</v>
      </c>
      <c r="AG401" s="10">
        <f t="shared" si="94"/>
        <v>25259.200000000001</v>
      </c>
      <c r="AH401" s="10">
        <f t="shared" si="95"/>
        <v>23680.5</v>
      </c>
      <c r="AK401">
        <v>0</v>
      </c>
      <c r="AL401">
        <v>0</v>
      </c>
      <c r="AM401">
        <f t="shared" si="96"/>
        <v>0</v>
      </c>
      <c r="AO401">
        <v>0</v>
      </c>
      <c r="AP401">
        <f t="shared" si="107"/>
        <v>0</v>
      </c>
      <c r="AQ401">
        <f t="shared" si="108"/>
        <v>0</v>
      </c>
      <c r="AR401" s="102" t="str">
        <f t="shared" si="109"/>
        <v xml:space="preserve"> </v>
      </c>
      <c r="AS401">
        <f t="shared" si="99"/>
        <v>0</v>
      </c>
      <c r="AT401" s="102" t="str">
        <f t="shared" si="100"/>
        <v xml:space="preserve"> </v>
      </c>
      <c r="AU401" s="102" t="str" cm="1">
        <f t="array" ref="AU401">_xlfn.IFS(AO401=0," ",AT401=20%,20%,AT401=25%,25%,AT401&lt;20%,"MV",AT401=21%,"MV",AT401=22%,"MV",AT401=23%,"MV",AT401=24%,MV)</f>
        <v xml:space="preserve"> </v>
      </c>
      <c r="AY401" s="121"/>
      <c r="AZ401">
        <v>0</v>
      </c>
      <c r="BA401">
        <v>0</v>
      </c>
      <c r="BB401">
        <f t="shared" si="101"/>
        <v>0</v>
      </c>
      <c r="BD401">
        <v>0</v>
      </c>
      <c r="BE401">
        <f t="shared" si="102"/>
        <v>0</v>
      </c>
      <c r="BF401">
        <f t="shared" si="103"/>
        <v>0</v>
      </c>
      <c r="BG401" s="102" t="str">
        <f t="shared" si="104"/>
        <v xml:space="preserve"> </v>
      </c>
      <c r="BH401">
        <f t="shared" si="105"/>
        <v>0</v>
      </c>
      <c r="BI401" s="102" t="str">
        <f t="shared" si="106"/>
        <v xml:space="preserve"> </v>
      </c>
      <c r="BJ401" s="102" t="str" cm="1">
        <f t="array" ref="BJ401">_xlfn.IFS(BD401=0," ",BI401=20%,20%,BI401=25%,25%,BI401&lt;20%,"MV",BI401=21%,"MV",BI401=22%,"MV",BI401=23%,"MV",BI401=24%,MV)</f>
        <v xml:space="preserve"> </v>
      </c>
    </row>
    <row r="402" spans="1:62">
      <c r="A402" s="6">
        <v>373</v>
      </c>
      <c r="B402" s="14" t="s">
        <v>370</v>
      </c>
      <c r="C402" s="16" t="s">
        <v>45</v>
      </c>
      <c r="D402" s="9">
        <v>78722</v>
      </c>
      <c r="E402" s="9">
        <v>961379</v>
      </c>
      <c r="F402" s="9">
        <v>459805</v>
      </c>
      <c r="G402" s="9">
        <v>746468</v>
      </c>
      <c r="H402" s="9">
        <v>89968</v>
      </c>
      <c r="I402" s="9">
        <v>3617717</v>
      </c>
      <c r="J402" s="9">
        <v>2659564</v>
      </c>
      <c r="K402" s="9">
        <v>1042677</v>
      </c>
      <c r="L402" s="9">
        <v>2036160</v>
      </c>
      <c r="M402" s="9">
        <v>1378181</v>
      </c>
      <c r="N402" s="9">
        <v>747949</v>
      </c>
      <c r="O402" s="9">
        <v>3563658</v>
      </c>
      <c r="P402" s="9">
        <v>887766</v>
      </c>
      <c r="Q402" s="9">
        <v>3990987</v>
      </c>
      <c r="R402" s="9">
        <v>3496539</v>
      </c>
      <c r="S402" s="9">
        <v>3870118</v>
      </c>
      <c r="T402" s="9">
        <v>2343323</v>
      </c>
      <c r="U402" s="9">
        <v>757791</v>
      </c>
      <c r="V402" s="9">
        <v>1414000</v>
      </c>
      <c r="W402" s="9">
        <v>440124</v>
      </c>
      <c r="X402" s="9">
        <v>4275936</v>
      </c>
      <c r="Y402" s="9">
        <v>1290416</v>
      </c>
      <c r="Z402" s="9">
        <v>3757066</v>
      </c>
      <c r="AA402" s="9">
        <v>3167360</v>
      </c>
      <c r="AB402" s="9">
        <v>3747821</v>
      </c>
      <c r="AC402" s="9">
        <v>2828000</v>
      </c>
      <c r="AE402" s="10">
        <f t="shared" si="97"/>
        <v>4275936</v>
      </c>
      <c r="AF402" s="10">
        <f t="shared" si="98"/>
        <v>78722</v>
      </c>
      <c r="AG402" s="10">
        <f t="shared" si="94"/>
        <v>62977.599999999999</v>
      </c>
      <c r="AH402" s="10">
        <f t="shared" si="95"/>
        <v>59041.5</v>
      </c>
      <c r="AK402">
        <v>0</v>
      </c>
      <c r="AL402">
        <v>0</v>
      </c>
      <c r="AM402">
        <f t="shared" si="96"/>
        <v>0</v>
      </c>
      <c r="AO402">
        <v>0</v>
      </c>
      <c r="AP402">
        <f t="shared" si="107"/>
        <v>0</v>
      </c>
      <c r="AQ402">
        <f t="shared" si="108"/>
        <v>0</v>
      </c>
      <c r="AR402" s="102" t="str">
        <f t="shared" si="109"/>
        <v xml:space="preserve"> </v>
      </c>
      <c r="AS402">
        <f t="shared" si="99"/>
        <v>0</v>
      </c>
      <c r="AT402" s="102" t="str">
        <f t="shared" si="100"/>
        <v xml:space="preserve"> </v>
      </c>
      <c r="AU402" s="102" t="str" cm="1">
        <f t="array" ref="AU402">_xlfn.IFS(AO402=0," ",AT402=20%,20%,AT402=25%,25%,AT402&lt;20%,"MV",AT402=21%,"MV",AT402=22%,"MV",AT402=23%,"MV",AT402=24%,MV)</f>
        <v xml:space="preserve"> </v>
      </c>
      <c r="AY402" s="121"/>
      <c r="AZ402">
        <v>0</v>
      </c>
      <c r="BA402">
        <v>0</v>
      </c>
      <c r="BB402">
        <f t="shared" si="101"/>
        <v>0</v>
      </c>
      <c r="BD402">
        <v>0</v>
      </c>
      <c r="BE402">
        <f t="shared" si="102"/>
        <v>0</v>
      </c>
      <c r="BF402">
        <f t="shared" si="103"/>
        <v>0</v>
      </c>
      <c r="BG402" s="102" t="str">
        <f t="shared" si="104"/>
        <v xml:space="preserve"> </v>
      </c>
      <c r="BH402">
        <f t="shared" si="105"/>
        <v>0</v>
      </c>
      <c r="BI402" s="102" t="str">
        <f t="shared" si="106"/>
        <v xml:space="preserve"> </v>
      </c>
      <c r="BJ402" s="102" t="str" cm="1">
        <f t="array" ref="BJ402">_xlfn.IFS(BD402=0," ",BI402=20%,20%,BI402=25%,25%,BI402&lt;20%,"MV",BI402=21%,"MV",BI402=22%,"MV",BI402=23%,"MV",BI402=24%,MV)</f>
        <v xml:space="preserve"> </v>
      </c>
    </row>
    <row r="403" spans="1:62" ht="22.5">
      <c r="A403" s="6">
        <v>374</v>
      </c>
      <c r="B403" s="14" t="s">
        <v>371</v>
      </c>
      <c r="C403" s="16" t="s">
        <v>253</v>
      </c>
      <c r="D403" s="9">
        <v>5026</v>
      </c>
      <c r="E403" s="9">
        <v>23566</v>
      </c>
      <c r="F403" s="9">
        <v>4200</v>
      </c>
      <c r="G403" s="9">
        <v>23331</v>
      </c>
      <c r="H403" s="9">
        <v>5744</v>
      </c>
      <c r="I403" s="9">
        <v>62320</v>
      </c>
      <c r="J403" s="9">
        <v>17410</v>
      </c>
      <c r="K403" s="9">
        <v>35455</v>
      </c>
      <c r="L403" s="9">
        <v>14140</v>
      </c>
      <c r="M403" s="9">
        <v>10259</v>
      </c>
      <c r="N403" s="9">
        <v>14932</v>
      </c>
      <c r="O403" s="9">
        <v>17539</v>
      </c>
      <c r="P403" s="9">
        <v>4185</v>
      </c>
      <c r="Q403" s="9">
        <v>5317</v>
      </c>
      <c r="R403" s="9">
        <v>37617</v>
      </c>
      <c r="S403" s="9">
        <v>17227</v>
      </c>
      <c r="T403" s="9">
        <v>12494</v>
      </c>
      <c r="U403" s="9">
        <v>7584</v>
      </c>
      <c r="V403" s="9">
        <v>11070</v>
      </c>
      <c r="W403" s="9">
        <v>7579</v>
      </c>
      <c r="X403" s="9">
        <v>127260</v>
      </c>
      <c r="Y403" s="9">
        <v>17206</v>
      </c>
      <c r="Z403" s="9">
        <v>18405</v>
      </c>
      <c r="AA403" s="9">
        <v>45248</v>
      </c>
      <c r="AB403" s="9">
        <v>18445</v>
      </c>
      <c r="AC403" s="9">
        <v>12668</v>
      </c>
      <c r="AE403" s="10">
        <f t="shared" si="97"/>
        <v>127260</v>
      </c>
      <c r="AF403" s="10">
        <f t="shared" si="98"/>
        <v>4185</v>
      </c>
      <c r="AG403" s="10">
        <f t="shared" si="94"/>
        <v>3348</v>
      </c>
      <c r="AH403" s="10">
        <f t="shared" si="95"/>
        <v>3138.75</v>
      </c>
      <c r="AK403">
        <v>0</v>
      </c>
      <c r="AL403">
        <v>0</v>
      </c>
      <c r="AM403">
        <f t="shared" si="96"/>
        <v>0</v>
      </c>
      <c r="AO403">
        <v>0</v>
      </c>
      <c r="AP403">
        <f t="shared" si="107"/>
        <v>0</v>
      </c>
      <c r="AQ403">
        <f t="shared" si="108"/>
        <v>0</v>
      </c>
      <c r="AR403" s="102" t="str">
        <f t="shared" si="109"/>
        <v xml:space="preserve"> </v>
      </c>
      <c r="AS403">
        <f t="shared" si="99"/>
        <v>0</v>
      </c>
      <c r="AT403" s="102" t="str">
        <f t="shared" si="100"/>
        <v xml:space="preserve"> </v>
      </c>
      <c r="AU403" s="102" t="str" cm="1">
        <f t="array" ref="AU403">_xlfn.IFS(AO403=0," ",AT403=20%,20%,AT403=25%,25%,AT403&lt;20%,"MV",AT403=21%,"MV",AT403=22%,"MV",AT403=23%,"MV",AT403=24%,MV)</f>
        <v xml:space="preserve"> </v>
      </c>
      <c r="AY403" s="121"/>
      <c r="AZ403">
        <v>0</v>
      </c>
      <c r="BA403">
        <v>0</v>
      </c>
      <c r="BB403">
        <f t="shared" si="101"/>
        <v>0</v>
      </c>
      <c r="BD403">
        <v>0</v>
      </c>
      <c r="BE403">
        <f t="shared" si="102"/>
        <v>0</v>
      </c>
      <c r="BF403">
        <f t="shared" si="103"/>
        <v>0</v>
      </c>
      <c r="BG403" s="102" t="str">
        <f t="shared" si="104"/>
        <v xml:space="preserve"> </v>
      </c>
      <c r="BH403">
        <f t="shared" si="105"/>
        <v>0</v>
      </c>
      <c r="BI403" s="102" t="str">
        <f t="shared" si="106"/>
        <v xml:space="preserve"> </v>
      </c>
      <c r="BJ403" s="102" t="str" cm="1">
        <f t="array" ref="BJ403">_xlfn.IFS(BD403=0," ",BI403=20%,20%,BI403=25%,25%,BI403&lt;20%,"MV",BI403=21%,"MV",BI403=22%,"MV",BI403=23%,"MV",BI403=24%,MV)</f>
        <v xml:space="preserve"> </v>
      </c>
    </row>
    <row r="404" spans="1:62">
      <c r="A404" s="6">
        <v>375</v>
      </c>
      <c r="B404" s="14" t="s">
        <v>371</v>
      </c>
      <c r="C404" s="16" t="s">
        <v>45</v>
      </c>
      <c r="D404" s="9">
        <v>5026</v>
      </c>
      <c r="E404" s="9">
        <v>141400</v>
      </c>
      <c r="F404" s="9">
        <v>100803</v>
      </c>
      <c r="G404" s="9">
        <v>186648</v>
      </c>
      <c r="H404" s="9">
        <v>5744</v>
      </c>
      <c r="I404" s="9">
        <v>317633</v>
      </c>
      <c r="J404" s="9">
        <v>223842</v>
      </c>
      <c r="K404" s="9">
        <v>232597</v>
      </c>
      <c r="L404" s="9">
        <v>182010</v>
      </c>
      <c r="M404" s="9">
        <v>99712</v>
      </c>
      <c r="N404" s="9">
        <v>139364</v>
      </c>
      <c r="O404" s="9">
        <v>312887</v>
      </c>
      <c r="P404" s="9">
        <v>100451</v>
      </c>
      <c r="Q404" s="9">
        <v>127486</v>
      </c>
      <c r="R404" s="9">
        <v>150468</v>
      </c>
      <c r="S404" s="9">
        <v>137810</v>
      </c>
      <c r="T404" s="9">
        <v>205742</v>
      </c>
      <c r="U404" s="9">
        <v>182010</v>
      </c>
      <c r="V404" s="9">
        <v>132838</v>
      </c>
      <c r="W404" s="9">
        <v>86537</v>
      </c>
      <c r="X404" s="9">
        <v>254520</v>
      </c>
      <c r="Y404" s="9">
        <v>192400</v>
      </c>
      <c r="Z404" s="9">
        <v>327844</v>
      </c>
      <c r="AA404" s="9">
        <v>169680</v>
      </c>
      <c r="AB404" s="9">
        <v>329056</v>
      </c>
      <c r="AC404" s="9">
        <v>50677</v>
      </c>
      <c r="AE404" s="10">
        <f t="shared" si="97"/>
        <v>329056</v>
      </c>
      <c r="AF404" s="10">
        <f t="shared" si="98"/>
        <v>5026</v>
      </c>
      <c r="AG404" s="10">
        <f t="shared" si="94"/>
        <v>4020.8</v>
      </c>
      <c r="AH404" s="10">
        <f t="shared" si="95"/>
        <v>3769.5</v>
      </c>
      <c r="AK404">
        <v>0</v>
      </c>
      <c r="AL404">
        <v>0</v>
      </c>
      <c r="AM404">
        <f t="shared" si="96"/>
        <v>0</v>
      </c>
      <c r="AO404">
        <v>0</v>
      </c>
      <c r="AP404">
        <f t="shared" si="107"/>
        <v>0</v>
      </c>
      <c r="AQ404">
        <f t="shared" si="108"/>
        <v>0</v>
      </c>
      <c r="AR404" s="102" t="str">
        <f t="shared" si="109"/>
        <v xml:space="preserve"> </v>
      </c>
      <c r="AS404">
        <f t="shared" si="99"/>
        <v>0</v>
      </c>
      <c r="AT404" s="102" t="str">
        <f t="shared" si="100"/>
        <v xml:space="preserve"> </v>
      </c>
      <c r="AU404" s="102" t="str" cm="1">
        <f t="array" ref="AU404">_xlfn.IFS(AO404=0," ",AT404=20%,20%,AT404=25%,25%,AT404&lt;20%,"MV",AT404=21%,"MV",AT404=22%,"MV",AT404=23%,"MV",AT404=24%,MV)</f>
        <v xml:space="preserve"> </v>
      </c>
      <c r="AY404" s="121"/>
      <c r="AZ404">
        <v>0</v>
      </c>
      <c r="BA404">
        <v>0</v>
      </c>
      <c r="BB404">
        <f t="shared" si="101"/>
        <v>0</v>
      </c>
      <c r="BD404">
        <v>0</v>
      </c>
      <c r="BE404">
        <f t="shared" si="102"/>
        <v>0</v>
      </c>
      <c r="BF404">
        <f t="shared" si="103"/>
        <v>0</v>
      </c>
      <c r="BG404" s="102" t="str">
        <f t="shared" si="104"/>
        <v xml:space="preserve"> </v>
      </c>
      <c r="BH404">
        <f t="shared" si="105"/>
        <v>0</v>
      </c>
      <c r="BI404" s="102" t="str">
        <f t="shared" si="106"/>
        <v xml:space="preserve"> </v>
      </c>
      <c r="BJ404" s="102" t="str" cm="1">
        <f t="array" ref="BJ404">_xlfn.IFS(BD404=0," ",BI404=20%,20%,BI404=25%,25%,BI404&lt;20%,"MV",BI404=21%,"MV",BI404=22%,"MV",BI404=23%,"MV",BI404=24%,MV)</f>
        <v xml:space="preserve"> </v>
      </c>
    </row>
    <row r="405" spans="1:62" ht="22.5">
      <c r="A405" s="6">
        <v>376</v>
      </c>
      <c r="B405" s="14" t="s">
        <v>372</v>
      </c>
      <c r="C405" s="16" t="s">
        <v>253</v>
      </c>
      <c r="D405" s="9">
        <v>5143</v>
      </c>
      <c r="E405" s="9">
        <v>28280</v>
      </c>
      <c r="F405" s="9">
        <v>4307</v>
      </c>
      <c r="G405" s="9">
        <v>13983</v>
      </c>
      <c r="H405" s="9">
        <v>5878</v>
      </c>
      <c r="I405" s="9">
        <v>39885</v>
      </c>
      <c r="J405" s="9">
        <v>19004</v>
      </c>
      <c r="K405" s="9">
        <v>23229</v>
      </c>
      <c r="L405" s="9">
        <v>10181</v>
      </c>
      <c r="M405" s="9">
        <v>5775</v>
      </c>
      <c r="N405" s="9">
        <v>12669</v>
      </c>
      <c r="O405" s="9">
        <v>14977</v>
      </c>
      <c r="P405" s="9">
        <v>5085</v>
      </c>
      <c r="Q405" s="9">
        <v>26809</v>
      </c>
      <c r="R405" s="9">
        <v>21148</v>
      </c>
      <c r="S405" s="9">
        <v>12606</v>
      </c>
      <c r="T405" s="9">
        <v>10669</v>
      </c>
      <c r="U405" s="9">
        <v>5650</v>
      </c>
      <c r="V405" s="9">
        <v>11148</v>
      </c>
      <c r="W405" s="9">
        <v>8145</v>
      </c>
      <c r="X405" s="9">
        <v>59388</v>
      </c>
      <c r="Y405" s="9">
        <v>8338</v>
      </c>
      <c r="Z405" s="9">
        <v>15803</v>
      </c>
      <c r="AA405" s="9">
        <v>39592</v>
      </c>
      <c r="AB405" s="9">
        <v>15751</v>
      </c>
      <c r="AC405" s="9">
        <v>13270</v>
      </c>
      <c r="AE405" s="10">
        <f t="shared" si="97"/>
        <v>59388</v>
      </c>
      <c r="AF405" s="10">
        <f t="shared" si="98"/>
        <v>4307</v>
      </c>
      <c r="AG405" s="10">
        <f t="shared" si="94"/>
        <v>3445.6</v>
      </c>
      <c r="AH405" s="10">
        <f t="shared" si="95"/>
        <v>3230.25</v>
      </c>
      <c r="AK405">
        <v>0</v>
      </c>
      <c r="AL405">
        <v>0</v>
      </c>
      <c r="AM405">
        <f t="shared" si="96"/>
        <v>0</v>
      </c>
      <c r="AO405">
        <v>0</v>
      </c>
      <c r="AP405">
        <f t="shared" si="107"/>
        <v>0</v>
      </c>
      <c r="AQ405">
        <f t="shared" si="108"/>
        <v>0</v>
      </c>
      <c r="AR405" s="102" t="str">
        <f t="shared" si="109"/>
        <v xml:space="preserve"> </v>
      </c>
      <c r="AS405">
        <f t="shared" si="99"/>
        <v>0</v>
      </c>
      <c r="AT405" s="102" t="str">
        <f t="shared" si="100"/>
        <v xml:space="preserve"> </v>
      </c>
      <c r="AU405" s="102" t="str" cm="1">
        <f t="array" ref="AU405">_xlfn.IFS(AO405=0," ",AT405=20%,20%,AT405=25%,25%,AT405&lt;20%,"MV",AT405=21%,"MV",AT405=22%,"MV",AT405=23%,"MV",AT405=24%,MV)</f>
        <v xml:space="preserve"> </v>
      </c>
      <c r="AY405" s="121"/>
      <c r="AZ405">
        <v>0</v>
      </c>
      <c r="BA405">
        <v>0</v>
      </c>
      <c r="BB405">
        <f t="shared" si="101"/>
        <v>0</v>
      </c>
      <c r="BD405">
        <v>0</v>
      </c>
      <c r="BE405">
        <f t="shared" si="102"/>
        <v>0</v>
      </c>
      <c r="BF405">
        <f t="shared" si="103"/>
        <v>0</v>
      </c>
      <c r="BG405" s="102" t="str">
        <f t="shared" si="104"/>
        <v xml:space="preserve"> </v>
      </c>
      <c r="BH405">
        <f t="shared" si="105"/>
        <v>0</v>
      </c>
      <c r="BI405" s="102" t="str">
        <f t="shared" si="106"/>
        <v xml:space="preserve"> </v>
      </c>
      <c r="BJ405" s="102" t="str" cm="1">
        <f t="array" ref="BJ405">_xlfn.IFS(BD405=0," ",BI405=20%,20%,BI405=25%,25%,BI405&lt;20%,"MV",BI405=21%,"MV",BI405=22%,"MV",BI405=23%,"MV",BI405=24%,MV)</f>
        <v xml:space="preserve"> </v>
      </c>
    </row>
    <row r="406" spans="1:62">
      <c r="A406" s="6">
        <v>377</v>
      </c>
      <c r="B406" s="14" t="s">
        <v>372</v>
      </c>
      <c r="C406" s="16" t="s">
        <v>45</v>
      </c>
      <c r="D406" s="9">
        <v>5143</v>
      </c>
      <c r="E406" s="9">
        <v>169680</v>
      </c>
      <c r="F406" s="9">
        <v>103357</v>
      </c>
      <c r="G406" s="9">
        <v>111864</v>
      </c>
      <c r="H406" s="9">
        <v>5878</v>
      </c>
      <c r="I406" s="9">
        <v>213669</v>
      </c>
      <c r="J406" s="9">
        <v>153459</v>
      </c>
      <c r="K406" s="9">
        <v>152391</v>
      </c>
      <c r="L406" s="9">
        <v>91514</v>
      </c>
      <c r="M406" s="9">
        <v>56131</v>
      </c>
      <c r="N406" s="9">
        <v>105428</v>
      </c>
      <c r="O406" s="9">
        <v>210476</v>
      </c>
      <c r="P406" s="9">
        <v>122034</v>
      </c>
      <c r="Q406" s="9">
        <v>320469</v>
      </c>
      <c r="R406" s="9">
        <v>218751</v>
      </c>
      <c r="S406" s="9">
        <v>151271</v>
      </c>
      <c r="T406" s="9">
        <v>138401</v>
      </c>
      <c r="U406" s="9">
        <v>135631</v>
      </c>
      <c r="V406" s="9">
        <v>122930</v>
      </c>
      <c r="W406" s="9">
        <v>99432</v>
      </c>
      <c r="X406" s="9">
        <v>118776</v>
      </c>
      <c r="Y406" s="9">
        <v>97448</v>
      </c>
      <c r="Z406" s="9">
        <v>220595</v>
      </c>
      <c r="AA406" s="9">
        <v>192304</v>
      </c>
      <c r="AB406" s="9">
        <v>221353</v>
      </c>
      <c r="AC406" s="9">
        <v>53079</v>
      </c>
      <c r="AE406" s="10">
        <f t="shared" si="97"/>
        <v>320469</v>
      </c>
      <c r="AF406" s="10">
        <f t="shared" si="98"/>
        <v>5143</v>
      </c>
      <c r="AG406" s="10">
        <f t="shared" si="94"/>
        <v>4114.3999999999996</v>
      </c>
      <c r="AH406" s="10">
        <f t="shared" si="95"/>
        <v>3857.25</v>
      </c>
      <c r="AK406">
        <v>0</v>
      </c>
      <c r="AL406">
        <v>0</v>
      </c>
      <c r="AM406">
        <f t="shared" si="96"/>
        <v>0</v>
      </c>
      <c r="AO406">
        <v>0</v>
      </c>
      <c r="AP406">
        <f t="shared" si="107"/>
        <v>0</v>
      </c>
      <c r="AQ406">
        <f t="shared" si="108"/>
        <v>0</v>
      </c>
      <c r="AR406" s="102" t="str">
        <f t="shared" si="109"/>
        <v xml:space="preserve"> </v>
      </c>
      <c r="AS406">
        <f t="shared" si="99"/>
        <v>0</v>
      </c>
      <c r="AT406" s="102" t="str">
        <f t="shared" si="100"/>
        <v xml:space="preserve"> </v>
      </c>
      <c r="AU406" s="102" t="str" cm="1">
        <f t="array" ref="AU406">_xlfn.IFS(AO406=0," ",AT406=20%,20%,AT406=25%,25%,AT406&lt;20%,"MV",AT406=21%,"MV",AT406=22%,"MV",AT406=23%,"MV",AT406=24%,MV)</f>
        <v xml:space="preserve"> </v>
      </c>
      <c r="AY406" s="121"/>
      <c r="AZ406">
        <v>0</v>
      </c>
      <c r="BA406">
        <v>0</v>
      </c>
      <c r="BB406">
        <f t="shared" si="101"/>
        <v>0</v>
      </c>
      <c r="BD406">
        <v>0</v>
      </c>
      <c r="BE406">
        <f t="shared" si="102"/>
        <v>0</v>
      </c>
      <c r="BF406">
        <f t="shared" si="103"/>
        <v>0</v>
      </c>
      <c r="BG406" s="102" t="str">
        <f t="shared" si="104"/>
        <v xml:space="preserve"> </v>
      </c>
      <c r="BH406">
        <f t="shared" si="105"/>
        <v>0</v>
      </c>
      <c r="BI406" s="102" t="str">
        <f t="shared" si="106"/>
        <v xml:space="preserve"> </v>
      </c>
      <c r="BJ406" s="102" t="str" cm="1">
        <f t="array" ref="BJ406">_xlfn.IFS(BD406=0," ",BI406=20%,20%,BI406=25%,25%,BI406&lt;20%,"MV",BI406=21%,"MV",BI406=22%,"MV",BI406=23%,"MV",BI406=24%,MV)</f>
        <v xml:space="preserve"> </v>
      </c>
    </row>
    <row r="407" spans="1:62">
      <c r="A407" s="6">
        <v>378</v>
      </c>
      <c r="B407" s="14" t="s">
        <v>373</v>
      </c>
      <c r="C407" s="16" t="s">
        <v>45</v>
      </c>
      <c r="D407" s="9">
        <v>8116</v>
      </c>
      <c r="E407" s="9">
        <v>282800</v>
      </c>
      <c r="F407" s="9">
        <v>227898</v>
      </c>
      <c r="G407" s="9">
        <v>458532</v>
      </c>
      <c r="H407" s="9">
        <v>9276</v>
      </c>
      <c r="I407" s="9">
        <v>678787</v>
      </c>
      <c r="J407" s="9">
        <v>253841</v>
      </c>
      <c r="K407" s="9">
        <v>495822</v>
      </c>
      <c r="L407" s="9">
        <v>241511</v>
      </c>
      <c r="M407" s="9">
        <v>119346</v>
      </c>
      <c r="N407" s="9">
        <v>90948</v>
      </c>
      <c r="O407" s="9">
        <v>668644</v>
      </c>
      <c r="P407" s="9">
        <v>172395</v>
      </c>
      <c r="Q407" s="9">
        <v>628721</v>
      </c>
      <c r="R407" s="9">
        <v>367074</v>
      </c>
      <c r="S407" s="9">
        <v>673064</v>
      </c>
      <c r="T407" s="9">
        <v>439675</v>
      </c>
      <c r="U407" s="9">
        <v>243208</v>
      </c>
      <c r="V407" s="9">
        <v>336532</v>
      </c>
      <c r="W407" s="9">
        <v>76762</v>
      </c>
      <c r="X407" s="9">
        <v>695688</v>
      </c>
      <c r="Y407" s="9">
        <v>207556</v>
      </c>
      <c r="Z407" s="9">
        <v>700496</v>
      </c>
      <c r="AA407" s="9">
        <v>565600</v>
      </c>
      <c r="AB407" s="9">
        <v>703198</v>
      </c>
      <c r="AC407" s="9">
        <v>27464</v>
      </c>
      <c r="AE407" s="10">
        <f t="shared" si="97"/>
        <v>703198</v>
      </c>
      <c r="AF407" s="10">
        <f t="shared" si="98"/>
        <v>8116</v>
      </c>
      <c r="AG407" s="10">
        <f t="shared" si="94"/>
        <v>6492.8</v>
      </c>
      <c r="AH407" s="10">
        <f t="shared" si="95"/>
        <v>6087</v>
      </c>
      <c r="AK407">
        <v>0</v>
      </c>
      <c r="AL407">
        <v>0</v>
      </c>
      <c r="AM407">
        <f t="shared" si="96"/>
        <v>0</v>
      </c>
      <c r="AO407">
        <v>0</v>
      </c>
      <c r="AP407">
        <f t="shared" si="107"/>
        <v>0</v>
      </c>
      <c r="AQ407">
        <f t="shared" si="108"/>
        <v>0</v>
      </c>
      <c r="AR407" s="102" t="str">
        <f t="shared" si="109"/>
        <v xml:space="preserve"> </v>
      </c>
      <c r="AS407">
        <f t="shared" si="99"/>
        <v>0</v>
      </c>
      <c r="AT407" s="102" t="str">
        <f t="shared" si="100"/>
        <v xml:space="preserve"> </v>
      </c>
      <c r="AU407" s="102" t="str" cm="1">
        <f t="array" ref="AU407">_xlfn.IFS(AO407=0," ",AT407=20%,20%,AT407=25%,25%,AT407&lt;20%,"MV",AT407=21%,"MV",AT407=22%,"MV",AT407=23%,"MV",AT407=24%,MV)</f>
        <v xml:space="preserve"> </v>
      </c>
      <c r="AY407" s="121"/>
      <c r="AZ407">
        <v>0</v>
      </c>
      <c r="BA407">
        <v>0</v>
      </c>
      <c r="BB407">
        <f t="shared" si="101"/>
        <v>0</v>
      </c>
      <c r="BD407">
        <v>0</v>
      </c>
      <c r="BE407">
        <f t="shared" si="102"/>
        <v>0</v>
      </c>
      <c r="BF407">
        <f t="shared" si="103"/>
        <v>0</v>
      </c>
      <c r="BG407" s="102" t="str">
        <f t="shared" si="104"/>
        <v xml:space="preserve"> </v>
      </c>
      <c r="BH407">
        <f t="shared" si="105"/>
        <v>0</v>
      </c>
      <c r="BI407" s="102" t="str">
        <f t="shared" si="106"/>
        <v xml:space="preserve"> </v>
      </c>
      <c r="BJ407" s="102" t="str" cm="1">
        <f t="array" ref="BJ407">_xlfn.IFS(BD407=0," ",BI407=20%,20%,BI407=25%,25%,BI407&lt;20%,"MV",BI407=21%,"MV",BI407=22%,"MV",BI407=23%,"MV",BI407=24%,MV)</f>
        <v xml:space="preserve"> </v>
      </c>
    </row>
    <row r="408" spans="1:62">
      <c r="A408" s="6">
        <v>379</v>
      </c>
      <c r="B408" s="14" t="s">
        <v>374</v>
      </c>
      <c r="C408" s="16" t="s">
        <v>45</v>
      </c>
      <c r="D408" s="9">
        <v>11284</v>
      </c>
      <c r="E408" s="9">
        <v>339360</v>
      </c>
      <c r="F408" s="9">
        <v>271227</v>
      </c>
      <c r="G408" s="9">
        <v>553722</v>
      </c>
      <c r="H408" s="9">
        <v>12896</v>
      </c>
      <c r="I408" s="9">
        <v>793263</v>
      </c>
      <c r="J408" s="9">
        <v>294225</v>
      </c>
      <c r="K408" s="9">
        <v>553444</v>
      </c>
      <c r="L408" s="9">
        <v>241511</v>
      </c>
      <c r="M408" s="9">
        <v>119346</v>
      </c>
      <c r="N408" s="9">
        <v>113572</v>
      </c>
      <c r="O408" s="9">
        <v>781410</v>
      </c>
      <c r="P408" s="9">
        <v>289813</v>
      </c>
      <c r="Q408" s="9">
        <v>612319</v>
      </c>
      <c r="R408" s="9">
        <v>727803</v>
      </c>
      <c r="S408" s="9">
        <v>757197</v>
      </c>
      <c r="T408" s="9">
        <v>513824</v>
      </c>
      <c r="U408" s="9">
        <v>374314</v>
      </c>
      <c r="V408" s="9">
        <v>358407</v>
      </c>
      <c r="W408" s="9">
        <v>89330</v>
      </c>
      <c r="X408" s="9">
        <v>834826</v>
      </c>
      <c r="Y408" s="9">
        <v>285877</v>
      </c>
      <c r="Z408" s="9">
        <v>822292</v>
      </c>
      <c r="AA408" s="9">
        <v>678720</v>
      </c>
      <c r="AB408" s="9">
        <v>821791</v>
      </c>
      <c r="AC408" s="9">
        <v>39124</v>
      </c>
      <c r="AE408" s="10">
        <f t="shared" si="97"/>
        <v>834826</v>
      </c>
      <c r="AF408" s="10">
        <f t="shared" si="98"/>
        <v>11284</v>
      </c>
      <c r="AG408" s="10">
        <f t="shared" si="94"/>
        <v>9027.2000000000007</v>
      </c>
      <c r="AH408" s="10">
        <f t="shared" si="95"/>
        <v>8463</v>
      </c>
      <c r="AK408">
        <v>1</v>
      </c>
      <c r="AL408">
        <v>1</v>
      </c>
      <c r="AM408">
        <f t="shared" si="96"/>
        <v>0</v>
      </c>
      <c r="AO408">
        <v>9027.2000000000007</v>
      </c>
      <c r="AP408">
        <f t="shared" si="107"/>
        <v>513824</v>
      </c>
      <c r="AQ408">
        <f t="shared" si="108"/>
        <v>504796.8</v>
      </c>
      <c r="AR408" s="102">
        <f t="shared" si="109"/>
        <v>0.98243133835710283</v>
      </c>
      <c r="AS408">
        <f t="shared" si="99"/>
        <v>9027.2000000000007</v>
      </c>
      <c r="AT408" s="102">
        <f t="shared" si="100"/>
        <v>0.2</v>
      </c>
      <c r="AU408" s="102" cm="1">
        <f t="array" ref="AU408">_xlfn.IFS(AO408=0," ",AT408=20%,20%,AT408=25%,25%,AT408&lt;20%,"MV",AT408=21%,"MV",AT408=22%,"MV",AT408=23%,"MV",AT408=24%,MV)</f>
        <v>0.2</v>
      </c>
      <c r="AY408" s="121"/>
      <c r="AZ408">
        <v>1</v>
      </c>
      <c r="BA408">
        <v>1</v>
      </c>
      <c r="BB408">
        <f t="shared" si="101"/>
        <v>0</v>
      </c>
      <c r="BD408">
        <v>9027.2000000000007</v>
      </c>
      <c r="BE408">
        <f t="shared" si="102"/>
        <v>89330</v>
      </c>
      <c r="BF408">
        <f t="shared" si="103"/>
        <v>80302.8</v>
      </c>
      <c r="BG408" s="102">
        <f t="shared" si="104"/>
        <v>0.898945483040412</v>
      </c>
      <c r="BH408">
        <f t="shared" si="105"/>
        <v>9027.2000000000007</v>
      </c>
      <c r="BI408" s="102">
        <f t="shared" si="106"/>
        <v>0.2</v>
      </c>
      <c r="BJ408" s="102" cm="1">
        <f t="array" ref="BJ408">_xlfn.IFS(BD408=0," ",BI408=20%,20%,BI408=25%,25%,BI408&lt;20%,"MV",BI408=21%,"MV",BI408=22%,"MV",BI408=23%,"MV",BI408=24%,MV)</f>
        <v>0.2</v>
      </c>
    </row>
    <row r="409" spans="1:62" ht="22.5">
      <c r="A409" s="6">
        <v>380</v>
      </c>
      <c r="B409" s="14" t="s">
        <v>375</v>
      </c>
      <c r="C409" s="16" t="s">
        <v>253</v>
      </c>
      <c r="D409" s="9">
        <v>32743</v>
      </c>
      <c r="E409" s="9">
        <v>70700</v>
      </c>
      <c r="F409" s="9">
        <v>19426</v>
      </c>
      <c r="G409" s="9">
        <v>114062</v>
      </c>
      <c r="H409" s="9">
        <v>37420</v>
      </c>
      <c r="I409" s="9">
        <v>86753</v>
      </c>
      <c r="J409" s="9">
        <v>120473</v>
      </c>
      <c r="K409" s="9">
        <v>206701</v>
      </c>
      <c r="L409" s="9">
        <v>73528</v>
      </c>
      <c r="M409" s="9">
        <v>82671</v>
      </c>
      <c r="N409" s="9">
        <v>46153</v>
      </c>
      <c r="O409" s="9">
        <v>85458</v>
      </c>
      <c r="P409" s="9">
        <v>21487</v>
      </c>
      <c r="Q409" s="9">
        <v>46266</v>
      </c>
      <c r="R409" s="9">
        <v>94568</v>
      </c>
      <c r="S409" s="9">
        <v>73421</v>
      </c>
      <c r="T409" s="9">
        <v>60876</v>
      </c>
      <c r="U409" s="9">
        <v>41944</v>
      </c>
      <c r="V409" s="9">
        <v>90288</v>
      </c>
      <c r="W409" s="9">
        <v>26019</v>
      </c>
      <c r="X409" s="9">
        <v>271488</v>
      </c>
      <c r="Y409" s="9">
        <v>54264</v>
      </c>
      <c r="Z409" s="9">
        <v>89874</v>
      </c>
      <c r="AA409" s="9">
        <v>169680</v>
      </c>
      <c r="AB409" s="9">
        <v>89873</v>
      </c>
      <c r="AC409" s="9">
        <v>240380</v>
      </c>
      <c r="AE409" s="10">
        <f t="shared" si="97"/>
        <v>271488</v>
      </c>
      <c r="AF409" s="10">
        <f t="shared" si="98"/>
        <v>19426</v>
      </c>
      <c r="AG409" s="10">
        <f t="shared" si="94"/>
        <v>15540.8</v>
      </c>
      <c r="AH409" s="10">
        <f t="shared" si="95"/>
        <v>14569.5</v>
      </c>
      <c r="AK409">
        <v>0</v>
      </c>
      <c r="AL409">
        <v>0</v>
      </c>
      <c r="AM409">
        <f t="shared" si="96"/>
        <v>0</v>
      </c>
      <c r="AO409">
        <v>0</v>
      </c>
      <c r="AP409">
        <f t="shared" si="107"/>
        <v>0</v>
      </c>
      <c r="AQ409">
        <f t="shared" si="108"/>
        <v>0</v>
      </c>
      <c r="AR409" s="102" t="str">
        <f t="shared" si="109"/>
        <v xml:space="preserve"> </v>
      </c>
      <c r="AS409">
        <f t="shared" si="99"/>
        <v>0</v>
      </c>
      <c r="AT409" s="102" t="str">
        <f t="shared" si="100"/>
        <v xml:space="preserve"> </v>
      </c>
      <c r="AU409" s="102" t="str" cm="1">
        <f t="array" ref="AU409">_xlfn.IFS(AO409=0," ",AT409=20%,20%,AT409=25%,25%,AT409&lt;20%,"MV",AT409=21%,"MV",AT409=22%,"MV",AT409=23%,"MV",AT409=24%,MV)</f>
        <v xml:space="preserve"> </v>
      </c>
      <c r="AY409" s="121"/>
      <c r="AZ409">
        <v>0</v>
      </c>
      <c r="BA409">
        <v>0</v>
      </c>
      <c r="BB409">
        <f t="shared" si="101"/>
        <v>0</v>
      </c>
      <c r="BD409">
        <v>0</v>
      </c>
      <c r="BE409">
        <f t="shared" si="102"/>
        <v>0</v>
      </c>
      <c r="BF409">
        <f t="shared" si="103"/>
        <v>0</v>
      </c>
      <c r="BG409" s="102" t="str">
        <f t="shared" si="104"/>
        <v xml:space="preserve"> </v>
      </c>
      <c r="BH409">
        <f t="shared" si="105"/>
        <v>0</v>
      </c>
      <c r="BI409" s="102" t="str">
        <f t="shared" si="106"/>
        <v xml:space="preserve"> </v>
      </c>
      <c r="BJ409" s="102" t="str" cm="1">
        <f t="array" ref="BJ409">_xlfn.IFS(BD409=0," ",BI409=20%,20%,BI409=25%,25%,BI409&lt;20%,"MV",BI409=21%,"MV",BI409=22%,"MV",BI409=23%,"MV",BI409=24%,MV)</f>
        <v xml:space="preserve"> </v>
      </c>
    </row>
    <row r="410" spans="1:62">
      <c r="A410" s="6">
        <v>381</v>
      </c>
      <c r="B410" s="14" t="s">
        <v>375</v>
      </c>
      <c r="C410" s="16" t="s">
        <v>45</v>
      </c>
      <c r="D410" s="9">
        <v>32743</v>
      </c>
      <c r="E410" s="9">
        <v>848400</v>
      </c>
      <c r="F410" s="9">
        <v>699353</v>
      </c>
      <c r="G410" s="9">
        <v>1368752</v>
      </c>
      <c r="H410" s="9">
        <v>37420</v>
      </c>
      <c r="I410" s="9">
        <v>2034128</v>
      </c>
      <c r="J410" s="9">
        <v>1517279</v>
      </c>
      <c r="K410" s="9">
        <v>1914514</v>
      </c>
      <c r="L410" s="9">
        <v>1207895</v>
      </c>
      <c r="M410" s="9">
        <v>803571</v>
      </c>
      <c r="N410" s="9">
        <v>684150</v>
      </c>
      <c r="O410" s="9">
        <v>2003733</v>
      </c>
      <c r="P410" s="9">
        <v>515691</v>
      </c>
      <c r="Q410" s="9">
        <v>1662072</v>
      </c>
      <c r="R410" s="9">
        <v>1134820</v>
      </c>
      <c r="S410" s="9">
        <v>2202603</v>
      </c>
      <c r="T410" s="9">
        <v>1317577</v>
      </c>
      <c r="U410" s="9">
        <v>1006655</v>
      </c>
      <c r="V410" s="9">
        <v>1391560</v>
      </c>
      <c r="W410" s="9">
        <v>869780</v>
      </c>
      <c r="X410" s="9">
        <v>1628928</v>
      </c>
      <c r="Y410" s="9">
        <v>1283799</v>
      </c>
      <c r="Z410" s="9">
        <v>2107188</v>
      </c>
      <c r="AA410" s="9">
        <v>1696800</v>
      </c>
      <c r="AB410" s="9">
        <v>2107281</v>
      </c>
      <c r="AC410" s="9">
        <v>961520</v>
      </c>
      <c r="AE410" s="10">
        <f t="shared" si="97"/>
        <v>2202603</v>
      </c>
      <c r="AF410" s="10">
        <f t="shared" si="98"/>
        <v>32743</v>
      </c>
      <c r="AG410" s="10">
        <f t="shared" si="94"/>
        <v>26194.400000000001</v>
      </c>
      <c r="AH410" s="10">
        <f t="shared" si="95"/>
        <v>24557.25</v>
      </c>
      <c r="AK410">
        <v>0</v>
      </c>
      <c r="AL410">
        <v>0</v>
      </c>
      <c r="AM410">
        <f t="shared" si="96"/>
        <v>0</v>
      </c>
      <c r="AO410">
        <v>0</v>
      </c>
      <c r="AP410">
        <f t="shared" si="107"/>
        <v>0</v>
      </c>
      <c r="AQ410">
        <f t="shared" si="108"/>
        <v>0</v>
      </c>
      <c r="AR410" s="102" t="str">
        <f t="shared" si="109"/>
        <v xml:space="preserve"> </v>
      </c>
      <c r="AS410">
        <f t="shared" si="99"/>
        <v>0</v>
      </c>
      <c r="AT410" s="102" t="str">
        <f t="shared" si="100"/>
        <v xml:space="preserve"> </v>
      </c>
      <c r="AU410" s="102" t="str" cm="1">
        <f t="array" ref="AU410">_xlfn.IFS(AO410=0," ",AT410=20%,20%,AT410=25%,25%,AT410&lt;20%,"MV",AT410=21%,"MV",AT410=22%,"MV",AT410=23%,"MV",AT410=24%,MV)</f>
        <v xml:space="preserve"> </v>
      </c>
      <c r="AY410" s="121"/>
      <c r="AZ410">
        <v>0</v>
      </c>
      <c r="BA410">
        <v>0</v>
      </c>
      <c r="BB410">
        <f t="shared" si="101"/>
        <v>0</v>
      </c>
      <c r="BD410">
        <v>0</v>
      </c>
      <c r="BE410">
        <f t="shared" si="102"/>
        <v>0</v>
      </c>
      <c r="BF410">
        <f t="shared" si="103"/>
        <v>0</v>
      </c>
      <c r="BG410" s="102" t="str">
        <f t="shared" si="104"/>
        <v xml:space="preserve"> </v>
      </c>
      <c r="BH410">
        <f t="shared" si="105"/>
        <v>0</v>
      </c>
      <c r="BI410" s="102" t="str">
        <f t="shared" si="106"/>
        <v xml:space="preserve"> </v>
      </c>
      <c r="BJ410" s="102" t="str" cm="1">
        <f t="array" ref="BJ410">_xlfn.IFS(BD410=0," ",BI410=20%,20%,BI410=25%,25%,BI410&lt;20%,"MV",BI410=21%,"MV",BI410=22%,"MV",BI410=23%,"MV",BI410=24%,MV)</f>
        <v xml:space="preserve"> </v>
      </c>
    </row>
    <row r="411" spans="1:62" ht="22.5">
      <c r="A411" s="6">
        <v>382</v>
      </c>
      <c r="B411" s="14" t="s">
        <v>376</v>
      </c>
      <c r="C411" s="16" t="s">
        <v>253</v>
      </c>
      <c r="D411" s="9">
        <v>63149</v>
      </c>
      <c r="E411" s="9">
        <v>117834</v>
      </c>
      <c r="F411" s="9">
        <v>32650</v>
      </c>
      <c r="G411" s="9">
        <v>129616</v>
      </c>
      <c r="H411" s="9">
        <v>72171</v>
      </c>
      <c r="I411" s="9">
        <v>162527</v>
      </c>
      <c r="J411" s="9">
        <v>224996</v>
      </c>
      <c r="K411" s="9">
        <v>384310</v>
      </c>
      <c r="L411" s="9">
        <v>3156048</v>
      </c>
      <c r="M411" s="9">
        <v>160254</v>
      </c>
      <c r="N411" s="9">
        <v>83256</v>
      </c>
      <c r="O411" s="9">
        <v>160098</v>
      </c>
      <c r="P411" s="9">
        <v>39304</v>
      </c>
      <c r="Q411" s="9">
        <v>85858</v>
      </c>
      <c r="R411" s="9">
        <v>175781</v>
      </c>
      <c r="S411" s="9">
        <v>86769</v>
      </c>
      <c r="T411" s="9">
        <v>114048</v>
      </c>
      <c r="U411" s="9">
        <v>68767</v>
      </c>
      <c r="V411" s="9">
        <v>238377</v>
      </c>
      <c r="W411" s="9">
        <v>61645</v>
      </c>
      <c r="X411" s="9">
        <v>479346</v>
      </c>
      <c r="Y411" s="9">
        <v>91322</v>
      </c>
      <c r="Z411" s="9">
        <v>168605</v>
      </c>
      <c r="AA411" s="9">
        <v>282800</v>
      </c>
      <c r="AB411" s="9">
        <v>168372</v>
      </c>
      <c r="AC411" s="9">
        <v>367640</v>
      </c>
      <c r="AE411" s="10">
        <f t="shared" si="97"/>
        <v>3156048</v>
      </c>
      <c r="AF411" s="10">
        <f t="shared" si="98"/>
        <v>32650</v>
      </c>
      <c r="AG411" s="10">
        <f t="shared" si="94"/>
        <v>26120</v>
      </c>
      <c r="AH411" s="10">
        <f t="shared" si="95"/>
        <v>24487.5</v>
      </c>
      <c r="AK411">
        <v>0</v>
      </c>
      <c r="AL411">
        <v>0</v>
      </c>
      <c r="AM411">
        <f t="shared" si="96"/>
        <v>0</v>
      </c>
      <c r="AO411">
        <v>0</v>
      </c>
      <c r="AP411">
        <f t="shared" si="107"/>
        <v>0</v>
      </c>
      <c r="AQ411">
        <f t="shared" si="108"/>
        <v>0</v>
      </c>
      <c r="AR411" s="102" t="str">
        <f t="shared" si="109"/>
        <v xml:space="preserve"> </v>
      </c>
      <c r="AS411">
        <f t="shared" si="99"/>
        <v>0</v>
      </c>
      <c r="AT411" s="102" t="str">
        <f t="shared" si="100"/>
        <v xml:space="preserve"> </v>
      </c>
      <c r="AU411" s="102" t="str" cm="1">
        <f t="array" ref="AU411">_xlfn.IFS(AO411=0," ",AT411=20%,20%,AT411=25%,25%,AT411&lt;20%,"MV",AT411=21%,"MV",AT411=22%,"MV",AT411=23%,"MV",AT411=24%,MV)</f>
        <v xml:space="preserve"> </v>
      </c>
      <c r="AY411" s="121"/>
      <c r="AZ411">
        <v>0</v>
      </c>
      <c r="BA411">
        <v>0</v>
      </c>
      <c r="BB411">
        <f t="shared" si="101"/>
        <v>0</v>
      </c>
      <c r="BD411">
        <v>0</v>
      </c>
      <c r="BE411">
        <f t="shared" si="102"/>
        <v>0</v>
      </c>
      <c r="BF411">
        <f t="shared" si="103"/>
        <v>0</v>
      </c>
      <c r="BG411" s="102" t="str">
        <f t="shared" si="104"/>
        <v xml:space="preserve"> </v>
      </c>
      <c r="BH411">
        <f t="shared" si="105"/>
        <v>0</v>
      </c>
      <c r="BI411" s="102" t="str">
        <f t="shared" si="106"/>
        <v xml:space="preserve"> </v>
      </c>
      <c r="BJ411" s="102" t="str" cm="1">
        <f t="array" ref="BJ411">_xlfn.IFS(BD411=0," ",BI411=20%,20%,BI411=25%,25%,BI411&lt;20%,"MV",BI411=21%,"MV",BI411=22%,"MV",BI411=23%,"MV",BI411=24%,MV)</f>
        <v xml:space="preserve"> </v>
      </c>
    </row>
    <row r="412" spans="1:62">
      <c r="A412" s="6">
        <v>383</v>
      </c>
      <c r="B412" s="14" t="s">
        <v>376</v>
      </c>
      <c r="C412" s="16" t="s">
        <v>45</v>
      </c>
      <c r="D412" s="9">
        <v>63149</v>
      </c>
      <c r="E412" s="9">
        <v>1414000</v>
      </c>
      <c r="F412" s="9">
        <v>1175383</v>
      </c>
      <c r="G412" s="9">
        <v>1555400</v>
      </c>
      <c r="H412" s="9">
        <v>72171</v>
      </c>
      <c r="I412" s="9">
        <v>3591509</v>
      </c>
      <c r="J412" s="9">
        <v>2744947</v>
      </c>
      <c r="K412" s="9">
        <v>3559586</v>
      </c>
      <c r="L412" s="9">
        <v>169680</v>
      </c>
      <c r="M412" s="9">
        <v>1557662</v>
      </c>
      <c r="N412" s="9">
        <v>1372824</v>
      </c>
      <c r="O412" s="9">
        <v>3537842</v>
      </c>
      <c r="P412" s="9">
        <v>943285</v>
      </c>
      <c r="Q412" s="9">
        <v>3089307</v>
      </c>
      <c r="R412" s="9">
        <v>2109371</v>
      </c>
      <c r="S412" s="9">
        <v>2603076</v>
      </c>
      <c r="T412" s="9">
        <v>2326347</v>
      </c>
      <c r="U412" s="9">
        <v>1650421</v>
      </c>
      <c r="V412" s="9">
        <v>5721044</v>
      </c>
      <c r="W412" s="9">
        <v>1116494</v>
      </c>
      <c r="X412" s="9">
        <v>2876076</v>
      </c>
      <c r="Y412" s="9">
        <v>2183782</v>
      </c>
      <c r="Z412" s="9">
        <v>3720811</v>
      </c>
      <c r="AA412" s="9">
        <v>2828000</v>
      </c>
      <c r="AB412" s="9">
        <v>3720670</v>
      </c>
      <c r="AC412" s="9">
        <v>1470560</v>
      </c>
      <c r="AE412" s="10">
        <f t="shared" si="97"/>
        <v>5721044</v>
      </c>
      <c r="AF412" s="10">
        <f t="shared" si="98"/>
        <v>63149</v>
      </c>
      <c r="AG412" s="10">
        <f t="shared" si="94"/>
        <v>50519.199999999997</v>
      </c>
      <c r="AH412" s="10">
        <f t="shared" si="95"/>
        <v>47361.75</v>
      </c>
      <c r="AK412">
        <v>0</v>
      </c>
      <c r="AL412">
        <v>0</v>
      </c>
      <c r="AM412">
        <f t="shared" si="96"/>
        <v>0</v>
      </c>
      <c r="AO412">
        <v>0</v>
      </c>
      <c r="AP412">
        <f t="shared" si="107"/>
        <v>0</v>
      </c>
      <c r="AQ412">
        <f t="shared" si="108"/>
        <v>0</v>
      </c>
      <c r="AR412" s="102" t="str">
        <f t="shared" si="109"/>
        <v xml:space="preserve"> </v>
      </c>
      <c r="AS412">
        <f t="shared" si="99"/>
        <v>0</v>
      </c>
      <c r="AT412" s="102" t="str">
        <f t="shared" si="100"/>
        <v xml:space="preserve"> </v>
      </c>
      <c r="AU412" s="102" t="str" cm="1">
        <f t="array" ref="AU412">_xlfn.IFS(AO412=0," ",AT412=20%,20%,AT412=25%,25%,AT412&lt;20%,"MV",AT412=21%,"MV",AT412=22%,"MV",AT412=23%,"MV",AT412=24%,MV)</f>
        <v xml:space="preserve"> </v>
      </c>
      <c r="AY412" s="121"/>
      <c r="AZ412">
        <v>0</v>
      </c>
      <c r="BA412">
        <v>0</v>
      </c>
      <c r="BB412">
        <f t="shared" si="101"/>
        <v>0</v>
      </c>
      <c r="BD412">
        <v>0</v>
      </c>
      <c r="BE412">
        <f t="shared" si="102"/>
        <v>0</v>
      </c>
      <c r="BF412">
        <f t="shared" si="103"/>
        <v>0</v>
      </c>
      <c r="BG412" s="102" t="str">
        <f t="shared" si="104"/>
        <v xml:space="preserve"> </v>
      </c>
      <c r="BH412">
        <f t="shared" si="105"/>
        <v>0</v>
      </c>
      <c r="BI412" s="102" t="str">
        <f t="shared" si="106"/>
        <v xml:space="preserve"> </v>
      </c>
      <c r="BJ412" s="102" t="str" cm="1">
        <f t="array" ref="BJ412">_xlfn.IFS(BD412=0," ",BI412=20%,20%,BI412=25%,25%,BI412&lt;20%,"MV",BI412=21%,"MV",BI412=22%,"MV",BI412=23%,"MV",BI412=24%,MV)</f>
        <v xml:space="preserve"> </v>
      </c>
    </row>
    <row r="413" spans="1:62" ht="22.5">
      <c r="A413" s="6">
        <v>384</v>
      </c>
      <c r="B413" s="14" t="s">
        <v>377</v>
      </c>
      <c r="C413" s="16" t="s">
        <v>253</v>
      </c>
      <c r="D413" s="9">
        <v>83262</v>
      </c>
      <c r="E413" s="9">
        <v>259234</v>
      </c>
      <c r="F413" s="9">
        <v>89633</v>
      </c>
      <c r="G413" s="9">
        <v>111471</v>
      </c>
      <c r="H413" s="9">
        <v>95157</v>
      </c>
      <c r="I413" s="9">
        <v>237411</v>
      </c>
      <c r="J413" s="9">
        <v>305424</v>
      </c>
      <c r="K413" s="9">
        <v>535326</v>
      </c>
      <c r="L413" s="9">
        <v>294112</v>
      </c>
      <c r="M413" s="9">
        <v>210214</v>
      </c>
      <c r="N413" s="9">
        <v>260628</v>
      </c>
      <c r="O413" s="9">
        <v>233862</v>
      </c>
      <c r="P413" s="9">
        <v>164250</v>
      </c>
      <c r="Q413" s="9">
        <v>119342</v>
      </c>
      <c r="R413" s="9">
        <v>244367</v>
      </c>
      <c r="S413" s="9">
        <v>104013</v>
      </c>
      <c r="T413" s="9">
        <v>166594</v>
      </c>
      <c r="U413" s="9">
        <v>153183</v>
      </c>
      <c r="V413" s="9">
        <v>198271</v>
      </c>
      <c r="W413" s="9">
        <v>110884</v>
      </c>
      <c r="X413" s="9">
        <v>669105</v>
      </c>
      <c r="Y413" s="9">
        <v>105880</v>
      </c>
      <c r="Z413" s="9">
        <v>246500</v>
      </c>
      <c r="AA413" s="9">
        <v>339360</v>
      </c>
      <c r="AB413" s="9">
        <v>245948</v>
      </c>
      <c r="AC413" s="9">
        <v>79234</v>
      </c>
      <c r="AE413" s="10">
        <f t="shared" si="97"/>
        <v>669105</v>
      </c>
      <c r="AF413" s="10">
        <f t="shared" si="98"/>
        <v>79234</v>
      </c>
      <c r="AG413" s="10">
        <f t="shared" si="94"/>
        <v>63387.199999999997</v>
      </c>
      <c r="AH413" s="10">
        <f t="shared" si="95"/>
        <v>59425.5</v>
      </c>
      <c r="AK413">
        <v>2</v>
      </c>
      <c r="AL413">
        <v>2</v>
      </c>
      <c r="AM413">
        <f t="shared" si="96"/>
        <v>0</v>
      </c>
      <c r="AO413">
        <v>59425.5</v>
      </c>
      <c r="AP413">
        <f t="shared" si="107"/>
        <v>166594</v>
      </c>
      <c r="AQ413">
        <f t="shared" si="108"/>
        <v>107168.5</v>
      </c>
      <c r="AR413" s="102">
        <f t="shared" si="109"/>
        <v>0.64329147508313622</v>
      </c>
      <c r="AS413">
        <f t="shared" si="99"/>
        <v>118851</v>
      </c>
      <c r="AT413" s="102">
        <f t="shared" si="100"/>
        <v>0.25</v>
      </c>
      <c r="AU413" s="102" cm="1">
        <f t="array" ref="AU413">_xlfn.IFS(AO413=0," ",AT413=20%,20%,AT413=25%,25%,AT413&lt;20%,"MV",AT413=21%,"MV",AT413=22%,"MV",AT413=23%,"MV",AT413=24%,MV)</f>
        <v>0.25</v>
      </c>
      <c r="AY413" s="121"/>
      <c r="AZ413">
        <v>2</v>
      </c>
      <c r="BA413">
        <v>2</v>
      </c>
      <c r="BB413">
        <f t="shared" si="101"/>
        <v>0</v>
      </c>
      <c r="BD413">
        <v>59425.5</v>
      </c>
      <c r="BE413">
        <f t="shared" si="102"/>
        <v>110884</v>
      </c>
      <c r="BF413">
        <f t="shared" si="103"/>
        <v>51458.5</v>
      </c>
      <c r="BG413" s="102">
        <f t="shared" si="104"/>
        <v>0.46407506944193933</v>
      </c>
      <c r="BH413">
        <f t="shared" si="105"/>
        <v>118851</v>
      </c>
      <c r="BI413" s="102">
        <f t="shared" si="106"/>
        <v>0.25</v>
      </c>
      <c r="BJ413" s="102" cm="1">
        <f t="array" ref="BJ413">_xlfn.IFS(BD413=0," ",BI413=20%,20%,BI413=25%,25%,BI413&lt;20%,"MV",BI413=21%,"MV",BI413=22%,"MV",BI413=23%,"MV",BI413=24%,MV)</f>
        <v>0.25</v>
      </c>
    </row>
    <row r="414" spans="1:62">
      <c r="A414" s="6">
        <v>385</v>
      </c>
      <c r="B414" s="14" t="s">
        <v>377</v>
      </c>
      <c r="C414" s="16" t="s">
        <v>45</v>
      </c>
      <c r="D414" s="9">
        <v>83262</v>
      </c>
      <c r="E414" s="9">
        <v>3110800</v>
      </c>
      <c r="F414" s="9">
        <v>4302390</v>
      </c>
      <c r="G414" s="9">
        <v>2675288</v>
      </c>
      <c r="H414" s="9">
        <v>95157</v>
      </c>
      <c r="I414" s="9">
        <v>5013279</v>
      </c>
      <c r="J414" s="9">
        <v>3981824</v>
      </c>
      <c r="K414" s="9">
        <v>4958328</v>
      </c>
      <c r="L414" s="9">
        <v>5633376</v>
      </c>
      <c r="M414" s="9">
        <v>2043287</v>
      </c>
      <c r="N414" s="9">
        <v>5690388</v>
      </c>
      <c r="O414" s="9">
        <v>4938368</v>
      </c>
      <c r="P414" s="9">
        <v>3942006</v>
      </c>
      <c r="Q414" s="9">
        <v>4294714</v>
      </c>
      <c r="R414" s="9">
        <v>2932414</v>
      </c>
      <c r="S414" s="9">
        <v>3744424</v>
      </c>
      <c r="T414" s="9">
        <v>3247278</v>
      </c>
      <c r="U414" s="9">
        <v>3676400</v>
      </c>
      <c r="V414" s="9">
        <v>4206650</v>
      </c>
      <c r="W414" s="9">
        <v>2565562</v>
      </c>
      <c r="X414" s="9">
        <v>4014629</v>
      </c>
      <c r="Y414" s="9">
        <v>3131410</v>
      </c>
      <c r="Z414" s="9">
        <v>5210160</v>
      </c>
      <c r="AA414" s="9">
        <v>3393600</v>
      </c>
      <c r="AB414" s="9">
        <v>5193571</v>
      </c>
      <c r="AC414" s="9">
        <v>316938</v>
      </c>
      <c r="AE414" s="10">
        <f t="shared" si="97"/>
        <v>5690388</v>
      </c>
      <c r="AF414" s="10">
        <f t="shared" si="98"/>
        <v>83262</v>
      </c>
      <c r="AG414" s="10">
        <f t="shared" si="94"/>
        <v>66609.600000000006</v>
      </c>
      <c r="AH414" s="10">
        <f t="shared" si="95"/>
        <v>62446.5</v>
      </c>
      <c r="AK414">
        <v>0</v>
      </c>
      <c r="AL414">
        <v>0</v>
      </c>
      <c r="AM414">
        <f t="shared" si="96"/>
        <v>0</v>
      </c>
      <c r="AO414">
        <v>0</v>
      </c>
      <c r="AP414">
        <f t="shared" si="107"/>
        <v>0</v>
      </c>
      <c r="AQ414">
        <f t="shared" si="108"/>
        <v>0</v>
      </c>
      <c r="AR414" s="102" t="str">
        <f t="shared" si="109"/>
        <v xml:space="preserve"> </v>
      </c>
      <c r="AS414">
        <f t="shared" si="99"/>
        <v>0</v>
      </c>
      <c r="AT414" s="102" t="str">
        <f t="shared" si="100"/>
        <v xml:space="preserve"> </v>
      </c>
      <c r="AU414" s="102" t="str" cm="1">
        <f t="array" ref="AU414">_xlfn.IFS(AO414=0," ",AT414=20%,20%,AT414=25%,25%,AT414&lt;20%,"MV",AT414=21%,"MV",AT414=22%,"MV",AT414=23%,"MV",AT414=24%,MV)</f>
        <v xml:space="preserve"> </v>
      </c>
      <c r="AY414" s="121"/>
      <c r="AZ414">
        <v>0</v>
      </c>
      <c r="BA414">
        <v>0</v>
      </c>
      <c r="BB414">
        <f t="shared" si="101"/>
        <v>0</v>
      </c>
      <c r="BD414">
        <v>0</v>
      </c>
      <c r="BE414">
        <f t="shared" si="102"/>
        <v>0</v>
      </c>
      <c r="BF414">
        <f t="shared" si="103"/>
        <v>0</v>
      </c>
      <c r="BG414" s="102" t="str">
        <f t="shared" si="104"/>
        <v xml:space="preserve"> </v>
      </c>
      <c r="BH414">
        <f t="shared" si="105"/>
        <v>0</v>
      </c>
      <c r="BI414" s="102" t="str">
        <f t="shared" si="106"/>
        <v xml:space="preserve"> </v>
      </c>
      <c r="BJ414" s="102" t="str" cm="1">
        <f t="array" ref="BJ414">_xlfn.IFS(BD414=0," ",BI414=20%,20%,BI414=25%,25%,BI414&lt;20%,"MV",BI414=21%,"MV",BI414=22%,"MV",BI414=23%,"MV",BI414=24%,MV)</f>
        <v xml:space="preserve"> </v>
      </c>
    </row>
    <row r="415" spans="1:62" ht="22.5">
      <c r="A415" s="6">
        <v>386</v>
      </c>
      <c r="B415" s="14" t="s">
        <v>378</v>
      </c>
      <c r="C415" s="16" t="s">
        <v>253</v>
      </c>
      <c r="D415" s="9">
        <v>90864</v>
      </c>
      <c r="E415" s="9">
        <v>329934</v>
      </c>
      <c r="F415" s="9">
        <v>92009</v>
      </c>
      <c r="G415" s="9">
        <v>116655</v>
      </c>
      <c r="H415" s="9">
        <v>103844</v>
      </c>
      <c r="I415" s="9">
        <v>247302</v>
      </c>
      <c r="J415" s="9">
        <v>325786</v>
      </c>
      <c r="K415" s="9">
        <v>558187</v>
      </c>
      <c r="L415" s="9">
        <v>294112</v>
      </c>
      <c r="M415" s="9">
        <v>229540</v>
      </c>
      <c r="N415" s="9">
        <v>260628</v>
      </c>
      <c r="O415" s="9">
        <v>243607</v>
      </c>
      <c r="P415" s="9">
        <v>197903</v>
      </c>
      <c r="Q415" s="9">
        <v>124658</v>
      </c>
      <c r="R415" s="9">
        <v>255152</v>
      </c>
      <c r="S415" s="9">
        <v>108461</v>
      </c>
      <c r="T415" s="9">
        <v>173536</v>
      </c>
      <c r="U415" s="9">
        <v>172032</v>
      </c>
      <c r="V415" s="9">
        <v>207134</v>
      </c>
      <c r="W415" s="9">
        <v>126694</v>
      </c>
      <c r="X415" s="9">
        <v>721140</v>
      </c>
      <c r="Y415" s="9">
        <v>112498</v>
      </c>
      <c r="Z415" s="9">
        <v>256058</v>
      </c>
      <c r="AA415" s="9">
        <v>395920</v>
      </c>
      <c r="AB415" s="9">
        <v>256196</v>
      </c>
      <c r="AC415" s="9">
        <v>84840</v>
      </c>
      <c r="AE415" s="10">
        <f t="shared" si="97"/>
        <v>721140</v>
      </c>
      <c r="AF415" s="10">
        <f t="shared" si="98"/>
        <v>84840</v>
      </c>
      <c r="AG415" s="10">
        <f t="shared" ref="AG415:AG436" si="110">AF415-(AF415*$AG$3)</f>
        <v>67872</v>
      </c>
      <c r="AH415" s="10">
        <f t="shared" ref="AH415:AH436" si="111">AF415-(AF415*$AH$3)</f>
        <v>63630</v>
      </c>
      <c r="AK415">
        <v>0</v>
      </c>
      <c r="AL415">
        <v>0</v>
      </c>
      <c r="AM415">
        <f t="shared" ref="AM415:AM436" si="112">AK415-AL415</f>
        <v>0</v>
      </c>
      <c r="AO415">
        <v>0</v>
      </c>
      <c r="AP415">
        <f t="shared" si="107"/>
        <v>0</v>
      </c>
      <c r="AQ415">
        <f t="shared" si="108"/>
        <v>0</v>
      </c>
      <c r="AR415" s="102" t="str">
        <f t="shared" si="109"/>
        <v xml:space="preserve"> </v>
      </c>
      <c r="AS415">
        <f t="shared" si="99"/>
        <v>0</v>
      </c>
      <c r="AT415" s="102" t="str">
        <f t="shared" si="100"/>
        <v xml:space="preserve"> </v>
      </c>
      <c r="AU415" s="102" t="str" cm="1">
        <f t="array" ref="AU415">_xlfn.IFS(AO415=0," ",AT415=20%,20%,AT415=25%,25%,AT415&lt;20%,"MV",AT415=21%,"MV",AT415=22%,"MV",AT415=23%,"MV",AT415=24%,MV)</f>
        <v xml:space="preserve"> </v>
      </c>
      <c r="AY415" s="121"/>
      <c r="AZ415">
        <v>0</v>
      </c>
      <c r="BA415">
        <v>0</v>
      </c>
      <c r="BB415">
        <f t="shared" si="101"/>
        <v>0</v>
      </c>
      <c r="BD415">
        <v>0</v>
      </c>
      <c r="BE415">
        <f t="shared" si="102"/>
        <v>0</v>
      </c>
      <c r="BF415">
        <f t="shared" si="103"/>
        <v>0</v>
      </c>
      <c r="BG415" s="102" t="str">
        <f t="shared" si="104"/>
        <v xml:space="preserve"> </v>
      </c>
      <c r="BH415">
        <f t="shared" si="105"/>
        <v>0</v>
      </c>
      <c r="BI415" s="102" t="str">
        <f t="shared" si="106"/>
        <v xml:space="preserve"> </v>
      </c>
      <c r="BJ415" s="102" t="str" cm="1">
        <f t="array" ref="BJ415">_xlfn.IFS(BD415=0," ",BI415=20%,20%,BI415=25%,25%,BI415&lt;20%,"MV",BI415=21%,"MV",BI415=22%,"MV",BI415=23%,"MV",BI415=24%,MV)</f>
        <v xml:space="preserve"> </v>
      </c>
    </row>
    <row r="416" spans="1:62">
      <c r="A416" s="6">
        <v>387</v>
      </c>
      <c r="B416" s="14" t="s">
        <v>378</v>
      </c>
      <c r="C416" s="16" t="s">
        <v>45</v>
      </c>
      <c r="D416" s="9">
        <v>90864</v>
      </c>
      <c r="E416" s="9">
        <v>3959200</v>
      </c>
      <c r="F416" s="9">
        <v>4416415</v>
      </c>
      <c r="G416" s="9">
        <v>2799720</v>
      </c>
      <c r="H416" s="9">
        <v>103844</v>
      </c>
      <c r="I416" s="9">
        <v>5403154</v>
      </c>
      <c r="J416" s="9">
        <v>4149468</v>
      </c>
      <c r="K416" s="9">
        <v>5170072</v>
      </c>
      <c r="L416" s="9">
        <v>5633376</v>
      </c>
      <c r="M416" s="9">
        <v>2231122</v>
      </c>
      <c r="N416" s="9">
        <v>5690388</v>
      </c>
      <c r="O416" s="9">
        <v>5322416</v>
      </c>
      <c r="P416" s="9">
        <v>4749683</v>
      </c>
      <c r="Q416" s="9">
        <v>4484190</v>
      </c>
      <c r="R416" s="9">
        <v>3061824</v>
      </c>
      <c r="S416" s="9">
        <v>3904613</v>
      </c>
      <c r="T416" s="9">
        <v>3499814</v>
      </c>
      <c r="U416" s="9">
        <v>4128767</v>
      </c>
      <c r="V416" s="9">
        <v>4374916</v>
      </c>
      <c r="W416" s="9">
        <v>2904695</v>
      </c>
      <c r="X416" s="9">
        <v>4326840</v>
      </c>
      <c r="Y416" s="9">
        <v>3263761</v>
      </c>
      <c r="Z416" s="9">
        <v>5586804</v>
      </c>
      <c r="AA416" s="9">
        <v>3959200</v>
      </c>
      <c r="AB416" s="9">
        <v>5597467</v>
      </c>
      <c r="AC416" s="9">
        <v>339360</v>
      </c>
      <c r="AE416" s="10">
        <f t="shared" si="97"/>
        <v>5690388</v>
      </c>
      <c r="AF416" s="10">
        <f t="shared" si="98"/>
        <v>90864</v>
      </c>
      <c r="AG416" s="10">
        <f t="shared" si="110"/>
        <v>72691.199999999997</v>
      </c>
      <c r="AH416" s="10">
        <f t="shared" si="111"/>
        <v>68148</v>
      </c>
      <c r="AK416">
        <v>0</v>
      </c>
      <c r="AL416">
        <v>0</v>
      </c>
      <c r="AM416">
        <f t="shared" si="112"/>
        <v>0</v>
      </c>
      <c r="AO416">
        <v>0</v>
      </c>
      <c r="AP416">
        <f t="shared" si="107"/>
        <v>0</v>
      </c>
      <c r="AQ416">
        <f t="shared" si="108"/>
        <v>0</v>
      </c>
      <c r="AR416" s="102" t="str">
        <f t="shared" si="109"/>
        <v xml:space="preserve"> </v>
      </c>
      <c r="AS416">
        <f t="shared" si="99"/>
        <v>0</v>
      </c>
      <c r="AT416" s="102" t="str">
        <f t="shared" si="100"/>
        <v xml:space="preserve"> </v>
      </c>
      <c r="AU416" s="102" t="str" cm="1">
        <f t="array" ref="AU416">_xlfn.IFS(AO416=0," ",AT416=20%,20%,AT416=25%,25%,AT416&lt;20%,"MV",AT416=21%,"MV",AT416=22%,"MV",AT416=23%,"MV",AT416=24%,MV)</f>
        <v xml:space="preserve"> </v>
      </c>
      <c r="AY416" s="121"/>
      <c r="AZ416">
        <v>0</v>
      </c>
      <c r="BA416">
        <v>0</v>
      </c>
      <c r="BB416">
        <f t="shared" si="101"/>
        <v>0</v>
      </c>
      <c r="BD416">
        <v>0</v>
      </c>
      <c r="BE416">
        <f t="shared" si="102"/>
        <v>0</v>
      </c>
      <c r="BF416">
        <f t="shared" si="103"/>
        <v>0</v>
      </c>
      <c r="BG416" s="102" t="str">
        <f t="shared" si="104"/>
        <v xml:space="preserve"> </v>
      </c>
      <c r="BH416">
        <f t="shared" si="105"/>
        <v>0</v>
      </c>
      <c r="BI416" s="102" t="str">
        <f t="shared" si="106"/>
        <v xml:space="preserve"> </v>
      </c>
      <c r="BJ416" s="102" t="str" cm="1">
        <f t="array" ref="BJ416">_xlfn.IFS(BD416=0," ",BI416=20%,20%,BI416=25%,25%,BI416&lt;20%,"MV",BI416=21%,"MV",BI416=22%,"MV",BI416=23%,"MV",BI416=24%,MV)</f>
        <v xml:space="preserve"> </v>
      </c>
    </row>
    <row r="417" spans="1:62" ht="22.5">
      <c r="A417" s="6">
        <v>388</v>
      </c>
      <c r="B417" s="14" t="s">
        <v>379</v>
      </c>
      <c r="C417" s="16" t="s">
        <v>253</v>
      </c>
      <c r="D417" s="9">
        <v>104919</v>
      </c>
      <c r="E417" s="9">
        <v>452480</v>
      </c>
      <c r="F417" s="9">
        <v>142531</v>
      </c>
      <c r="G417" s="9">
        <v>162833</v>
      </c>
      <c r="H417" s="9">
        <v>119907</v>
      </c>
      <c r="I417" s="9">
        <v>230485</v>
      </c>
      <c r="J417" s="9">
        <v>395920</v>
      </c>
      <c r="K417" s="9">
        <v>767745</v>
      </c>
      <c r="L417" s="9">
        <v>407232</v>
      </c>
      <c r="M417" s="9">
        <v>273374</v>
      </c>
      <c r="N417" s="9">
        <v>260628</v>
      </c>
      <c r="O417" s="9">
        <v>227042</v>
      </c>
      <c r="P417" s="9">
        <v>542919</v>
      </c>
      <c r="Q417" s="9">
        <v>171151</v>
      </c>
      <c r="R417" s="9">
        <v>372052</v>
      </c>
      <c r="S417" s="9">
        <v>188870</v>
      </c>
      <c r="T417" s="9">
        <v>161734</v>
      </c>
      <c r="U417" s="9">
        <v>199840</v>
      </c>
      <c r="V417" s="9">
        <v>275619</v>
      </c>
      <c r="W417" s="9">
        <v>152146</v>
      </c>
      <c r="X417" s="9">
        <v>989800</v>
      </c>
      <c r="Y417" s="9">
        <v>112498</v>
      </c>
      <c r="Z417" s="9">
        <v>239113</v>
      </c>
      <c r="AA417" s="9">
        <v>678720</v>
      </c>
      <c r="AB417" s="9">
        <v>238774</v>
      </c>
      <c r="AC417" s="9">
        <v>876680</v>
      </c>
      <c r="AE417" s="10">
        <f t="shared" si="97"/>
        <v>989800</v>
      </c>
      <c r="AF417" s="10">
        <f t="shared" si="98"/>
        <v>104919</v>
      </c>
      <c r="AG417" s="10">
        <f t="shared" si="110"/>
        <v>83935.2</v>
      </c>
      <c r="AH417" s="10">
        <f t="shared" si="111"/>
        <v>78689.25</v>
      </c>
      <c r="AK417">
        <v>0</v>
      </c>
      <c r="AL417">
        <v>0</v>
      </c>
      <c r="AM417">
        <f t="shared" si="112"/>
        <v>0</v>
      </c>
      <c r="AO417">
        <v>0</v>
      </c>
      <c r="AP417">
        <f t="shared" si="107"/>
        <v>0</v>
      </c>
      <c r="AQ417">
        <f t="shared" si="108"/>
        <v>0</v>
      </c>
      <c r="AR417" s="102" t="str">
        <f t="shared" si="109"/>
        <v xml:space="preserve"> </v>
      </c>
      <c r="AS417">
        <f t="shared" si="99"/>
        <v>0</v>
      </c>
      <c r="AT417" s="102" t="str">
        <f t="shared" si="100"/>
        <v xml:space="preserve"> </v>
      </c>
      <c r="AU417" s="102" t="str" cm="1">
        <f t="array" ref="AU417">_xlfn.IFS(AO417=0," ",AT417=20%,20%,AT417=25%,25%,AT417&lt;20%,"MV",AT417=21%,"MV",AT417=22%,"MV",AT417=23%,"MV",AT417=24%,MV)</f>
        <v xml:space="preserve"> </v>
      </c>
      <c r="AY417" s="121"/>
      <c r="AZ417">
        <v>0</v>
      </c>
      <c r="BA417">
        <v>0</v>
      </c>
      <c r="BB417">
        <f t="shared" si="101"/>
        <v>0</v>
      </c>
      <c r="BD417">
        <v>0</v>
      </c>
      <c r="BE417">
        <f t="shared" si="102"/>
        <v>0</v>
      </c>
      <c r="BF417">
        <f t="shared" si="103"/>
        <v>0</v>
      </c>
      <c r="BG417" s="102" t="str">
        <f t="shared" si="104"/>
        <v xml:space="preserve"> </v>
      </c>
      <c r="BH417">
        <f t="shared" si="105"/>
        <v>0</v>
      </c>
      <c r="BI417" s="102" t="str">
        <f t="shared" si="106"/>
        <v xml:space="preserve"> </v>
      </c>
      <c r="BJ417" s="102" t="str" cm="1">
        <f t="array" ref="BJ417">_xlfn.IFS(BD417=0," ",BI417=20%,20%,BI417=25%,25%,BI417&lt;20%,"MV",BI417=21%,"MV",BI417=22%,"MV",BI417=23%,"MV",BI417=24%,MV)</f>
        <v xml:space="preserve"> </v>
      </c>
    </row>
    <row r="418" spans="1:62">
      <c r="A418" s="6">
        <v>389</v>
      </c>
      <c r="B418" s="14" t="s">
        <v>379</v>
      </c>
      <c r="C418" s="16" t="s">
        <v>45</v>
      </c>
      <c r="D418" s="9">
        <v>104919</v>
      </c>
      <c r="E418" s="9">
        <v>7635600</v>
      </c>
      <c r="F418" s="9">
        <v>6841498</v>
      </c>
      <c r="G418" s="9">
        <v>5861992</v>
      </c>
      <c r="H418" s="9">
        <v>119907</v>
      </c>
      <c r="I418" s="9">
        <v>6911308</v>
      </c>
      <c r="J418" s="9">
        <v>5468221</v>
      </c>
      <c r="K418" s="9">
        <v>7111054</v>
      </c>
      <c r="L418" s="9">
        <v>10825584</v>
      </c>
      <c r="M418" s="9">
        <v>2657189</v>
      </c>
      <c r="N418" s="9">
        <v>5690388</v>
      </c>
      <c r="O418" s="9">
        <v>6808034</v>
      </c>
      <c r="P418" s="9">
        <v>13030067</v>
      </c>
      <c r="Q418" s="9">
        <v>6159610</v>
      </c>
      <c r="R418" s="9">
        <v>4464620</v>
      </c>
      <c r="S418" s="9">
        <v>6799276</v>
      </c>
      <c r="T418" s="9">
        <v>4476699</v>
      </c>
      <c r="U418" s="9">
        <v>4796175</v>
      </c>
      <c r="V418" s="9">
        <v>5047980</v>
      </c>
      <c r="W418" s="9">
        <v>2498368</v>
      </c>
      <c r="X418" s="9">
        <v>5938800</v>
      </c>
      <c r="Y418" s="9">
        <v>5095490</v>
      </c>
      <c r="Z418" s="9">
        <v>7141005</v>
      </c>
      <c r="AA418" s="9">
        <v>6787200</v>
      </c>
      <c r="AB418" s="9">
        <v>7159860</v>
      </c>
      <c r="AC418" s="9">
        <v>3506720</v>
      </c>
      <c r="AE418" s="10">
        <f t="shared" si="97"/>
        <v>13030067</v>
      </c>
      <c r="AF418" s="10">
        <f t="shared" si="98"/>
        <v>104919</v>
      </c>
      <c r="AG418" s="10">
        <f t="shared" si="110"/>
        <v>83935.2</v>
      </c>
      <c r="AH418" s="10">
        <f t="shared" si="111"/>
        <v>78689.25</v>
      </c>
      <c r="AK418">
        <v>0</v>
      </c>
      <c r="AL418">
        <v>0</v>
      </c>
      <c r="AM418">
        <f t="shared" si="112"/>
        <v>0</v>
      </c>
      <c r="AO418">
        <v>0</v>
      </c>
      <c r="AP418">
        <f t="shared" si="107"/>
        <v>0</v>
      </c>
      <c r="AQ418">
        <f t="shared" si="108"/>
        <v>0</v>
      </c>
      <c r="AR418" s="102" t="str">
        <f t="shared" si="109"/>
        <v xml:space="preserve"> </v>
      </c>
      <c r="AS418">
        <f t="shared" si="99"/>
        <v>0</v>
      </c>
      <c r="AT418" s="102" t="str">
        <f t="shared" si="100"/>
        <v xml:space="preserve"> </v>
      </c>
      <c r="AU418" s="102" t="str" cm="1">
        <f t="array" ref="AU418">_xlfn.IFS(AO418=0," ",AT418=20%,20%,AT418=25%,25%,AT418&lt;20%,"MV",AT418=21%,"MV",AT418=22%,"MV",AT418=23%,"MV",AT418=24%,MV)</f>
        <v xml:space="preserve"> </v>
      </c>
      <c r="AY418" s="121"/>
      <c r="AZ418">
        <v>0</v>
      </c>
      <c r="BA418">
        <v>0</v>
      </c>
      <c r="BB418">
        <f t="shared" si="101"/>
        <v>0</v>
      </c>
      <c r="BD418">
        <v>0</v>
      </c>
      <c r="BE418">
        <f t="shared" si="102"/>
        <v>0</v>
      </c>
      <c r="BF418">
        <f t="shared" si="103"/>
        <v>0</v>
      </c>
      <c r="BG418" s="102" t="str">
        <f t="shared" si="104"/>
        <v xml:space="preserve"> </v>
      </c>
      <c r="BH418">
        <f t="shared" si="105"/>
        <v>0</v>
      </c>
      <c r="BI418" s="102" t="str">
        <f t="shared" si="106"/>
        <v xml:space="preserve"> </v>
      </c>
      <c r="BJ418" s="102" t="str" cm="1">
        <f t="array" ref="BJ418">_xlfn.IFS(BD418=0," ",BI418=20%,20%,BI418=25%,25%,BI418&lt;20%,"MV",BI418=21%,"MV",BI418=22%,"MV",BI418=23%,"MV",BI418=24%,MV)</f>
        <v xml:space="preserve"> </v>
      </c>
    </row>
    <row r="419" spans="1:62" ht="22.5">
      <c r="A419" s="6">
        <v>390</v>
      </c>
      <c r="B419" s="14" t="s">
        <v>380</v>
      </c>
      <c r="C419" s="16" t="s">
        <v>253</v>
      </c>
      <c r="D419" s="9">
        <v>89201</v>
      </c>
      <c r="E419" s="9">
        <v>465972</v>
      </c>
      <c r="F419" s="9">
        <v>81164</v>
      </c>
      <c r="G419" s="9">
        <v>112335</v>
      </c>
      <c r="H419" s="9">
        <v>101944</v>
      </c>
      <c r="I419" s="9">
        <v>194327</v>
      </c>
      <c r="J419" s="9">
        <v>311532</v>
      </c>
      <c r="K419" s="9">
        <v>558187</v>
      </c>
      <c r="L419" s="9">
        <v>475104</v>
      </c>
      <c r="M419" s="9">
        <v>224354</v>
      </c>
      <c r="N419" s="9">
        <v>147508</v>
      </c>
      <c r="O419" s="9">
        <v>191424</v>
      </c>
      <c r="P419" s="9">
        <v>277144</v>
      </c>
      <c r="Q419" s="9">
        <v>129522</v>
      </c>
      <c r="R419" s="9">
        <v>144642</v>
      </c>
      <c r="S419" s="9">
        <v>109841</v>
      </c>
      <c r="T419" s="9">
        <v>136362</v>
      </c>
      <c r="U419" s="9">
        <v>136639</v>
      </c>
      <c r="V419" s="9">
        <v>198271</v>
      </c>
      <c r="W419" s="9">
        <v>104099</v>
      </c>
      <c r="X419" s="9">
        <v>753945</v>
      </c>
      <c r="Y419" s="9">
        <v>105880</v>
      </c>
      <c r="Z419" s="9">
        <v>201116</v>
      </c>
      <c r="AA419" s="9">
        <v>565600</v>
      </c>
      <c r="AB419" s="9">
        <v>201316</v>
      </c>
      <c r="AC419" s="9">
        <v>226240</v>
      </c>
      <c r="AE419" s="10">
        <f t="shared" si="97"/>
        <v>753945</v>
      </c>
      <c r="AF419" s="10">
        <f t="shared" si="98"/>
        <v>81164</v>
      </c>
      <c r="AG419" s="10">
        <f t="shared" si="110"/>
        <v>64931.199999999997</v>
      </c>
      <c r="AH419" s="10">
        <f t="shared" si="111"/>
        <v>60873</v>
      </c>
      <c r="AK419">
        <v>0</v>
      </c>
      <c r="AL419">
        <v>0</v>
      </c>
      <c r="AM419">
        <f t="shared" si="112"/>
        <v>0</v>
      </c>
      <c r="AO419">
        <v>0</v>
      </c>
      <c r="AP419">
        <f t="shared" si="107"/>
        <v>0</v>
      </c>
      <c r="AQ419">
        <f t="shared" si="108"/>
        <v>0</v>
      </c>
      <c r="AR419" s="102" t="str">
        <f t="shared" si="109"/>
        <v xml:space="preserve"> </v>
      </c>
      <c r="AS419">
        <f t="shared" si="99"/>
        <v>0</v>
      </c>
      <c r="AT419" s="102" t="str">
        <f t="shared" si="100"/>
        <v xml:space="preserve"> </v>
      </c>
      <c r="AU419" s="102" t="str" cm="1">
        <f t="array" ref="AU419">_xlfn.IFS(AO419=0," ",AT419=20%,20%,AT419=25%,25%,AT419&lt;20%,"MV",AT419=21%,"MV",AT419=22%,"MV",AT419=23%,"MV",AT419=24%,MV)</f>
        <v xml:space="preserve"> </v>
      </c>
      <c r="AY419" s="121"/>
      <c r="AZ419">
        <v>0</v>
      </c>
      <c r="BA419">
        <v>0</v>
      </c>
      <c r="BB419">
        <f t="shared" si="101"/>
        <v>0</v>
      </c>
      <c r="BD419">
        <v>0</v>
      </c>
      <c r="BE419">
        <f t="shared" si="102"/>
        <v>0</v>
      </c>
      <c r="BF419">
        <f t="shared" si="103"/>
        <v>0</v>
      </c>
      <c r="BG419" s="102" t="str">
        <f t="shared" si="104"/>
        <v xml:space="preserve"> </v>
      </c>
      <c r="BH419">
        <f t="shared" si="105"/>
        <v>0</v>
      </c>
      <c r="BI419" s="102" t="str">
        <f t="shared" si="106"/>
        <v xml:space="preserve"> </v>
      </c>
      <c r="BJ419" s="102" t="str" cm="1">
        <f t="array" ref="BJ419">_xlfn.IFS(BD419=0," ",BI419=20%,20%,BI419=25%,25%,BI419&lt;20%,"MV",BI419=21%,"MV",BI419=22%,"MV",BI419=23%,"MV",BI419=24%,MV)</f>
        <v xml:space="preserve"> </v>
      </c>
    </row>
    <row r="420" spans="1:62">
      <c r="A420" s="6">
        <v>391</v>
      </c>
      <c r="B420" s="14" t="s">
        <v>380</v>
      </c>
      <c r="C420" s="16" t="s">
        <v>45</v>
      </c>
      <c r="D420" s="9">
        <v>89201</v>
      </c>
      <c r="E420" s="9">
        <v>5591663</v>
      </c>
      <c r="F420" s="9">
        <v>3895853</v>
      </c>
      <c r="G420" s="9">
        <v>4044040</v>
      </c>
      <c r="H420" s="9">
        <v>101944</v>
      </c>
      <c r="I420" s="9">
        <v>5124200</v>
      </c>
      <c r="J420" s="9">
        <v>3612623</v>
      </c>
      <c r="K420" s="9">
        <v>5170072</v>
      </c>
      <c r="L420" s="9">
        <v>8479475</v>
      </c>
      <c r="M420" s="9">
        <v>2180727</v>
      </c>
      <c r="N420" s="9">
        <v>2296788</v>
      </c>
      <c r="O420" s="9">
        <v>5047632</v>
      </c>
      <c r="P420" s="9">
        <v>6651456</v>
      </c>
      <c r="Q420" s="9">
        <v>4659187</v>
      </c>
      <c r="R420" s="9">
        <v>1735702</v>
      </c>
      <c r="S420" s="9">
        <v>3954251</v>
      </c>
      <c r="T420" s="9">
        <v>3319125</v>
      </c>
      <c r="U420" s="9">
        <v>3279349</v>
      </c>
      <c r="V420" s="9">
        <v>4543182</v>
      </c>
      <c r="W420" s="9">
        <v>2498368</v>
      </c>
      <c r="X420" s="9">
        <v>4523669</v>
      </c>
      <c r="Y420" s="9">
        <v>3441110</v>
      </c>
      <c r="Z420" s="9">
        <v>5315984</v>
      </c>
      <c r="AA420" s="9">
        <v>5656000</v>
      </c>
      <c r="AB420" s="9">
        <v>5308482</v>
      </c>
      <c r="AC420" s="9">
        <v>904960</v>
      </c>
      <c r="AE420" s="10">
        <f t="shared" si="97"/>
        <v>8479475</v>
      </c>
      <c r="AF420" s="10">
        <f t="shared" si="98"/>
        <v>89201</v>
      </c>
      <c r="AG420" s="10">
        <f t="shared" si="110"/>
        <v>71360.800000000003</v>
      </c>
      <c r="AH420" s="10">
        <f t="shared" si="111"/>
        <v>66900.75</v>
      </c>
      <c r="AK420">
        <v>0</v>
      </c>
      <c r="AL420">
        <v>0</v>
      </c>
      <c r="AM420">
        <f t="shared" si="112"/>
        <v>0</v>
      </c>
      <c r="AO420">
        <v>0</v>
      </c>
      <c r="AP420">
        <f t="shared" si="107"/>
        <v>0</v>
      </c>
      <c r="AQ420">
        <f t="shared" si="108"/>
        <v>0</v>
      </c>
      <c r="AR420" s="102" t="str">
        <f t="shared" si="109"/>
        <v xml:space="preserve"> </v>
      </c>
      <c r="AS420">
        <f t="shared" si="99"/>
        <v>0</v>
      </c>
      <c r="AT420" s="102" t="str">
        <f t="shared" si="100"/>
        <v xml:space="preserve"> </v>
      </c>
      <c r="AU420" s="102" t="str" cm="1">
        <f t="array" ref="AU420">_xlfn.IFS(AO420=0," ",AT420=20%,20%,AT420=25%,25%,AT420&lt;20%,"MV",AT420=21%,"MV",AT420=22%,"MV",AT420=23%,"MV",AT420=24%,MV)</f>
        <v xml:space="preserve"> </v>
      </c>
      <c r="AY420" s="121"/>
      <c r="AZ420">
        <v>0</v>
      </c>
      <c r="BA420">
        <v>0</v>
      </c>
      <c r="BB420">
        <f t="shared" si="101"/>
        <v>0</v>
      </c>
      <c r="BD420">
        <v>0</v>
      </c>
      <c r="BE420">
        <f t="shared" si="102"/>
        <v>0</v>
      </c>
      <c r="BF420">
        <f t="shared" si="103"/>
        <v>0</v>
      </c>
      <c r="BG420" s="102" t="str">
        <f t="shared" si="104"/>
        <v xml:space="preserve"> </v>
      </c>
      <c r="BH420">
        <f t="shared" si="105"/>
        <v>0</v>
      </c>
      <c r="BI420" s="102" t="str">
        <f t="shared" si="106"/>
        <v xml:space="preserve"> </v>
      </c>
      <c r="BJ420" s="102" t="str" cm="1">
        <f t="array" ref="BJ420">_xlfn.IFS(BD420=0," ",BI420=20%,20%,BI420=25%,25%,BI420&lt;20%,"MV",BI420=21%,"MV",BI420=22%,"MV",BI420=23%,"MV",BI420=24%,MV)</f>
        <v xml:space="preserve"> </v>
      </c>
    </row>
    <row r="421" spans="1:62" ht="22.5">
      <c r="A421" s="6">
        <v>392</v>
      </c>
      <c r="B421" s="14" t="s">
        <v>381</v>
      </c>
      <c r="C421" s="16" t="s">
        <v>253</v>
      </c>
      <c r="D421" s="9">
        <v>88884</v>
      </c>
      <c r="E421" s="9">
        <v>622160</v>
      </c>
      <c r="F421" s="9">
        <v>93758</v>
      </c>
      <c r="G421" s="9">
        <v>206764</v>
      </c>
      <c r="H421" s="9">
        <v>101582</v>
      </c>
      <c r="I421" s="9">
        <v>412360</v>
      </c>
      <c r="J421" s="9">
        <v>490375</v>
      </c>
      <c r="K421" s="9">
        <v>558187</v>
      </c>
      <c r="L421" s="9">
        <v>475104</v>
      </c>
      <c r="M421" s="9">
        <v>243680</v>
      </c>
      <c r="N421" s="9">
        <v>271940</v>
      </c>
      <c r="O421" s="9">
        <v>406199</v>
      </c>
      <c r="P421" s="9">
        <v>791840</v>
      </c>
      <c r="Q421" s="9">
        <v>134726</v>
      </c>
      <c r="R421" s="9">
        <v>388659</v>
      </c>
      <c r="S421" s="9">
        <v>168266</v>
      </c>
      <c r="T421" s="9">
        <v>289359</v>
      </c>
      <c r="U421" s="9">
        <v>155540</v>
      </c>
      <c r="V421" s="9">
        <v>196310</v>
      </c>
      <c r="W421" s="9">
        <v>139592</v>
      </c>
      <c r="X421" s="9">
        <v>1074640</v>
      </c>
      <c r="Y421" s="9">
        <v>112498</v>
      </c>
      <c r="Z421" s="9">
        <v>425863</v>
      </c>
      <c r="AA421" s="9">
        <v>678720</v>
      </c>
      <c r="AB421" s="9">
        <v>427190</v>
      </c>
      <c r="AC421" s="9">
        <v>311080</v>
      </c>
      <c r="AE421" s="10">
        <f t="shared" si="97"/>
        <v>1074640</v>
      </c>
      <c r="AF421" s="10">
        <f t="shared" si="98"/>
        <v>88884</v>
      </c>
      <c r="AG421" s="10">
        <f t="shared" si="110"/>
        <v>71107.199999999997</v>
      </c>
      <c r="AH421" s="10">
        <f t="shared" si="111"/>
        <v>66663</v>
      </c>
      <c r="AK421">
        <v>0</v>
      </c>
      <c r="AL421">
        <v>0</v>
      </c>
      <c r="AM421">
        <f t="shared" si="112"/>
        <v>0</v>
      </c>
      <c r="AO421">
        <v>0</v>
      </c>
      <c r="AP421">
        <f t="shared" si="107"/>
        <v>0</v>
      </c>
      <c r="AQ421">
        <f t="shared" si="108"/>
        <v>0</v>
      </c>
      <c r="AR421" s="102" t="str">
        <f t="shared" si="109"/>
        <v xml:space="preserve"> </v>
      </c>
      <c r="AS421">
        <f t="shared" si="99"/>
        <v>0</v>
      </c>
      <c r="AT421" s="102" t="str">
        <f t="shared" si="100"/>
        <v xml:space="preserve"> </v>
      </c>
      <c r="AU421" s="102" t="str" cm="1">
        <f t="array" ref="AU421">_xlfn.IFS(AO421=0," ",AT421=20%,20%,AT421=25%,25%,AT421&lt;20%,"MV",AT421=21%,"MV",AT421=22%,"MV",AT421=23%,"MV",AT421=24%,MV)</f>
        <v xml:space="preserve"> </v>
      </c>
      <c r="AY421" s="121"/>
      <c r="AZ421">
        <v>0</v>
      </c>
      <c r="BA421">
        <v>0</v>
      </c>
      <c r="BB421">
        <f t="shared" si="101"/>
        <v>0</v>
      </c>
      <c r="BD421">
        <v>0</v>
      </c>
      <c r="BE421">
        <f t="shared" si="102"/>
        <v>0</v>
      </c>
      <c r="BF421">
        <f t="shared" si="103"/>
        <v>0</v>
      </c>
      <c r="BG421" s="102" t="str">
        <f t="shared" si="104"/>
        <v xml:space="preserve"> </v>
      </c>
      <c r="BH421">
        <f t="shared" si="105"/>
        <v>0</v>
      </c>
      <c r="BI421" s="102" t="str">
        <f t="shared" si="106"/>
        <v xml:space="preserve"> </v>
      </c>
      <c r="BJ421" s="102" t="str" cm="1">
        <f t="array" ref="BJ421">_xlfn.IFS(BD421=0," ",BI421=20%,20%,BI421=25%,25%,BI421&lt;20%,"MV",BI421=21%,"MV",BI421=22%,"MV",BI421=23%,"MV",BI421=24%,MV)</f>
        <v xml:space="preserve"> </v>
      </c>
    </row>
    <row r="422" spans="1:62">
      <c r="A422" s="6">
        <v>393</v>
      </c>
      <c r="B422" s="14" t="s">
        <v>381</v>
      </c>
      <c r="C422" s="16" t="s">
        <v>45</v>
      </c>
      <c r="D422" s="9">
        <v>88884</v>
      </c>
      <c r="E422" s="9">
        <v>7465920</v>
      </c>
      <c r="F422" s="9">
        <v>4500375</v>
      </c>
      <c r="G422" s="9">
        <v>7443522</v>
      </c>
      <c r="H422" s="9">
        <v>101582</v>
      </c>
      <c r="I422" s="9">
        <v>8051758</v>
      </c>
      <c r="J422" s="9">
        <v>6093345</v>
      </c>
      <c r="K422" s="9">
        <v>7111054</v>
      </c>
      <c r="L422" s="9">
        <v>8479475</v>
      </c>
      <c r="M422" s="9">
        <v>2368563</v>
      </c>
      <c r="N422" s="9">
        <v>2409908</v>
      </c>
      <c r="O422" s="9">
        <v>7931443</v>
      </c>
      <c r="P422" s="9">
        <v>19004160</v>
      </c>
      <c r="Q422" s="9">
        <v>4847531</v>
      </c>
      <c r="R422" s="9">
        <v>4663910</v>
      </c>
      <c r="S422" s="9">
        <v>6057576</v>
      </c>
      <c r="T422" s="9">
        <v>5215408</v>
      </c>
      <c r="U422" s="9">
        <v>3732960</v>
      </c>
      <c r="V422" s="9">
        <v>4711448</v>
      </c>
      <c r="W422" s="9">
        <v>2498368</v>
      </c>
      <c r="X422" s="9">
        <v>6447840</v>
      </c>
      <c r="Y422" s="9">
        <v>3771986</v>
      </c>
      <c r="Z422" s="9">
        <v>8328811</v>
      </c>
      <c r="AA422" s="9">
        <v>6787200</v>
      </c>
      <c r="AB422" s="9">
        <v>8341324</v>
      </c>
      <c r="AC422" s="9">
        <v>1244320</v>
      </c>
      <c r="AE422" s="10">
        <f t="shared" si="97"/>
        <v>19004160</v>
      </c>
      <c r="AF422" s="10">
        <f t="shared" si="98"/>
        <v>88884</v>
      </c>
      <c r="AG422" s="10">
        <f t="shared" si="110"/>
        <v>71107.199999999997</v>
      </c>
      <c r="AH422" s="10">
        <f t="shared" si="111"/>
        <v>66663</v>
      </c>
      <c r="AK422">
        <v>0</v>
      </c>
      <c r="AL422">
        <v>0</v>
      </c>
      <c r="AM422">
        <f t="shared" si="112"/>
        <v>0</v>
      </c>
      <c r="AO422">
        <v>0</v>
      </c>
      <c r="AP422">
        <f t="shared" si="107"/>
        <v>0</v>
      </c>
      <c r="AQ422">
        <f t="shared" si="108"/>
        <v>0</v>
      </c>
      <c r="AR422" s="102" t="str">
        <f t="shared" si="109"/>
        <v xml:space="preserve"> </v>
      </c>
      <c r="AS422">
        <f t="shared" si="99"/>
        <v>0</v>
      </c>
      <c r="AT422" s="102" t="str">
        <f t="shared" si="100"/>
        <v xml:space="preserve"> </v>
      </c>
      <c r="AU422" s="102" t="str" cm="1">
        <f t="array" ref="AU422">_xlfn.IFS(AO422=0," ",AT422=20%,20%,AT422=25%,25%,AT422&lt;20%,"MV",AT422=21%,"MV",AT422=22%,"MV",AT422=23%,"MV",AT422=24%,MV)</f>
        <v xml:space="preserve"> </v>
      </c>
      <c r="AY422" s="121"/>
      <c r="AZ422">
        <v>0</v>
      </c>
      <c r="BA422">
        <v>0</v>
      </c>
      <c r="BB422">
        <f t="shared" si="101"/>
        <v>0</v>
      </c>
      <c r="BD422">
        <v>0</v>
      </c>
      <c r="BE422">
        <f t="shared" si="102"/>
        <v>0</v>
      </c>
      <c r="BF422">
        <f t="shared" si="103"/>
        <v>0</v>
      </c>
      <c r="BG422" s="102" t="str">
        <f t="shared" si="104"/>
        <v xml:space="preserve"> </v>
      </c>
      <c r="BH422">
        <f t="shared" si="105"/>
        <v>0</v>
      </c>
      <c r="BI422" s="102" t="str">
        <f t="shared" si="106"/>
        <v xml:space="preserve"> </v>
      </c>
      <c r="BJ422" s="102" t="str" cm="1">
        <f t="array" ref="BJ422">_xlfn.IFS(BD422=0," ",BI422=20%,20%,BI422=25%,25%,BI422&lt;20%,"MV",BI422=21%,"MV",BI422=22%,"MV",BI422=23%,"MV",BI422=24%,MV)</f>
        <v xml:space="preserve"> </v>
      </c>
    </row>
    <row r="423" spans="1:62" ht="22.5">
      <c r="A423" s="6">
        <v>394</v>
      </c>
      <c r="B423" s="14" t="s">
        <v>382</v>
      </c>
      <c r="C423" s="16" t="s">
        <v>253</v>
      </c>
      <c r="D423" s="9">
        <v>102900</v>
      </c>
      <c r="E423" s="9">
        <v>494900</v>
      </c>
      <c r="F423" s="9">
        <v>106466</v>
      </c>
      <c r="G423" s="9">
        <v>205209</v>
      </c>
      <c r="H423" s="9">
        <v>117600</v>
      </c>
      <c r="I423" s="9">
        <v>410522</v>
      </c>
      <c r="J423" s="9">
        <v>542297</v>
      </c>
      <c r="K423" s="9">
        <v>767745</v>
      </c>
      <c r="L423" s="9">
        <v>203616</v>
      </c>
      <c r="M423" s="9">
        <v>182188</v>
      </c>
      <c r="N423" s="9">
        <v>244339</v>
      </c>
      <c r="O423" s="9">
        <v>404387</v>
      </c>
      <c r="P423" s="9">
        <v>179861</v>
      </c>
      <c r="Q423" s="9">
        <v>106333</v>
      </c>
      <c r="R423" s="9">
        <v>331715</v>
      </c>
      <c r="S423" s="9">
        <v>185093</v>
      </c>
      <c r="T423" s="9">
        <v>288069</v>
      </c>
      <c r="U423" s="9">
        <v>168826</v>
      </c>
      <c r="V423" s="9">
        <v>269927</v>
      </c>
      <c r="W423" s="9">
        <v>156423</v>
      </c>
      <c r="X423" s="9">
        <v>1187760</v>
      </c>
      <c r="Y423" s="9">
        <v>99263</v>
      </c>
      <c r="Z423" s="9">
        <v>426779</v>
      </c>
      <c r="AA423" s="9">
        <v>339360</v>
      </c>
      <c r="AB423" s="9">
        <v>425285</v>
      </c>
      <c r="AC423" s="9">
        <v>87668</v>
      </c>
      <c r="AE423" s="10">
        <f t="shared" si="97"/>
        <v>1187760</v>
      </c>
      <c r="AF423" s="10">
        <f t="shared" si="98"/>
        <v>87668</v>
      </c>
      <c r="AG423" s="10">
        <f t="shared" si="110"/>
        <v>70134.399999999994</v>
      </c>
      <c r="AH423" s="10">
        <f t="shared" si="111"/>
        <v>65751</v>
      </c>
      <c r="AK423">
        <v>1</v>
      </c>
      <c r="AL423">
        <v>1</v>
      </c>
      <c r="AM423">
        <f t="shared" si="112"/>
        <v>0</v>
      </c>
      <c r="AO423">
        <v>65751</v>
      </c>
      <c r="AP423">
        <f t="shared" si="107"/>
        <v>288069</v>
      </c>
      <c r="AQ423">
        <f t="shared" si="108"/>
        <v>222318</v>
      </c>
      <c r="AR423" s="102">
        <f t="shared" si="109"/>
        <v>0.77175260093935827</v>
      </c>
      <c r="AS423">
        <f t="shared" si="99"/>
        <v>65751</v>
      </c>
      <c r="AT423" s="102">
        <f t="shared" si="100"/>
        <v>0.25</v>
      </c>
      <c r="AU423" s="102" cm="1">
        <f t="array" ref="AU423">_xlfn.IFS(AO423=0," ",AT423=20%,20%,AT423=25%,25%,AT423&lt;20%,"MV",AT423=21%,"MV",AT423=22%,"MV",AT423=23%,"MV",AT423=24%,MV)</f>
        <v>0.25</v>
      </c>
      <c r="AY423" s="121"/>
      <c r="AZ423">
        <v>1</v>
      </c>
      <c r="BA423">
        <v>1</v>
      </c>
      <c r="BB423">
        <f t="shared" si="101"/>
        <v>0</v>
      </c>
      <c r="BD423">
        <v>65751</v>
      </c>
      <c r="BE423">
        <f t="shared" si="102"/>
        <v>156423</v>
      </c>
      <c r="BF423">
        <f t="shared" si="103"/>
        <v>90672</v>
      </c>
      <c r="BG423" s="102">
        <f t="shared" si="104"/>
        <v>0.57965900155347994</v>
      </c>
      <c r="BH423">
        <f t="shared" si="105"/>
        <v>65751</v>
      </c>
      <c r="BI423" s="102">
        <f t="shared" si="106"/>
        <v>0.25</v>
      </c>
      <c r="BJ423" s="102" cm="1">
        <f t="array" ref="BJ423">_xlfn.IFS(BD423=0," ",BI423=20%,20%,BI423=25%,25%,BI423&lt;20%,"MV",BI423=21%,"MV",BI423=22%,"MV",BI423=23%,"MV",BI423=24%,MV)</f>
        <v>0.25</v>
      </c>
    </row>
    <row r="424" spans="1:62">
      <c r="A424" s="6">
        <v>395</v>
      </c>
      <c r="B424" s="14" t="s">
        <v>382</v>
      </c>
      <c r="C424" s="16" t="s">
        <v>45</v>
      </c>
      <c r="D424" s="9">
        <v>102900</v>
      </c>
      <c r="E424" s="9">
        <v>5938800</v>
      </c>
      <c r="F424" s="9">
        <v>5110363</v>
      </c>
      <c r="G424" s="9">
        <v>4925019</v>
      </c>
      <c r="H424" s="9">
        <v>117600</v>
      </c>
      <c r="I424" s="9">
        <v>8899312</v>
      </c>
      <c r="J424" s="9">
        <v>5468221</v>
      </c>
      <c r="K424" s="9">
        <v>4411324</v>
      </c>
      <c r="L424" s="9">
        <v>2058784</v>
      </c>
      <c r="M424" s="9">
        <v>1770869</v>
      </c>
      <c r="N424" s="9">
        <v>6239699</v>
      </c>
      <c r="O424" s="9">
        <v>8766332</v>
      </c>
      <c r="P424" s="9">
        <v>4316659</v>
      </c>
      <c r="Q424" s="9">
        <v>3826963</v>
      </c>
      <c r="R424" s="9">
        <v>3980589</v>
      </c>
      <c r="S424" s="9">
        <v>6663334</v>
      </c>
      <c r="T424" s="9">
        <v>5764399</v>
      </c>
      <c r="U424" s="9">
        <v>4051845</v>
      </c>
      <c r="V424" s="9">
        <v>6478241</v>
      </c>
      <c r="W424" s="9">
        <v>1718010</v>
      </c>
      <c r="X424" s="9">
        <v>7126560</v>
      </c>
      <c r="Y424" s="9">
        <v>2382307</v>
      </c>
      <c r="Z424" s="9">
        <v>9195830</v>
      </c>
      <c r="AA424" s="9">
        <v>3393600</v>
      </c>
      <c r="AB424" s="9">
        <v>9219358</v>
      </c>
      <c r="AC424" s="9">
        <v>350672</v>
      </c>
      <c r="AE424" s="10">
        <f t="shared" si="97"/>
        <v>9219358</v>
      </c>
      <c r="AF424" s="10">
        <f t="shared" si="98"/>
        <v>102900</v>
      </c>
      <c r="AG424" s="10">
        <f t="shared" si="110"/>
        <v>82320</v>
      </c>
      <c r="AH424" s="10">
        <f t="shared" si="111"/>
        <v>77175</v>
      </c>
      <c r="AK424">
        <v>0</v>
      </c>
      <c r="AL424">
        <v>0</v>
      </c>
      <c r="AM424">
        <f t="shared" si="112"/>
        <v>0</v>
      </c>
      <c r="AO424">
        <v>0</v>
      </c>
      <c r="AP424">
        <f t="shared" si="107"/>
        <v>0</v>
      </c>
      <c r="AQ424">
        <f t="shared" si="108"/>
        <v>0</v>
      </c>
      <c r="AR424" s="102" t="str">
        <f t="shared" si="109"/>
        <v xml:space="preserve"> </v>
      </c>
      <c r="AS424">
        <f t="shared" si="99"/>
        <v>0</v>
      </c>
      <c r="AT424" s="102" t="str">
        <f t="shared" si="100"/>
        <v xml:space="preserve"> </v>
      </c>
      <c r="AU424" s="102" t="str" cm="1">
        <f t="array" ref="AU424">_xlfn.IFS(AO424=0," ",AT424=20%,20%,AT424=25%,25%,AT424&lt;20%,"MV",AT424=21%,"MV",AT424=22%,"MV",AT424=23%,"MV",AT424=24%,MV)</f>
        <v xml:space="preserve"> </v>
      </c>
      <c r="AY424" s="121"/>
      <c r="AZ424">
        <v>0</v>
      </c>
      <c r="BA424">
        <v>0</v>
      </c>
      <c r="BB424">
        <f t="shared" si="101"/>
        <v>0</v>
      </c>
      <c r="BD424">
        <v>0</v>
      </c>
      <c r="BE424">
        <f t="shared" si="102"/>
        <v>0</v>
      </c>
      <c r="BF424">
        <f t="shared" si="103"/>
        <v>0</v>
      </c>
      <c r="BG424" s="102" t="str">
        <f t="shared" si="104"/>
        <v xml:space="preserve"> </v>
      </c>
      <c r="BH424">
        <f t="shared" si="105"/>
        <v>0</v>
      </c>
      <c r="BI424" s="102" t="str">
        <f t="shared" si="106"/>
        <v xml:space="preserve"> </v>
      </c>
      <c r="BJ424" s="102" t="str" cm="1">
        <f t="array" ref="BJ424">_xlfn.IFS(BD424=0," ",BI424=20%,20%,BI424=25%,25%,BI424&lt;20%,"MV",BI424=21%,"MV",BI424=22%,"MV",BI424=23%,"MV",BI424=24%,MV)</f>
        <v xml:space="preserve"> </v>
      </c>
    </row>
    <row r="425" spans="1:62" ht="22.5">
      <c r="A425" s="6">
        <v>396</v>
      </c>
      <c r="B425" s="14" t="s">
        <v>383</v>
      </c>
      <c r="C425" s="16" t="s">
        <v>253</v>
      </c>
      <c r="D425" s="9">
        <v>58434</v>
      </c>
      <c r="E425" s="9">
        <v>212100</v>
      </c>
      <c r="F425" s="9">
        <v>48619</v>
      </c>
      <c r="G425" s="9">
        <v>101101</v>
      </c>
      <c r="H425" s="9">
        <v>66782</v>
      </c>
      <c r="I425" s="9">
        <v>187455</v>
      </c>
      <c r="J425" s="9">
        <v>241149</v>
      </c>
      <c r="K425" s="9">
        <v>476269</v>
      </c>
      <c r="L425" s="9">
        <v>180992</v>
      </c>
      <c r="M425" s="9">
        <v>90456</v>
      </c>
      <c r="N425" s="9">
        <v>71039</v>
      </c>
      <c r="O425" s="9">
        <v>184654</v>
      </c>
      <c r="P425" s="9">
        <v>51979</v>
      </c>
      <c r="Q425" s="9">
        <v>52714</v>
      </c>
      <c r="R425" s="9">
        <v>112743</v>
      </c>
      <c r="S425" s="9">
        <v>210333</v>
      </c>
      <c r="T425" s="9">
        <v>131540</v>
      </c>
      <c r="U425" s="9">
        <v>58534</v>
      </c>
      <c r="V425" s="9">
        <v>91614</v>
      </c>
      <c r="W425" s="9">
        <v>58328</v>
      </c>
      <c r="X425" s="9">
        <v>509040</v>
      </c>
      <c r="Y425" s="9">
        <v>79410</v>
      </c>
      <c r="Z425" s="9">
        <v>193956</v>
      </c>
      <c r="AA425" s="9">
        <v>282800</v>
      </c>
      <c r="AB425" s="9">
        <v>194196</v>
      </c>
      <c r="AC425" s="9">
        <v>84840</v>
      </c>
      <c r="AE425" s="10">
        <f t="shared" si="97"/>
        <v>509040</v>
      </c>
      <c r="AF425" s="10">
        <f t="shared" si="98"/>
        <v>48619</v>
      </c>
      <c r="AG425" s="10">
        <f t="shared" si="110"/>
        <v>38895.199999999997</v>
      </c>
      <c r="AH425" s="10">
        <f t="shared" si="111"/>
        <v>36464.25</v>
      </c>
      <c r="AK425">
        <v>0</v>
      </c>
      <c r="AL425">
        <v>0</v>
      </c>
      <c r="AM425">
        <f t="shared" si="112"/>
        <v>0</v>
      </c>
      <c r="AO425">
        <v>0</v>
      </c>
      <c r="AP425">
        <f t="shared" si="107"/>
        <v>0</v>
      </c>
      <c r="AQ425">
        <f t="shared" si="108"/>
        <v>0</v>
      </c>
      <c r="AR425" s="102" t="str">
        <f t="shared" si="109"/>
        <v xml:space="preserve"> </v>
      </c>
      <c r="AS425">
        <f t="shared" si="99"/>
        <v>0</v>
      </c>
      <c r="AT425" s="102" t="str">
        <f t="shared" si="100"/>
        <v xml:space="preserve"> </v>
      </c>
      <c r="AU425" s="102" t="str" cm="1">
        <f t="array" ref="AU425">_xlfn.IFS(AO425=0," ",AT425=20%,20%,AT425=25%,25%,AT425&lt;20%,"MV",AT425=21%,"MV",AT425=22%,"MV",AT425=23%,"MV",AT425=24%,MV)</f>
        <v xml:space="preserve"> </v>
      </c>
      <c r="AY425" s="121"/>
      <c r="AZ425">
        <v>0</v>
      </c>
      <c r="BA425">
        <v>0</v>
      </c>
      <c r="BB425">
        <f t="shared" si="101"/>
        <v>0</v>
      </c>
      <c r="BD425">
        <v>0</v>
      </c>
      <c r="BE425">
        <f t="shared" si="102"/>
        <v>0</v>
      </c>
      <c r="BF425">
        <f t="shared" si="103"/>
        <v>0</v>
      </c>
      <c r="BG425" s="102" t="str">
        <f t="shared" si="104"/>
        <v xml:space="preserve"> </v>
      </c>
      <c r="BH425">
        <f t="shared" si="105"/>
        <v>0</v>
      </c>
      <c r="BI425" s="102" t="str">
        <f t="shared" si="106"/>
        <v xml:space="preserve"> </v>
      </c>
      <c r="BJ425" s="102" t="str" cm="1">
        <f t="array" ref="BJ425">_xlfn.IFS(BD425=0," ",BI425=20%,20%,BI425=25%,25%,BI425&lt;20%,"MV",BI425=21%,"MV",BI425=22%,"MV",BI425=23%,"MV",BI425=24%,MV)</f>
        <v xml:space="preserve"> </v>
      </c>
    </row>
    <row r="426" spans="1:62">
      <c r="A426" s="6">
        <v>397</v>
      </c>
      <c r="B426" s="14" t="s">
        <v>383</v>
      </c>
      <c r="C426" s="16" t="s">
        <v>45</v>
      </c>
      <c r="D426" s="9">
        <v>58434</v>
      </c>
      <c r="E426" s="9">
        <v>2545200</v>
      </c>
      <c r="F426" s="9">
        <v>1750300</v>
      </c>
      <c r="G426" s="9">
        <v>1804264</v>
      </c>
      <c r="H426" s="9">
        <v>66782</v>
      </c>
      <c r="I426" s="9">
        <v>3813990</v>
      </c>
      <c r="J426" s="9">
        <v>3028788</v>
      </c>
      <c r="K426" s="9">
        <v>3146156</v>
      </c>
      <c r="L426" s="9">
        <v>1832544</v>
      </c>
      <c r="M426" s="9">
        <v>879237</v>
      </c>
      <c r="N426" s="9">
        <v>236195</v>
      </c>
      <c r="O426" s="9">
        <v>3756999</v>
      </c>
      <c r="P426" s="9">
        <v>1247487</v>
      </c>
      <c r="Q426" s="9">
        <v>1896909</v>
      </c>
      <c r="R426" s="9">
        <v>1352915</v>
      </c>
      <c r="S426" s="9">
        <v>2523990</v>
      </c>
      <c r="T426" s="9">
        <v>2470456</v>
      </c>
      <c r="U426" s="9">
        <v>1404837</v>
      </c>
      <c r="V426" s="9">
        <v>2120152</v>
      </c>
      <c r="W426" s="9">
        <v>1399860</v>
      </c>
      <c r="X426" s="9">
        <v>3054240</v>
      </c>
      <c r="Y426" s="9">
        <v>1786730</v>
      </c>
      <c r="Z426" s="9">
        <v>3955784</v>
      </c>
      <c r="AA426" s="9">
        <v>2828000</v>
      </c>
      <c r="AB426" s="9">
        <v>3951154</v>
      </c>
      <c r="AC426" s="9">
        <v>339360</v>
      </c>
      <c r="AE426" s="10">
        <f t="shared" si="97"/>
        <v>3955784</v>
      </c>
      <c r="AF426" s="10">
        <f t="shared" si="98"/>
        <v>58434</v>
      </c>
      <c r="AG426" s="10">
        <f t="shared" si="110"/>
        <v>46747.199999999997</v>
      </c>
      <c r="AH426" s="10">
        <f t="shared" si="111"/>
        <v>43825.5</v>
      </c>
      <c r="AK426">
        <v>0</v>
      </c>
      <c r="AL426">
        <v>0</v>
      </c>
      <c r="AM426">
        <f t="shared" si="112"/>
        <v>0</v>
      </c>
      <c r="AO426">
        <v>0</v>
      </c>
      <c r="AP426">
        <f t="shared" si="107"/>
        <v>0</v>
      </c>
      <c r="AQ426">
        <f t="shared" si="108"/>
        <v>0</v>
      </c>
      <c r="AR426" s="102" t="str">
        <f t="shared" si="109"/>
        <v xml:space="preserve"> </v>
      </c>
      <c r="AS426">
        <f t="shared" si="99"/>
        <v>0</v>
      </c>
      <c r="AT426" s="102" t="str">
        <f t="shared" si="100"/>
        <v xml:space="preserve"> </v>
      </c>
      <c r="AU426" s="102" t="str" cm="1">
        <f t="array" ref="AU426">_xlfn.IFS(AO426=0," ",AT426=20%,20%,AT426=25%,25%,AT426&lt;20%,"MV",AT426=21%,"MV",AT426=22%,"MV",AT426=23%,"MV",AT426=24%,MV)</f>
        <v xml:space="preserve"> </v>
      </c>
      <c r="AY426" s="121"/>
      <c r="AZ426">
        <v>0</v>
      </c>
      <c r="BA426">
        <v>0</v>
      </c>
      <c r="BB426">
        <f t="shared" si="101"/>
        <v>0</v>
      </c>
      <c r="BD426">
        <v>0</v>
      </c>
      <c r="BE426">
        <f t="shared" si="102"/>
        <v>0</v>
      </c>
      <c r="BF426">
        <f t="shared" si="103"/>
        <v>0</v>
      </c>
      <c r="BG426" s="102" t="str">
        <f t="shared" si="104"/>
        <v xml:space="preserve"> </v>
      </c>
      <c r="BH426">
        <f t="shared" si="105"/>
        <v>0</v>
      </c>
      <c r="BI426" s="102" t="str">
        <f t="shared" si="106"/>
        <v xml:space="preserve"> </v>
      </c>
      <c r="BJ426" s="102" t="str" cm="1">
        <f t="array" ref="BJ426">_xlfn.IFS(BD426=0," ",BI426=20%,20%,BI426=25%,25%,BI426&lt;20%,"MV",BI426=21%,"MV",BI426=22%,"MV",BI426=23%,"MV",BI426=24%,MV)</f>
        <v xml:space="preserve"> </v>
      </c>
    </row>
    <row r="427" spans="1:62" ht="22.5">
      <c r="A427" s="6">
        <v>398</v>
      </c>
      <c r="B427" s="14" t="s">
        <v>384</v>
      </c>
      <c r="C427" s="16" t="s">
        <v>253</v>
      </c>
      <c r="D427" s="9">
        <v>58434</v>
      </c>
      <c r="E427" s="9">
        <v>10194</v>
      </c>
      <c r="F427" s="9">
        <v>6081</v>
      </c>
      <c r="G427" s="9">
        <v>47699</v>
      </c>
      <c r="H427" s="9">
        <v>66782</v>
      </c>
      <c r="I427" s="9">
        <v>845773</v>
      </c>
      <c r="J427" s="9">
        <v>415377</v>
      </c>
      <c r="K427" s="9">
        <v>479575</v>
      </c>
      <c r="L427" s="9">
        <v>19117</v>
      </c>
      <c r="M427" s="9">
        <v>6487</v>
      </c>
      <c r="N427" s="9">
        <v>18778</v>
      </c>
      <c r="O427" s="9">
        <v>29232</v>
      </c>
      <c r="P427" s="9">
        <v>2822</v>
      </c>
      <c r="Q427" s="9">
        <v>7692</v>
      </c>
      <c r="R427" s="9">
        <v>39632</v>
      </c>
      <c r="S427" s="9">
        <v>322510</v>
      </c>
      <c r="T427" s="9">
        <v>20824</v>
      </c>
      <c r="U427" s="9">
        <v>4236</v>
      </c>
      <c r="V427" s="9">
        <v>21109</v>
      </c>
      <c r="W427" s="9">
        <v>23823</v>
      </c>
      <c r="X427" s="9">
        <v>1272600</v>
      </c>
      <c r="Y427" s="9">
        <v>10588</v>
      </c>
      <c r="Z427" s="9">
        <v>30667</v>
      </c>
      <c r="AA427" s="9">
        <v>90496</v>
      </c>
      <c r="AB427" s="9">
        <v>345005</v>
      </c>
      <c r="AC427" s="9">
        <v>6222</v>
      </c>
      <c r="AE427" s="10">
        <f t="shared" si="97"/>
        <v>1272600</v>
      </c>
      <c r="AF427" s="10">
        <f t="shared" si="98"/>
        <v>2822</v>
      </c>
      <c r="AG427" s="10">
        <f t="shared" si="110"/>
        <v>2257.6</v>
      </c>
      <c r="AH427" s="10">
        <f t="shared" si="111"/>
        <v>2116.5</v>
      </c>
      <c r="AK427">
        <v>1</v>
      </c>
      <c r="AL427">
        <v>1</v>
      </c>
      <c r="AM427">
        <f t="shared" si="112"/>
        <v>0</v>
      </c>
      <c r="AO427">
        <v>2257.6</v>
      </c>
      <c r="AP427">
        <f t="shared" si="107"/>
        <v>20824</v>
      </c>
      <c r="AQ427">
        <f t="shared" si="108"/>
        <v>18566.400000000001</v>
      </c>
      <c r="AR427" s="102">
        <f t="shared" si="109"/>
        <v>0.89158663081060319</v>
      </c>
      <c r="AS427">
        <f t="shared" si="99"/>
        <v>2257.6</v>
      </c>
      <c r="AT427" s="102">
        <f t="shared" si="100"/>
        <v>0.2</v>
      </c>
      <c r="AU427" s="102" cm="1">
        <f t="array" ref="AU427">_xlfn.IFS(AO427=0," ",AT427=20%,20%,AT427=25%,25%,AT427&lt;20%,"MV",AT427=21%,"MV",AT427=22%,"MV",AT427=23%,"MV",AT427=24%,MV)</f>
        <v>0.2</v>
      </c>
      <c r="AY427" s="121"/>
      <c r="AZ427">
        <v>1</v>
      </c>
      <c r="BA427">
        <v>1</v>
      </c>
      <c r="BB427">
        <f t="shared" si="101"/>
        <v>0</v>
      </c>
      <c r="BD427">
        <v>2257.6</v>
      </c>
      <c r="BE427">
        <f t="shared" si="102"/>
        <v>23823</v>
      </c>
      <c r="BF427">
        <f t="shared" si="103"/>
        <v>21565.4</v>
      </c>
      <c r="BG427" s="102">
        <f t="shared" si="104"/>
        <v>0.90523443730848341</v>
      </c>
      <c r="BH427">
        <f t="shared" si="105"/>
        <v>2257.6</v>
      </c>
      <c r="BI427" s="102">
        <f t="shared" si="106"/>
        <v>0.2</v>
      </c>
      <c r="BJ427" s="102" cm="1">
        <f t="array" ref="BJ427">_xlfn.IFS(BD427=0," ",BI427=20%,20%,BI427=25%,25%,BI427&lt;20%,"MV",BI427=21%,"MV",BI427=22%,"MV",BI427=23%,"MV",BI427=24%,MV)</f>
        <v>0.2</v>
      </c>
    </row>
    <row r="428" spans="1:62">
      <c r="A428" s="6">
        <v>399</v>
      </c>
      <c r="B428" s="14" t="s">
        <v>384</v>
      </c>
      <c r="C428" s="16" t="s">
        <v>45</v>
      </c>
      <c r="D428" s="9">
        <v>12709</v>
      </c>
      <c r="E428" s="9">
        <v>81558</v>
      </c>
      <c r="F428" s="9">
        <v>72976</v>
      </c>
      <c r="G428" s="9">
        <v>572387</v>
      </c>
      <c r="H428" s="9">
        <v>14525</v>
      </c>
      <c r="I428" s="9">
        <v>6017467</v>
      </c>
      <c r="J428" s="9">
        <v>4234534</v>
      </c>
      <c r="K428" s="9">
        <v>453344</v>
      </c>
      <c r="L428" s="9">
        <v>19117</v>
      </c>
      <c r="M428" s="9">
        <v>63061</v>
      </c>
      <c r="N428" s="9">
        <v>30090</v>
      </c>
      <c r="O428" s="9">
        <v>5927549</v>
      </c>
      <c r="P428" s="9">
        <v>67736</v>
      </c>
      <c r="Q428" s="9">
        <v>182123</v>
      </c>
      <c r="R428" s="9">
        <v>158526</v>
      </c>
      <c r="S428" s="9">
        <v>3870118</v>
      </c>
      <c r="T428" s="9">
        <v>3897726</v>
      </c>
      <c r="U428" s="9">
        <v>101695</v>
      </c>
      <c r="V428" s="9">
        <v>168266</v>
      </c>
      <c r="W428" s="9">
        <v>463226</v>
      </c>
      <c r="X428" s="9">
        <v>7635600</v>
      </c>
      <c r="Y428" s="9">
        <v>72793</v>
      </c>
      <c r="Z428" s="9">
        <v>6236125</v>
      </c>
      <c r="AA428" s="9">
        <v>339360</v>
      </c>
      <c r="AB428" s="9">
        <v>9877883</v>
      </c>
      <c r="AC428" s="9">
        <v>24886</v>
      </c>
      <c r="AE428" s="10">
        <f t="shared" si="97"/>
        <v>9877883</v>
      </c>
      <c r="AF428" s="10">
        <f t="shared" si="98"/>
        <v>12709</v>
      </c>
      <c r="AG428" s="10">
        <f t="shared" si="110"/>
        <v>10167.200000000001</v>
      </c>
      <c r="AH428" s="10">
        <f t="shared" si="111"/>
        <v>9531.75</v>
      </c>
      <c r="AK428">
        <v>0</v>
      </c>
      <c r="AL428">
        <v>0</v>
      </c>
      <c r="AM428">
        <f t="shared" si="112"/>
        <v>0</v>
      </c>
      <c r="AO428">
        <v>0</v>
      </c>
      <c r="AP428">
        <f t="shared" si="107"/>
        <v>0</v>
      </c>
      <c r="AQ428">
        <f t="shared" si="108"/>
        <v>0</v>
      </c>
      <c r="AR428" s="102" t="str">
        <f t="shared" si="109"/>
        <v xml:space="preserve"> </v>
      </c>
      <c r="AS428">
        <f t="shared" si="99"/>
        <v>0</v>
      </c>
      <c r="AT428" s="102" t="str">
        <f t="shared" si="100"/>
        <v xml:space="preserve"> </v>
      </c>
      <c r="AU428" s="102" t="str" cm="1">
        <f t="array" ref="AU428">_xlfn.IFS(AO428=0," ",AT428=20%,20%,AT428=25%,25%,AT428&lt;20%,"MV",AT428=21%,"MV",AT428=22%,"MV",AT428=23%,"MV",AT428=24%,MV)</f>
        <v xml:space="preserve"> </v>
      </c>
      <c r="AY428" s="121"/>
      <c r="AZ428">
        <v>0</v>
      </c>
      <c r="BA428">
        <v>0</v>
      </c>
      <c r="BB428">
        <f t="shared" si="101"/>
        <v>0</v>
      </c>
      <c r="BD428">
        <v>0</v>
      </c>
      <c r="BE428">
        <f t="shared" si="102"/>
        <v>0</v>
      </c>
      <c r="BF428">
        <f t="shared" si="103"/>
        <v>0</v>
      </c>
      <c r="BG428" s="102" t="str">
        <f t="shared" si="104"/>
        <v xml:space="preserve"> </v>
      </c>
      <c r="BH428">
        <f t="shared" si="105"/>
        <v>0</v>
      </c>
      <c r="BI428" s="102" t="str">
        <f t="shared" si="106"/>
        <v xml:space="preserve"> </v>
      </c>
      <c r="BJ428" s="102" t="str" cm="1">
        <f t="array" ref="BJ428">_xlfn.IFS(BD428=0," ",BI428=20%,20%,BI428=25%,25%,BI428&lt;20%,"MV",BI428=21%,"MV",BI428=22%,"MV",BI428=23%,"MV",BI428=24%,MV)</f>
        <v xml:space="preserve"> </v>
      </c>
    </row>
    <row r="429" spans="1:62">
      <c r="A429" s="6">
        <v>400</v>
      </c>
      <c r="B429" s="14" t="s">
        <v>385</v>
      </c>
      <c r="C429" s="16" t="s">
        <v>45</v>
      </c>
      <c r="D429" s="9">
        <v>3757</v>
      </c>
      <c r="E429" s="9">
        <v>76732</v>
      </c>
      <c r="F429" s="9">
        <v>104751</v>
      </c>
      <c r="G429" s="9">
        <v>141728</v>
      </c>
      <c r="H429" s="9">
        <v>4294</v>
      </c>
      <c r="I429" s="9">
        <v>1384550</v>
      </c>
      <c r="J429" s="9">
        <v>976135</v>
      </c>
      <c r="K429" s="9">
        <v>2590342</v>
      </c>
      <c r="L429" s="9">
        <v>72397</v>
      </c>
      <c r="M429" s="9">
        <v>69288</v>
      </c>
      <c r="N429" s="9">
        <v>103618</v>
      </c>
      <c r="O429" s="9">
        <v>1363861</v>
      </c>
      <c r="P429" s="9">
        <v>128998</v>
      </c>
      <c r="Q429" s="9">
        <v>80089</v>
      </c>
      <c r="R429" s="9">
        <v>151943</v>
      </c>
      <c r="S429" s="9">
        <v>1009596</v>
      </c>
      <c r="T429" s="9">
        <v>896821</v>
      </c>
      <c r="U429" s="9">
        <v>89252</v>
      </c>
      <c r="V429" s="9">
        <v>169680</v>
      </c>
      <c r="W429" s="9">
        <v>474680</v>
      </c>
      <c r="X429" s="9">
        <v>144228</v>
      </c>
      <c r="Y429" s="9">
        <v>111803</v>
      </c>
      <c r="Z429" s="9">
        <v>1436714</v>
      </c>
      <c r="AA429" s="9">
        <v>384608</v>
      </c>
      <c r="AB429" s="9">
        <v>1434342</v>
      </c>
      <c r="AC429" s="9">
        <v>73226</v>
      </c>
      <c r="AE429" s="10">
        <f t="shared" si="97"/>
        <v>2590342</v>
      </c>
      <c r="AF429" s="10">
        <f t="shared" si="98"/>
        <v>3757</v>
      </c>
      <c r="AG429" s="10">
        <f t="shared" si="110"/>
        <v>3005.6</v>
      </c>
      <c r="AH429" s="10">
        <f t="shared" si="111"/>
        <v>2817.75</v>
      </c>
      <c r="AK429">
        <v>0</v>
      </c>
      <c r="AL429">
        <v>0</v>
      </c>
      <c r="AM429">
        <f t="shared" si="112"/>
        <v>0</v>
      </c>
      <c r="AO429">
        <v>0</v>
      </c>
      <c r="AP429">
        <f t="shared" si="107"/>
        <v>0</v>
      </c>
      <c r="AQ429">
        <f t="shared" si="108"/>
        <v>0</v>
      </c>
      <c r="AR429" s="102" t="str">
        <f t="shared" si="109"/>
        <v xml:space="preserve"> </v>
      </c>
      <c r="AS429">
        <f t="shared" si="99"/>
        <v>0</v>
      </c>
      <c r="AT429" s="102" t="str">
        <f t="shared" si="100"/>
        <v xml:space="preserve"> </v>
      </c>
      <c r="AU429" s="102" t="str" cm="1">
        <f t="array" ref="AU429">_xlfn.IFS(AO429=0," ",AT429=20%,20%,AT429=25%,25%,AT429&lt;20%,"MV",AT429=21%,"MV",AT429=22%,"MV",AT429=23%,"MV",AT429=24%,MV)</f>
        <v xml:space="preserve"> </v>
      </c>
      <c r="AY429" s="121"/>
      <c r="AZ429">
        <v>0</v>
      </c>
      <c r="BA429">
        <v>0</v>
      </c>
      <c r="BB429">
        <f t="shared" si="101"/>
        <v>0</v>
      </c>
      <c r="BD429">
        <v>0</v>
      </c>
      <c r="BE429">
        <f t="shared" si="102"/>
        <v>0</v>
      </c>
      <c r="BF429">
        <f t="shared" si="103"/>
        <v>0</v>
      </c>
      <c r="BG429" s="102" t="str">
        <f t="shared" si="104"/>
        <v xml:space="preserve"> </v>
      </c>
      <c r="BH429">
        <f t="shared" si="105"/>
        <v>0</v>
      </c>
      <c r="BI429" s="102" t="str">
        <f t="shared" si="106"/>
        <v xml:space="preserve"> </v>
      </c>
      <c r="BJ429" s="102" t="str" cm="1">
        <f t="array" ref="BJ429">_xlfn.IFS(BD429=0," ",BI429=20%,20%,BI429=25%,25%,BI429&lt;20%,"MV",BI429=21%,"MV",BI429=22%,"MV",BI429=23%,"MV",BI429=24%,MV)</f>
        <v xml:space="preserve"> </v>
      </c>
    </row>
    <row r="430" spans="1:62">
      <c r="A430" s="6">
        <v>401</v>
      </c>
      <c r="B430" s="14" t="s">
        <v>386</v>
      </c>
      <c r="C430" s="16" t="s">
        <v>45</v>
      </c>
      <c r="D430" s="9">
        <v>79734</v>
      </c>
      <c r="E430" s="9">
        <v>75779</v>
      </c>
      <c r="F430" s="9">
        <v>4240056</v>
      </c>
      <c r="G430" s="9">
        <v>7217056</v>
      </c>
      <c r="H430" s="9">
        <v>91125</v>
      </c>
      <c r="I430" s="9">
        <v>6155799</v>
      </c>
      <c r="J430" s="9">
        <v>4326840</v>
      </c>
      <c r="K430" s="9">
        <v>7672633</v>
      </c>
      <c r="L430" s="9">
        <v>172508</v>
      </c>
      <c r="M430" s="9">
        <v>1355081</v>
      </c>
      <c r="N430" s="9">
        <v>1508568</v>
      </c>
      <c r="O430" s="9">
        <v>6063816</v>
      </c>
      <c r="P430" s="9">
        <v>8416128</v>
      </c>
      <c r="Q430" s="9">
        <v>80089</v>
      </c>
      <c r="R430" s="9">
        <v>5008388</v>
      </c>
      <c r="S430" s="9">
        <v>5047980</v>
      </c>
      <c r="T430" s="9">
        <v>3987329</v>
      </c>
      <c r="U430" s="9">
        <v>5384512</v>
      </c>
      <c r="V430" s="9">
        <v>3365320</v>
      </c>
      <c r="W430" s="9">
        <v>1187336</v>
      </c>
      <c r="X430" s="9">
        <v>2545200</v>
      </c>
      <c r="Y430" s="9">
        <v>3441110</v>
      </c>
      <c r="Z430" s="9">
        <v>6389809</v>
      </c>
      <c r="AA430" s="9">
        <v>3054240</v>
      </c>
      <c r="AB430" s="9">
        <v>6377181</v>
      </c>
      <c r="AC430" s="9">
        <v>1696800</v>
      </c>
      <c r="AE430" s="10">
        <f t="shared" si="97"/>
        <v>8416128</v>
      </c>
      <c r="AF430" s="10">
        <f t="shared" si="98"/>
        <v>75779</v>
      </c>
      <c r="AG430" s="10">
        <f t="shared" si="110"/>
        <v>60623.199999999997</v>
      </c>
      <c r="AH430" s="10">
        <f t="shared" si="111"/>
        <v>56834.25</v>
      </c>
      <c r="AK430">
        <v>0</v>
      </c>
      <c r="AL430">
        <v>0</v>
      </c>
      <c r="AM430">
        <f t="shared" si="112"/>
        <v>0</v>
      </c>
      <c r="AO430">
        <v>0</v>
      </c>
      <c r="AP430">
        <f t="shared" si="107"/>
        <v>0</v>
      </c>
      <c r="AQ430">
        <f t="shared" si="108"/>
        <v>0</v>
      </c>
      <c r="AR430" s="102" t="str">
        <f t="shared" si="109"/>
        <v xml:space="preserve"> </v>
      </c>
      <c r="AS430">
        <f t="shared" si="99"/>
        <v>0</v>
      </c>
      <c r="AT430" s="102" t="str">
        <f t="shared" si="100"/>
        <v xml:space="preserve"> </v>
      </c>
      <c r="AU430" s="102" t="str" cm="1">
        <f t="array" ref="AU430">_xlfn.IFS(AO430=0," ",AT430=20%,20%,AT430=25%,25%,AT430&lt;20%,"MV",AT430=21%,"MV",AT430=22%,"MV",AT430=23%,"MV",AT430=24%,MV)</f>
        <v xml:space="preserve"> </v>
      </c>
      <c r="AY430" s="121"/>
      <c r="AZ430">
        <v>0</v>
      </c>
      <c r="BA430">
        <v>0</v>
      </c>
      <c r="BB430">
        <f t="shared" si="101"/>
        <v>0</v>
      </c>
      <c r="BD430">
        <v>0</v>
      </c>
      <c r="BE430">
        <f t="shared" si="102"/>
        <v>0</v>
      </c>
      <c r="BF430">
        <f t="shared" si="103"/>
        <v>0</v>
      </c>
      <c r="BG430" s="102" t="str">
        <f t="shared" si="104"/>
        <v xml:space="preserve"> </v>
      </c>
      <c r="BH430">
        <f t="shared" si="105"/>
        <v>0</v>
      </c>
      <c r="BI430" s="102" t="str">
        <f t="shared" si="106"/>
        <v xml:space="preserve"> </v>
      </c>
      <c r="BJ430" s="102" t="str" cm="1">
        <f t="array" ref="BJ430">_xlfn.IFS(BD430=0," ",BI430=20%,20%,BI430=25%,25%,BI430&lt;20%,"MV",BI430=21%,"MV",BI430=22%,"MV",BI430=23%,"MV",BI430=24%,MV)</f>
        <v xml:space="preserve"> </v>
      </c>
    </row>
    <row r="431" spans="1:62" ht="22.5">
      <c r="A431" s="6">
        <v>402</v>
      </c>
      <c r="B431" s="14" t="s">
        <v>387</v>
      </c>
      <c r="C431" s="16" t="s">
        <v>253</v>
      </c>
      <c r="D431" s="9">
        <v>128116</v>
      </c>
      <c r="E431" s="9">
        <v>141400</v>
      </c>
      <c r="F431" s="9">
        <v>66287</v>
      </c>
      <c r="G431" s="9">
        <v>171094</v>
      </c>
      <c r="H431" s="9">
        <v>146418</v>
      </c>
      <c r="I431" s="9">
        <v>276979</v>
      </c>
      <c r="J431" s="9">
        <v>424607</v>
      </c>
      <c r="K431" s="9">
        <v>1161463</v>
      </c>
      <c r="L431" s="9">
        <v>286194</v>
      </c>
      <c r="M431" s="9">
        <v>102972</v>
      </c>
      <c r="N431" s="9">
        <v>105202</v>
      </c>
      <c r="O431" s="9">
        <v>272839</v>
      </c>
      <c r="P431" s="9">
        <v>178158</v>
      </c>
      <c r="Q431" s="9">
        <v>96039</v>
      </c>
      <c r="R431" s="9">
        <v>191540</v>
      </c>
      <c r="S431" s="9">
        <v>281378</v>
      </c>
      <c r="T431" s="9">
        <v>194359</v>
      </c>
      <c r="U431" s="9">
        <v>87662</v>
      </c>
      <c r="V431" s="9">
        <v>210333</v>
      </c>
      <c r="W431" s="9">
        <v>167028</v>
      </c>
      <c r="X431" s="9">
        <v>972832</v>
      </c>
      <c r="Y431" s="9">
        <v>125733</v>
      </c>
      <c r="Z431" s="9">
        <v>287879</v>
      </c>
      <c r="AA431" s="9">
        <v>384608</v>
      </c>
      <c r="AB431" s="9">
        <v>286939</v>
      </c>
      <c r="AC431" s="9">
        <v>423521</v>
      </c>
      <c r="AE431" s="10">
        <f t="shared" si="97"/>
        <v>1161463</v>
      </c>
      <c r="AF431" s="10">
        <f t="shared" si="98"/>
        <v>66287</v>
      </c>
      <c r="AG431" s="10">
        <f t="shared" si="110"/>
        <v>53029.599999999999</v>
      </c>
      <c r="AH431" s="10">
        <f t="shared" si="111"/>
        <v>49715.25</v>
      </c>
      <c r="AK431">
        <v>0</v>
      </c>
      <c r="AL431">
        <v>0</v>
      </c>
      <c r="AM431">
        <f t="shared" si="112"/>
        <v>0</v>
      </c>
      <c r="AO431">
        <v>0</v>
      </c>
      <c r="AP431">
        <f t="shared" si="107"/>
        <v>0</v>
      </c>
      <c r="AQ431">
        <f t="shared" si="108"/>
        <v>0</v>
      </c>
      <c r="AR431" s="102" t="str">
        <f t="shared" si="109"/>
        <v xml:space="preserve"> </v>
      </c>
      <c r="AS431">
        <f t="shared" si="99"/>
        <v>0</v>
      </c>
      <c r="AT431" s="102" t="str">
        <f t="shared" si="100"/>
        <v xml:space="preserve"> </v>
      </c>
      <c r="AU431" s="102" t="str" cm="1">
        <f t="array" ref="AU431">_xlfn.IFS(AO431=0," ",AT431=20%,20%,AT431=25%,25%,AT431&lt;20%,"MV",AT431=21%,"MV",AT431=22%,"MV",AT431=23%,"MV",AT431=24%,MV)</f>
        <v xml:space="preserve"> </v>
      </c>
      <c r="AY431" s="121"/>
      <c r="AZ431">
        <v>0</v>
      </c>
      <c r="BA431">
        <v>0</v>
      </c>
      <c r="BB431">
        <f t="shared" si="101"/>
        <v>0</v>
      </c>
      <c r="BD431">
        <v>0</v>
      </c>
      <c r="BE431">
        <f t="shared" si="102"/>
        <v>0</v>
      </c>
      <c r="BF431">
        <f t="shared" si="103"/>
        <v>0</v>
      </c>
      <c r="BG431" s="102" t="str">
        <f t="shared" si="104"/>
        <v xml:space="preserve"> </v>
      </c>
      <c r="BH431">
        <f t="shared" si="105"/>
        <v>0</v>
      </c>
      <c r="BI431" s="102" t="str">
        <f t="shared" si="106"/>
        <v xml:space="preserve"> </v>
      </c>
      <c r="BJ431" s="102" t="str" cm="1">
        <f t="array" ref="BJ431">_xlfn.IFS(BD431=0," ",BI431=20%,20%,BI431=25%,25%,BI431&lt;20%,"MV",BI431=21%,"MV",BI431=22%,"MV",BI431=23%,"MV",BI431=24%,MV)</f>
        <v xml:space="preserve"> </v>
      </c>
    </row>
    <row r="432" spans="1:62">
      <c r="A432" s="6">
        <v>403</v>
      </c>
      <c r="B432" s="14" t="s">
        <v>387</v>
      </c>
      <c r="C432" s="16" t="s">
        <v>45</v>
      </c>
      <c r="D432" s="9">
        <v>128116</v>
      </c>
      <c r="E432" s="9">
        <v>1696800</v>
      </c>
      <c r="F432" s="9">
        <v>3977191</v>
      </c>
      <c r="G432" s="9">
        <v>4106256</v>
      </c>
      <c r="H432" s="9">
        <v>146418</v>
      </c>
      <c r="I432" s="9">
        <v>7288961</v>
      </c>
      <c r="J432" s="9">
        <v>5192208</v>
      </c>
      <c r="K432" s="9">
        <v>7619558</v>
      </c>
      <c r="L432" s="9">
        <v>2828000</v>
      </c>
      <c r="M432" s="9">
        <v>1000893</v>
      </c>
      <c r="N432" s="9">
        <v>1932090</v>
      </c>
      <c r="O432" s="9">
        <v>7180043</v>
      </c>
      <c r="P432" s="9">
        <v>4275800</v>
      </c>
      <c r="Q432" s="9">
        <v>2303576</v>
      </c>
      <c r="R432" s="9">
        <v>2298485</v>
      </c>
      <c r="S432" s="9">
        <v>5064807</v>
      </c>
      <c r="T432" s="9">
        <v>4721317</v>
      </c>
      <c r="U432" s="9">
        <v>2103919</v>
      </c>
      <c r="V432" s="9">
        <v>5047980</v>
      </c>
      <c r="W432" s="9">
        <v>1972530</v>
      </c>
      <c r="X432" s="9">
        <v>5836992</v>
      </c>
      <c r="Y432" s="9">
        <v>2779358</v>
      </c>
      <c r="Z432" s="9">
        <v>7548328</v>
      </c>
      <c r="AA432" s="9">
        <v>3846080</v>
      </c>
      <c r="AB432" s="9">
        <v>7551093</v>
      </c>
      <c r="AC432" s="9">
        <v>1694085</v>
      </c>
      <c r="AE432" s="10">
        <f t="shared" si="97"/>
        <v>7619558</v>
      </c>
      <c r="AF432" s="10">
        <f t="shared" si="98"/>
        <v>128116</v>
      </c>
      <c r="AG432" s="10">
        <f t="shared" si="110"/>
        <v>102492.8</v>
      </c>
      <c r="AH432" s="10">
        <f t="shared" si="111"/>
        <v>96087</v>
      </c>
      <c r="AK432">
        <v>0</v>
      </c>
      <c r="AL432">
        <v>0</v>
      </c>
      <c r="AM432">
        <f t="shared" si="112"/>
        <v>0</v>
      </c>
      <c r="AO432">
        <v>0</v>
      </c>
      <c r="AP432">
        <f t="shared" si="107"/>
        <v>0</v>
      </c>
      <c r="AQ432">
        <f t="shared" si="108"/>
        <v>0</v>
      </c>
      <c r="AR432" s="102" t="str">
        <f t="shared" si="109"/>
        <v xml:space="preserve"> </v>
      </c>
      <c r="AS432">
        <f t="shared" si="99"/>
        <v>0</v>
      </c>
      <c r="AT432" s="102" t="str">
        <f t="shared" si="100"/>
        <v xml:space="preserve"> </v>
      </c>
      <c r="AU432" s="102" t="str" cm="1">
        <f t="array" ref="AU432">_xlfn.IFS(AO432=0," ",AT432=20%,20%,AT432=25%,25%,AT432&lt;20%,"MV",AT432=21%,"MV",AT432=22%,"MV",AT432=23%,"MV",AT432=24%,MV)</f>
        <v xml:space="preserve"> </v>
      </c>
      <c r="AY432" s="121"/>
      <c r="AZ432">
        <v>0</v>
      </c>
      <c r="BA432">
        <v>0</v>
      </c>
      <c r="BB432">
        <f t="shared" si="101"/>
        <v>0</v>
      </c>
      <c r="BD432">
        <v>0</v>
      </c>
      <c r="BE432">
        <f t="shared" si="102"/>
        <v>0</v>
      </c>
      <c r="BF432">
        <f t="shared" si="103"/>
        <v>0</v>
      </c>
      <c r="BG432" s="102" t="str">
        <f t="shared" si="104"/>
        <v xml:space="preserve"> </v>
      </c>
      <c r="BH432">
        <f t="shared" si="105"/>
        <v>0</v>
      </c>
      <c r="BI432" s="102" t="str">
        <f t="shared" si="106"/>
        <v xml:space="preserve"> </v>
      </c>
      <c r="BJ432" s="102" t="str" cm="1">
        <f t="array" ref="BJ432">_xlfn.IFS(BD432=0," ",BI432=20%,20%,BI432=25%,25%,BI432&lt;20%,"MV",BI432=21%,"MV",BI432=22%,"MV",BI432=23%,"MV",BI432=24%,MV)</f>
        <v xml:space="preserve"> </v>
      </c>
    </row>
    <row r="433" spans="1:65" ht="22.5">
      <c r="A433" s="6">
        <v>404</v>
      </c>
      <c r="B433" s="14" t="s">
        <v>388</v>
      </c>
      <c r="C433" s="16" t="s">
        <v>253</v>
      </c>
      <c r="D433" s="9">
        <v>75951</v>
      </c>
      <c r="E433" s="9">
        <v>223884</v>
      </c>
      <c r="F433" s="9">
        <v>55106</v>
      </c>
      <c r="G433" s="9">
        <v>167206</v>
      </c>
      <c r="H433" s="9">
        <v>86802</v>
      </c>
      <c r="I433" s="9">
        <v>237411</v>
      </c>
      <c r="J433" s="9">
        <v>224996</v>
      </c>
      <c r="K433" s="9">
        <v>611296</v>
      </c>
      <c r="L433" s="9">
        <v>220584</v>
      </c>
      <c r="M433" s="9">
        <v>116993</v>
      </c>
      <c r="N433" s="9">
        <v>110179</v>
      </c>
      <c r="O433" s="9">
        <v>233862</v>
      </c>
      <c r="P433" s="9">
        <v>79071</v>
      </c>
      <c r="Q433" s="9">
        <v>151920</v>
      </c>
      <c r="R433" s="9">
        <v>289587</v>
      </c>
      <c r="S433" s="9">
        <v>280443</v>
      </c>
      <c r="T433" s="9">
        <v>166594</v>
      </c>
      <c r="U433" s="9">
        <v>82243</v>
      </c>
      <c r="V433" s="9">
        <v>190719</v>
      </c>
      <c r="W433" s="9">
        <v>151581</v>
      </c>
      <c r="X433" s="9">
        <v>593880</v>
      </c>
      <c r="Y433" s="9">
        <v>108527</v>
      </c>
      <c r="Z433" s="9">
        <v>245663</v>
      </c>
      <c r="AA433" s="9">
        <v>203616</v>
      </c>
      <c r="AB433" s="9">
        <v>245948</v>
      </c>
      <c r="AC433" s="9">
        <v>191173</v>
      </c>
      <c r="AE433" s="10">
        <f t="shared" si="97"/>
        <v>611296</v>
      </c>
      <c r="AF433" s="10">
        <f t="shared" si="98"/>
        <v>55106</v>
      </c>
      <c r="AG433" s="10">
        <f t="shared" si="110"/>
        <v>44084.800000000003</v>
      </c>
      <c r="AH433" s="10">
        <f t="shared" si="111"/>
        <v>41329.5</v>
      </c>
      <c r="AK433">
        <v>0</v>
      </c>
      <c r="AL433">
        <v>0</v>
      </c>
      <c r="AM433">
        <f t="shared" si="112"/>
        <v>0</v>
      </c>
      <c r="AO433">
        <v>0</v>
      </c>
      <c r="AP433">
        <f t="shared" si="107"/>
        <v>0</v>
      </c>
      <c r="AQ433">
        <f t="shared" si="108"/>
        <v>0</v>
      </c>
      <c r="AR433" s="102" t="str">
        <f t="shared" si="109"/>
        <v xml:space="preserve"> </v>
      </c>
      <c r="AS433">
        <f t="shared" si="99"/>
        <v>0</v>
      </c>
      <c r="AT433" s="102" t="str">
        <f t="shared" si="100"/>
        <v xml:space="preserve"> </v>
      </c>
      <c r="AU433" s="102" t="str" cm="1">
        <f t="array" ref="AU433">_xlfn.IFS(AO433=0," ",AT433=20%,20%,AT433=25%,25%,AT433&lt;20%,"MV",AT433=21%,"MV",AT433=22%,"MV",AT433=23%,"MV",AT433=24%,MV)</f>
        <v xml:space="preserve"> </v>
      </c>
      <c r="AY433" s="121"/>
      <c r="AZ433">
        <v>0</v>
      </c>
      <c r="BA433">
        <v>0</v>
      </c>
      <c r="BB433">
        <f t="shared" si="101"/>
        <v>0</v>
      </c>
      <c r="BD433">
        <v>0</v>
      </c>
      <c r="BE433">
        <f t="shared" si="102"/>
        <v>0</v>
      </c>
      <c r="BF433">
        <f t="shared" si="103"/>
        <v>0</v>
      </c>
      <c r="BG433" s="102" t="str">
        <f t="shared" si="104"/>
        <v xml:space="preserve"> </v>
      </c>
      <c r="BH433">
        <f t="shared" si="105"/>
        <v>0</v>
      </c>
      <c r="BI433" s="102" t="str">
        <f t="shared" si="106"/>
        <v xml:space="preserve"> </v>
      </c>
      <c r="BJ433" s="102" t="str" cm="1">
        <f t="array" ref="BJ433">_xlfn.IFS(BD433=0," ",BI433=20%,20%,BI433=25%,25%,BI433&lt;20%,"MV",BI433=21%,"MV",BI433=22%,"MV",BI433=23%,"MV",BI433=24%,MV)</f>
        <v xml:space="preserve"> </v>
      </c>
    </row>
    <row r="434" spans="1:65">
      <c r="A434" s="6">
        <v>405</v>
      </c>
      <c r="B434" s="14" t="s">
        <v>388</v>
      </c>
      <c r="C434" s="16" t="s">
        <v>45</v>
      </c>
      <c r="D434" s="9">
        <v>75951</v>
      </c>
      <c r="E434" s="9">
        <v>2686600</v>
      </c>
      <c r="F434" s="9">
        <v>1322538</v>
      </c>
      <c r="G434" s="9">
        <v>2675288</v>
      </c>
      <c r="H434" s="9">
        <v>86802</v>
      </c>
      <c r="I434" s="9">
        <v>4449657</v>
      </c>
      <c r="J434" s="9">
        <v>2249957</v>
      </c>
      <c r="K434" s="9">
        <v>4010294</v>
      </c>
      <c r="L434" s="9">
        <v>2255613</v>
      </c>
      <c r="M434" s="9">
        <v>1137178</v>
      </c>
      <c r="N434" s="9">
        <v>912200</v>
      </c>
      <c r="O434" s="9">
        <v>4383166</v>
      </c>
      <c r="P434" s="9">
        <v>1897701</v>
      </c>
      <c r="Q434" s="9">
        <v>3644726</v>
      </c>
      <c r="R434" s="9">
        <v>2714880</v>
      </c>
      <c r="S434" s="9">
        <v>3365320</v>
      </c>
      <c r="T434" s="9">
        <v>2882199</v>
      </c>
      <c r="U434" s="9">
        <v>1973831</v>
      </c>
      <c r="V434" s="9">
        <v>3635464</v>
      </c>
      <c r="W434" s="9">
        <v>1772590</v>
      </c>
      <c r="X434" s="9">
        <v>3563280</v>
      </c>
      <c r="Y434" s="9">
        <v>2845534</v>
      </c>
      <c r="Z434" s="9">
        <v>4621427</v>
      </c>
      <c r="AA434" s="9">
        <v>2036160</v>
      </c>
      <c r="AB434" s="9">
        <v>4609678</v>
      </c>
      <c r="AC434" s="9">
        <v>764691</v>
      </c>
      <c r="AE434" s="10">
        <f t="shared" si="97"/>
        <v>4621427</v>
      </c>
      <c r="AF434" s="10">
        <f t="shared" si="98"/>
        <v>75951</v>
      </c>
      <c r="AG434" s="10">
        <f t="shared" si="110"/>
        <v>60760.800000000003</v>
      </c>
      <c r="AH434" s="10">
        <f t="shared" si="111"/>
        <v>56963.25</v>
      </c>
      <c r="AK434">
        <v>0</v>
      </c>
      <c r="AL434">
        <v>0</v>
      </c>
      <c r="AM434">
        <f t="shared" si="112"/>
        <v>0</v>
      </c>
      <c r="AO434">
        <v>0</v>
      </c>
      <c r="AP434">
        <f t="shared" si="107"/>
        <v>0</v>
      </c>
      <c r="AQ434">
        <f t="shared" si="108"/>
        <v>0</v>
      </c>
      <c r="AR434" s="102" t="str">
        <f t="shared" si="109"/>
        <v xml:space="preserve"> </v>
      </c>
      <c r="AS434">
        <f t="shared" si="99"/>
        <v>0</v>
      </c>
      <c r="AT434" s="102" t="str">
        <f t="shared" si="100"/>
        <v xml:space="preserve"> </v>
      </c>
      <c r="AU434" s="102" t="str" cm="1">
        <f t="array" ref="AU434">_xlfn.IFS(AO434=0," ",AT434=20%,20%,AT434=25%,25%,AT434&lt;20%,"MV",AT434=21%,"MV",AT434=22%,"MV",AT434=23%,"MV",AT434=24%,MV)</f>
        <v xml:space="preserve"> </v>
      </c>
      <c r="AY434" s="121"/>
      <c r="AZ434">
        <v>0</v>
      </c>
      <c r="BA434">
        <v>0</v>
      </c>
      <c r="BB434">
        <f t="shared" si="101"/>
        <v>0</v>
      </c>
      <c r="BD434">
        <v>0</v>
      </c>
      <c r="BE434">
        <f t="shared" si="102"/>
        <v>0</v>
      </c>
      <c r="BF434">
        <f t="shared" si="103"/>
        <v>0</v>
      </c>
      <c r="BG434" s="102" t="str">
        <f t="shared" si="104"/>
        <v xml:space="preserve"> </v>
      </c>
      <c r="BH434">
        <f t="shared" si="105"/>
        <v>0</v>
      </c>
      <c r="BI434" s="102" t="str">
        <f t="shared" si="106"/>
        <v xml:space="preserve"> </v>
      </c>
      <c r="BJ434" s="102" t="str" cm="1">
        <f t="array" ref="BJ434">_xlfn.IFS(BD434=0," ",BI434=20%,20%,BI434=25%,25%,BI434&lt;20%,"MV",BI434=21%,"MV",BI434=22%,"MV",BI434=23%,"MV",BI434=24%,MV)</f>
        <v xml:space="preserve"> </v>
      </c>
    </row>
    <row r="435" spans="1:65" ht="22.5">
      <c r="A435" s="6">
        <v>406</v>
      </c>
      <c r="B435" s="14" t="s">
        <v>389</v>
      </c>
      <c r="C435" s="16" t="s">
        <v>253</v>
      </c>
      <c r="D435" s="9">
        <v>65876</v>
      </c>
      <c r="E435" s="9">
        <v>141400</v>
      </c>
      <c r="F435" s="9">
        <v>40749</v>
      </c>
      <c r="G435" s="9">
        <v>182791</v>
      </c>
      <c r="H435" s="9">
        <v>75287</v>
      </c>
      <c r="I435" s="9">
        <v>281332</v>
      </c>
      <c r="J435" s="9">
        <v>139613</v>
      </c>
      <c r="K435" s="9">
        <v>476346</v>
      </c>
      <c r="L435" s="9">
        <v>353500</v>
      </c>
      <c r="M435" s="9">
        <v>102418</v>
      </c>
      <c r="N435" s="9">
        <v>108595</v>
      </c>
      <c r="O435" s="9">
        <v>136420</v>
      </c>
      <c r="P435" s="9">
        <v>116796</v>
      </c>
      <c r="Q435" s="9">
        <v>85858</v>
      </c>
      <c r="R435" s="9">
        <v>395920</v>
      </c>
      <c r="S435" s="9">
        <v>147232</v>
      </c>
      <c r="T435" s="9">
        <v>97180</v>
      </c>
      <c r="U435" s="9">
        <v>53726</v>
      </c>
      <c r="V435" s="9">
        <v>175277</v>
      </c>
      <c r="W435" s="9">
        <v>116655</v>
      </c>
      <c r="X435" s="9">
        <v>254520</v>
      </c>
      <c r="Y435" s="9">
        <v>107204</v>
      </c>
      <c r="Z435" s="9">
        <v>143018</v>
      </c>
      <c r="AA435" s="9">
        <v>418544</v>
      </c>
      <c r="AB435" s="9">
        <v>143469</v>
      </c>
      <c r="AC435" s="9">
        <v>187723</v>
      </c>
      <c r="AE435" s="10">
        <f t="shared" si="97"/>
        <v>476346</v>
      </c>
      <c r="AF435" s="10">
        <f t="shared" si="98"/>
        <v>40749</v>
      </c>
      <c r="AG435" s="10">
        <f t="shared" si="110"/>
        <v>32599.200000000001</v>
      </c>
      <c r="AH435" s="10">
        <f t="shared" si="111"/>
        <v>30561.75</v>
      </c>
      <c r="AK435">
        <v>0</v>
      </c>
      <c r="AL435">
        <v>0</v>
      </c>
      <c r="AM435">
        <f t="shared" si="112"/>
        <v>0</v>
      </c>
      <c r="AO435">
        <v>0</v>
      </c>
      <c r="AP435">
        <f t="shared" si="107"/>
        <v>0</v>
      </c>
      <c r="AQ435">
        <f t="shared" si="108"/>
        <v>0</v>
      </c>
      <c r="AR435" s="102" t="str">
        <f t="shared" si="109"/>
        <v xml:space="preserve"> </v>
      </c>
      <c r="AS435">
        <f t="shared" si="99"/>
        <v>0</v>
      </c>
      <c r="AT435" s="102" t="str">
        <f t="shared" si="100"/>
        <v xml:space="preserve"> </v>
      </c>
      <c r="AU435" s="102" t="str" cm="1">
        <f t="array" ref="AU435">_xlfn.IFS(AO435=0," ",AT435=20%,20%,AT435=25%,25%,AT435&lt;20%,"MV",AT435=21%,"MV",AT435=22%,"MV",AT435=23%,"MV",AT435=24%,MV)</f>
        <v xml:space="preserve"> </v>
      </c>
      <c r="AY435" s="121"/>
      <c r="AZ435">
        <v>0</v>
      </c>
      <c r="BA435">
        <v>0</v>
      </c>
      <c r="BB435">
        <f t="shared" si="101"/>
        <v>0</v>
      </c>
      <c r="BD435">
        <v>0</v>
      </c>
      <c r="BE435">
        <f t="shared" si="102"/>
        <v>0</v>
      </c>
      <c r="BF435">
        <f t="shared" si="103"/>
        <v>0</v>
      </c>
      <c r="BG435" s="102" t="str">
        <f t="shared" si="104"/>
        <v xml:space="preserve"> </v>
      </c>
      <c r="BH435">
        <f t="shared" si="105"/>
        <v>0</v>
      </c>
      <c r="BI435" s="102" t="str">
        <f t="shared" si="106"/>
        <v xml:space="preserve"> </v>
      </c>
      <c r="BJ435" s="102" t="str" cm="1">
        <f t="array" ref="BJ435">_xlfn.IFS(BD435=0," ",BI435=20%,20%,BI435=25%,25%,BI435&lt;20%,"MV",BI435=21%,"MV",BI435=22%,"MV",BI435=23%,"MV",BI435=24%,MV)</f>
        <v xml:space="preserve"> </v>
      </c>
    </row>
    <row r="436" spans="1:65">
      <c r="A436" s="6">
        <v>407</v>
      </c>
      <c r="B436" s="14" t="s">
        <v>389</v>
      </c>
      <c r="C436" s="16" t="s">
        <v>45</v>
      </c>
      <c r="D436" s="9">
        <v>65876</v>
      </c>
      <c r="E436" s="9">
        <v>1696800</v>
      </c>
      <c r="F436" s="9">
        <v>1466969</v>
      </c>
      <c r="G436" s="9">
        <v>1827906</v>
      </c>
      <c r="H436" s="9">
        <v>75287</v>
      </c>
      <c r="I436" s="9">
        <v>2492804</v>
      </c>
      <c r="J436" s="9">
        <v>1903810</v>
      </c>
      <c r="K436" s="9">
        <v>3124982</v>
      </c>
      <c r="L436" s="9">
        <v>4242000</v>
      </c>
      <c r="M436" s="9">
        <v>995502</v>
      </c>
      <c r="N436" s="9">
        <v>2520314</v>
      </c>
      <c r="O436" s="9">
        <v>2455555</v>
      </c>
      <c r="P436" s="9">
        <v>2803114</v>
      </c>
      <c r="Q436" s="9">
        <v>2059350</v>
      </c>
      <c r="R436" s="9">
        <v>2375520</v>
      </c>
      <c r="S436" s="9">
        <v>1766793</v>
      </c>
      <c r="T436" s="9">
        <v>1614677</v>
      </c>
      <c r="U436" s="9">
        <v>1289455</v>
      </c>
      <c r="V436" s="9">
        <v>4206650</v>
      </c>
      <c r="W436" s="9">
        <v>1270338</v>
      </c>
      <c r="X436" s="9">
        <v>1527120</v>
      </c>
      <c r="Y436" s="9">
        <v>2501423</v>
      </c>
      <c r="Z436" s="9">
        <v>2576070</v>
      </c>
      <c r="AA436" s="9">
        <v>4185440</v>
      </c>
      <c r="AB436" s="9">
        <v>2582453</v>
      </c>
      <c r="AC436" s="9">
        <v>750891</v>
      </c>
      <c r="AE436" s="10">
        <f t="shared" si="97"/>
        <v>4242000</v>
      </c>
      <c r="AF436" s="10">
        <f t="shared" si="98"/>
        <v>65876</v>
      </c>
      <c r="AG436" s="10">
        <f t="shared" si="110"/>
        <v>52700.800000000003</v>
      </c>
      <c r="AH436" s="10">
        <f t="shared" si="111"/>
        <v>49407</v>
      </c>
      <c r="AK436">
        <v>0</v>
      </c>
      <c r="AL436">
        <v>0</v>
      </c>
      <c r="AM436">
        <f t="shared" si="112"/>
        <v>0</v>
      </c>
      <c r="AO436">
        <v>0</v>
      </c>
      <c r="AP436">
        <f t="shared" si="107"/>
        <v>0</v>
      </c>
      <c r="AQ436">
        <f t="shared" si="108"/>
        <v>0</v>
      </c>
      <c r="AR436" s="102" t="str">
        <f t="shared" si="109"/>
        <v xml:space="preserve"> </v>
      </c>
      <c r="AS436">
        <f t="shared" si="99"/>
        <v>0</v>
      </c>
      <c r="AT436" s="102" t="str">
        <f t="shared" si="100"/>
        <v xml:space="preserve"> </v>
      </c>
      <c r="AU436" s="102" t="str" cm="1">
        <f t="array" ref="AU436">_xlfn.IFS(AO436=0," ",AT436=20%,20%,AT436=25%,25%,AT436&lt;20%,"MV",AT436=21%,"MV",AT436=22%,"MV",AT436=23%,"MV",AT436=24%,MV)</f>
        <v xml:space="preserve"> </v>
      </c>
      <c r="AY436" s="121"/>
      <c r="AZ436">
        <v>0</v>
      </c>
      <c r="BA436">
        <v>0</v>
      </c>
      <c r="BB436">
        <f t="shared" si="101"/>
        <v>0</v>
      </c>
      <c r="BD436">
        <v>0</v>
      </c>
      <c r="BE436">
        <f t="shared" si="102"/>
        <v>0</v>
      </c>
      <c r="BF436">
        <f t="shared" si="103"/>
        <v>0</v>
      </c>
      <c r="BG436" s="102" t="str">
        <f t="shared" si="104"/>
        <v xml:space="preserve"> </v>
      </c>
      <c r="BH436">
        <f t="shared" si="105"/>
        <v>0</v>
      </c>
      <c r="BI436" s="102" t="str">
        <f t="shared" si="106"/>
        <v xml:space="preserve"> </v>
      </c>
      <c r="BJ436" s="102" t="str" cm="1">
        <f t="array" ref="BJ436">_xlfn.IFS(BD436=0," ",BI436=20%,20%,BI436=25%,25%,BI436&lt;20%,"MV",BI436=21%,"MV",BI436=22%,"MV",BI436=23%,"MV",BI436=24%,MV)</f>
        <v xml:space="preserve"> </v>
      </c>
    </row>
    <row r="437" spans="1:65">
      <c r="AY437" s="121"/>
    </row>
    <row r="438" spans="1:65">
      <c r="AS438" t="s">
        <v>1272</v>
      </c>
      <c r="AT438" s="106">
        <v>0.25</v>
      </c>
      <c r="AU438" s="107">
        <f>COUNTIF(AU7:AU436,25%)</f>
        <v>39</v>
      </c>
      <c r="AY438" s="121"/>
    </row>
    <row r="439" spans="1:65" ht="15.75" thickBot="1">
      <c r="AK439" s="17">
        <f>COUNTIF(AK3:AK436,"&gt;0")</f>
        <v>79</v>
      </c>
      <c r="AL439" s="17">
        <f>COUNTIF(AL3:AL436,"&gt;0")</f>
        <v>79</v>
      </c>
      <c r="AM439" s="17">
        <f>SUM(AM3:AM436)</f>
        <v>0</v>
      </c>
      <c r="AS439" t="s">
        <v>1272</v>
      </c>
      <c r="AT439" s="106">
        <v>0.2</v>
      </c>
      <c r="AU439" s="107">
        <f>COUNTIF(AU7:AU436,20%)</f>
        <v>38</v>
      </c>
      <c r="AY439" s="121"/>
      <c r="AZ439" s="17">
        <f>COUNTIF(AZ3:AZ436,"&gt;0")</f>
        <v>79</v>
      </c>
      <c r="BA439" s="17">
        <f>COUNTIF(BA3:BA436,"&gt;0")</f>
        <v>79</v>
      </c>
      <c r="BB439" s="17">
        <f>COUNTIF(BB3:BB436,"&gt;0")</f>
        <v>0</v>
      </c>
    </row>
    <row r="440" spans="1:65" ht="15.75" thickBot="1">
      <c r="AL440" s="112" t="s">
        <v>1262</v>
      </c>
      <c r="AM440" s="103" t="s">
        <v>1248</v>
      </c>
      <c r="AP440" s="17" t="s">
        <v>1266</v>
      </c>
      <c r="AS440" t="s">
        <v>1271</v>
      </c>
      <c r="AT440" s="105">
        <v>0</v>
      </c>
      <c r="AU440">
        <v>2</v>
      </c>
      <c r="AY440" s="121"/>
    </row>
    <row r="441" spans="1:65" ht="15.75" thickBot="1">
      <c r="AE441" s="17"/>
      <c r="AO441" s="17" t="s">
        <v>1263</v>
      </c>
      <c r="AP441" s="17" t="s">
        <v>1265</v>
      </c>
      <c r="AQ441" s="113">
        <f>SUM(AS3:AS436)</f>
        <v>22513808.15000001</v>
      </c>
      <c r="AU441" t="b">
        <f>ISODD(AU442)</f>
        <v>1</v>
      </c>
      <c r="AY441" s="121"/>
      <c r="BD441" s="17" t="s">
        <v>1263</v>
      </c>
      <c r="BE441" s="17" t="s">
        <v>1266</v>
      </c>
    </row>
    <row r="442" spans="1:65" ht="15.75" thickBot="1">
      <c r="AO442" s="113">
        <v>226736561.88</v>
      </c>
      <c r="AP442" s="17" t="s">
        <v>1267</v>
      </c>
      <c r="AQ442" s="113">
        <f>AQ441*10%</f>
        <v>2251380.8150000009</v>
      </c>
      <c r="AS442" s="108" t="s">
        <v>1258</v>
      </c>
      <c r="AT442" s="116" t="str" cm="1">
        <f t="array" ref="AT442">_xlfn.IFS(AU441=FALSE,"PAR",AU441=TRUE,"IMPAR")</f>
        <v>IMPAR</v>
      </c>
      <c r="AU442" s="17">
        <f>AU443+AU444</f>
        <v>77</v>
      </c>
      <c r="AV442" s="17" t="s">
        <v>1273</v>
      </c>
      <c r="AW442" s="118" t="s">
        <v>1274</v>
      </c>
      <c r="AX442" s="112" t="s">
        <v>1275</v>
      </c>
      <c r="AY442" s="121"/>
      <c r="BA442" s="112" t="s">
        <v>1262</v>
      </c>
      <c r="BB442" s="103" t="s">
        <v>1248</v>
      </c>
      <c r="BD442" s="113">
        <v>226736561.88</v>
      </c>
      <c r="BE442" s="17" t="s">
        <v>1265</v>
      </c>
      <c r="BF442" s="113">
        <f>SUM(BH3:BH436)</f>
        <v>22513808.15000001</v>
      </c>
      <c r="BH442" t="s">
        <v>1272</v>
      </c>
      <c r="BI442" s="106">
        <v>0.25</v>
      </c>
      <c r="BJ442" s="107">
        <f ca="1">COUNTIF(BJ23:BJ452,25%)</f>
        <v>39</v>
      </c>
    </row>
    <row r="443" spans="1:65" ht="15.75" thickBot="1">
      <c r="AP443" s="17" t="s">
        <v>1268</v>
      </c>
      <c r="AQ443" s="114">
        <f>AQ442*0.19</f>
        <v>427762.35485000018</v>
      </c>
      <c r="AS443" s="109" t="s">
        <v>1259</v>
      </c>
      <c r="AT443" s="115">
        <f>((AU443*100%)/AU442)</f>
        <v>0.50649350649350644</v>
      </c>
      <c r="AU443">
        <f>COUNTIF(AU3:AU436,25%)</f>
        <v>39</v>
      </c>
      <c r="AV443" s="117" cm="1">
        <f t="array" ref="AV443">_xlfn.IFS(AT442="PAR",AU442/2,AT442="IMPAR",(AU442+1)/2)</f>
        <v>39</v>
      </c>
      <c r="AW443" s="17">
        <f>AV443-AU443</f>
        <v>0</v>
      </c>
      <c r="AX443" s="119" t="str" cm="1">
        <f t="array" ref="AX443">_xlfn.IFS(AW443=0,"CUMPLE",AW443&gt;0,"CUMPLE",AW443&lt;0,"NO CUMPLE")</f>
        <v>CUMPLE</v>
      </c>
      <c r="AY443" s="121"/>
      <c r="BE443" s="17" t="s">
        <v>1267</v>
      </c>
      <c r="BF443" s="113">
        <f>BF442*10%</f>
        <v>2251380.8150000009</v>
      </c>
      <c r="BH443" t="s">
        <v>1272</v>
      </c>
      <c r="BI443" s="106">
        <v>0.2</v>
      </c>
      <c r="BJ443" s="107">
        <f ca="1">COUNTIF(BJ23:BJ452,20%)</f>
        <v>38</v>
      </c>
    </row>
    <row r="444" spans="1:65">
      <c r="AP444" s="17" t="s">
        <v>1264</v>
      </c>
      <c r="AQ444" s="114">
        <f>AQ441+AQ442+AQ443</f>
        <v>25192951.319850013</v>
      </c>
      <c r="AS444" s="110" t="s">
        <v>1260</v>
      </c>
      <c r="AT444" s="115">
        <f>((AU444*100%)/AU442)</f>
        <v>0.4935064935064935</v>
      </c>
      <c r="AU444">
        <f>COUNTIF(AU3:AU436,20%)</f>
        <v>38</v>
      </c>
      <c r="AY444" s="121"/>
      <c r="BE444" s="17" t="s">
        <v>1268</v>
      </c>
      <c r="BF444" s="114">
        <f>BF443*0.19</f>
        <v>427762.35485000018</v>
      </c>
      <c r="BH444" t="s">
        <v>1271</v>
      </c>
      <c r="BI444" s="105">
        <v>0</v>
      </c>
      <c r="BJ444">
        <v>2</v>
      </c>
    </row>
    <row r="445" spans="1:65" ht="15.75" thickBot="1">
      <c r="AS445" s="111" t="s">
        <v>1261</v>
      </c>
      <c r="AT445" s="105">
        <v>0</v>
      </c>
      <c r="AU445">
        <v>0</v>
      </c>
      <c r="AY445" s="121"/>
      <c r="BE445" s="17" t="s">
        <v>1264</v>
      </c>
      <c r="BF445" s="114">
        <f>BF442+BF443+BF444</f>
        <v>25192951.319850013</v>
      </c>
      <c r="BJ445" t="b">
        <f ca="1">ISODD(BJ446)</f>
        <v>1</v>
      </c>
    </row>
    <row r="446" spans="1:65" ht="15.75" thickBot="1">
      <c r="AP446" s="17" t="s">
        <v>1269</v>
      </c>
      <c r="AQ446" s="114">
        <f>AQ444*9</f>
        <v>226736561.87865013</v>
      </c>
      <c r="AY446" s="121"/>
      <c r="BH446" s="108" t="s">
        <v>1258</v>
      </c>
      <c r="BI446" s="116" t="str" cm="1">
        <f t="array" aca="1" ref="BI446" ca="1">_xlfn.IFS(BJ445=FALSE,"PAR",BJ445=TRUE,"IMPAR")</f>
        <v>IMPAR</v>
      </c>
      <c r="BJ446" s="17">
        <f ca="1">BJ447+BJ448</f>
        <v>77</v>
      </c>
      <c r="BK446" s="17" t="s">
        <v>1273</v>
      </c>
      <c r="BL446" s="118" t="s">
        <v>1274</v>
      </c>
      <c r="BM446" s="112" t="s">
        <v>1275</v>
      </c>
    </row>
    <row r="447" spans="1:65" ht="15.75" thickBot="1">
      <c r="AY447" s="121"/>
      <c r="BE447" s="17" t="s">
        <v>1269</v>
      </c>
      <c r="BF447" s="114">
        <f>BF445*9</f>
        <v>226736561.87865013</v>
      </c>
      <c r="BH447" s="109" t="s">
        <v>1259</v>
      </c>
      <c r="BI447" s="115">
        <f ca="1">((BJ447*100%)/BJ446)</f>
        <v>0.50649350649350644</v>
      </c>
      <c r="BJ447">
        <f ca="1">COUNTIF(BJ19:BJ452,25%)</f>
        <v>39</v>
      </c>
      <c r="BK447" s="117" cm="1">
        <f t="array" aca="1" ref="BK447" ca="1">_xlfn.IFS(BI446="PAR",BJ446/2,BI446="IMPAR",(BJ446+1)/2)</f>
        <v>39</v>
      </c>
      <c r="BL447" s="17">
        <f ca="1">BK447-BJ447</f>
        <v>0</v>
      </c>
      <c r="BM447" s="119" t="str" cm="1">
        <f t="array" aca="1" ref="BM447" ca="1">_xlfn.IFS(BL447=0,"CUMPLE",BL447&gt;0,"CUMPLE",BL447&lt;0,"NO CUMPLE")</f>
        <v>CUMPLE</v>
      </c>
    </row>
    <row r="448" spans="1:65">
      <c r="AY448" s="121"/>
      <c r="BH448" s="110" t="s">
        <v>1260</v>
      </c>
      <c r="BI448" s="115">
        <f ca="1">((BJ448*100%)/BJ446)</f>
        <v>0.4935064935064935</v>
      </c>
      <c r="BJ448">
        <f ca="1">COUNTIF(BJ19:BJ452,20%)</f>
        <v>38</v>
      </c>
    </row>
    <row r="449" spans="42:62">
      <c r="AP449" s="120" t="s">
        <v>1270</v>
      </c>
      <c r="AQ449" s="120" t="s">
        <v>1248</v>
      </c>
      <c r="BH449" s="111" t="s">
        <v>1261</v>
      </c>
      <c r="BI449" s="105">
        <v>0</v>
      </c>
      <c r="BJ449">
        <v>0</v>
      </c>
    </row>
    <row r="450" spans="42:62">
      <c r="AP450" s="120"/>
      <c r="AQ450" s="120"/>
      <c r="BE450" s="120" t="s">
        <v>1270</v>
      </c>
      <c r="BF450" s="120" t="s">
        <v>1248</v>
      </c>
    </row>
  </sheetData>
  <mergeCells count="29">
    <mergeCell ref="B25:C25"/>
    <mergeCell ref="B26:C26"/>
    <mergeCell ref="B27:C27"/>
    <mergeCell ref="B28:C28"/>
    <mergeCell ref="A29:B29"/>
    <mergeCell ref="B24:C24"/>
    <mergeCell ref="B13:C13"/>
    <mergeCell ref="B14:C14"/>
    <mergeCell ref="B15:C15"/>
    <mergeCell ref="B16:C16"/>
    <mergeCell ref="B17:C17"/>
    <mergeCell ref="B18:C18"/>
    <mergeCell ref="A19:C19"/>
    <mergeCell ref="B20:C20"/>
    <mergeCell ref="B21:C21"/>
    <mergeCell ref="B22:C22"/>
    <mergeCell ref="B23:C23"/>
    <mergeCell ref="B12:C12"/>
    <mergeCell ref="A1:C1"/>
    <mergeCell ref="B2:C2"/>
    <mergeCell ref="B3:C3"/>
    <mergeCell ref="B4:C4"/>
    <mergeCell ref="A5:C5"/>
    <mergeCell ref="B6:C6"/>
    <mergeCell ref="B7:C7"/>
    <mergeCell ref="B8:C8"/>
    <mergeCell ref="B9:C9"/>
    <mergeCell ref="B10:C10"/>
    <mergeCell ref="B11:C11"/>
  </mergeCells>
  <conditionalFormatting sqref="AT443">
    <cfRule type="cellIs" dxfId="93" priority="6" operator="equal">
      <formula>1</formula>
    </cfRule>
  </conditionalFormatting>
  <conditionalFormatting sqref="AT444">
    <cfRule type="cellIs" dxfId="92" priority="5" operator="equal">
      <formula>1</formula>
    </cfRule>
  </conditionalFormatting>
  <conditionalFormatting sqref="AX443">
    <cfRule type="cellIs" dxfId="91" priority="4" operator="equal">
      <formula>"NO CUMPLE"</formula>
    </cfRule>
  </conditionalFormatting>
  <conditionalFormatting sqref="BI447">
    <cfRule type="cellIs" dxfId="90" priority="3" operator="equal">
      <formula>1</formula>
    </cfRule>
  </conditionalFormatting>
  <conditionalFormatting sqref="BI448">
    <cfRule type="cellIs" dxfId="89" priority="2" operator="equal">
      <formula>1</formula>
    </cfRule>
  </conditionalFormatting>
  <conditionalFormatting sqref="BM447">
    <cfRule type="cellIs" dxfId="88" priority="1" operator="equal">
      <formula>"NO CUMPLE"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5AE0-08E4-4F7D-AAC3-260F4BE598AD}">
  <sheetPr>
    <tabColor rgb="FF0070C0"/>
  </sheetPr>
  <dimension ref="A1:AH418"/>
  <sheetViews>
    <sheetView zoomScale="70" zoomScaleNormal="70" workbookViewId="0">
      <selection activeCell="K10" sqref="K10"/>
    </sheetView>
  </sheetViews>
  <sheetFormatPr baseColWidth="10" defaultColWidth="11.42578125" defaultRowHeight="15"/>
  <cols>
    <col min="3" max="3" width="37.140625" customWidth="1"/>
    <col min="4" max="4" width="19.85546875" customWidth="1"/>
    <col min="11" max="11" width="14.85546875" customWidth="1"/>
    <col min="15" max="15" width="15.28515625" bestFit="1" customWidth="1"/>
    <col min="16" max="17" width="12.140625" bestFit="1" customWidth="1"/>
    <col min="18" max="18" width="11.5703125" bestFit="1" customWidth="1"/>
    <col min="19" max="19" width="4" customWidth="1"/>
    <col min="20" max="20" width="16.140625" customWidth="1"/>
    <col min="21" max="21" width="18.140625" customWidth="1"/>
    <col min="22" max="22" width="2.7109375" customWidth="1"/>
    <col min="23" max="23" width="16.42578125" customWidth="1"/>
    <col min="24" max="24" width="16.140625" style="97" customWidth="1"/>
    <col min="25" max="25" width="5.85546875" customWidth="1"/>
  </cols>
  <sheetData>
    <row r="1" spans="1:34">
      <c r="A1" s="134" t="s">
        <v>1220</v>
      </c>
      <c r="B1" s="135"/>
      <c r="C1" s="23">
        <v>8</v>
      </c>
      <c r="E1" s="40"/>
      <c r="F1" s="41"/>
      <c r="G1" s="41"/>
      <c r="H1" s="41"/>
      <c r="I1" s="41"/>
      <c r="J1" s="42" t="s">
        <v>1221</v>
      </c>
      <c r="K1" s="42" t="s">
        <v>1219</v>
      </c>
      <c r="L1" s="43"/>
      <c r="M1" s="44"/>
    </row>
    <row r="2" spans="1:34">
      <c r="A2" s="134" t="s">
        <v>1222</v>
      </c>
      <c r="B2" s="135"/>
      <c r="C2" s="23" t="s">
        <v>1218</v>
      </c>
      <c r="E2" s="40"/>
      <c r="F2" s="134" t="s">
        <v>1223</v>
      </c>
      <c r="G2" s="138"/>
      <c r="H2" s="138"/>
      <c r="I2" s="135"/>
      <c r="J2" s="23">
        <v>77</v>
      </c>
      <c r="K2" s="45">
        <v>1</v>
      </c>
      <c r="L2" s="43"/>
      <c r="M2" s="44"/>
    </row>
    <row r="3" spans="1:34">
      <c r="A3" s="134" t="s">
        <v>1224</v>
      </c>
      <c r="B3" s="135"/>
      <c r="C3" s="143"/>
      <c r="E3" s="40"/>
      <c r="F3" s="134" t="s">
        <v>1225</v>
      </c>
      <c r="G3" s="138"/>
      <c r="H3" s="138"/>
      <c r="I3" s="135"/>
      <c r="J3" s="23">
        <v>39</v>
      </c>
      <c r="K3" s="45">
        <v>0.50649350649350644</v>
      </c>
      <c r="L3" s="43"/>
      <c r="M3" s="44"/>
    </row>
    <row r="4" spans="1:34">
      <c r="A4" s="139"/>
      <c r="B4" s="140"/>
      <c r="C4" s="144"/>
      <c r="F4" s="146" t="s">
        <v>1226</v>
      </c>
      <c r="G4" s="147"/>
      <c r="H4" s="147"/>
      <c r="I4" s="148"/>
      <c r="J4" s="23">
        <v>38</v>
      </c>
      <c r="K4" s="45">
        <v>0.4935064935064935</v>
      </c>
      <c r="L4" s="43"/>
      <c r="M4" s="44"/>
    </row>
    <row r="5" spans="1:34">
      <c r="A5" s="141"/>
      <c r="B5" s="142"/>
      <c r="C5" s="145"/>
      <c r="E5" s="40"/>
      <c r="F5" s="146" t="s">
        <v>1227</v>
      </c>
      <c r="G5" s="147"/>
      <c r="H5" s="147"/>
      <c r="I5" s="148"/>
      <c r="J5" s="23">
        <v>0</v>
      </c>
      <c r="K5" s="45">
        <v>0</v>
      </c>
      <c r="L5" s="43"/>
      <c r="M5" s="44"/>
    </row>
    <row r="6" spans="1:34">
      <c r="A6" s="44"/>
      <c r="B6" s="44"/>
      <c r="C6" s="44"/>
      <c r="D6" s="44"/>
      <c r="E6" s="40"/>
      <c r="F6" s="41"/>
      <c r="G6" s="41"/>
      <c r="H6" s="41"/>
      <c r="I6" s="41"/>
      <c r="J6" s="41"/>
      <c r="K6" s="44"/>
      <c r="L6" s="43"/>
      <c r="M6" s="44"/>
    </row>
    <row r="7" spans="1:34" ht="30">
      <c r="A7" s="46" t="s">
        <v>1228</v>
      </c>
      <c r="B7" s="47"/>
      <c r="C7" s="44"/>
      <c r="D7" s="44"/>
      <c r="E7" s="40"/>
      <c r="F7" s="41"/>
      <c r="G7" s="41"/>
      <c r="H7" s="41"/>
      <c r="I7" s="41"/>
      <c r="J7" s="48">
        <v>0.25009999999999999</v>
      </c>
      <c r="K7" s="49"/>
      <c r="L7" s="43"/>
      <c r="M7" s="50" t="s">
        <v>1229</v>
      </c>
      <c r="O7" s="136" t="s">
        <v>1243</v>
      </c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</row>
    <row r="8" spans="1:34">
      <c r="A8" s="44"/>
      <c r="B8" s="44"/>
      <c r="C8" s="44"/>
      <c r="D8" s="44"/>
      <c r="E8" s="40"/>
      <c r="F8" s="41"/>
      <c r="G8" s="41"/>
      <c r="H8" s="41"/>
      <c r="I8" s="41"/>
      <c r="J8" s="41"/>
      <c r="K8" s="43"/>
      <c r="L8" s="43"/>
      <c r="M8" s="44"/>
    </row>
    <row r="9" spans="1:34" ht="38.25">
      <c r="A9" s="51" t="s">
        <v>391</v>
      </c>
      <c r="B9" s="51" t="s">
        <v>392</v>
      </c>
      <c r="C9" s="52" t="s">
        <v>393</v>
      </c>
      <c r="D9" s="51" t="s">
        <v>394</v>
      </c>
      <c r="E9" s="18" t="s">
        <v>395</v>
      </c>
      <c r="F9" s="19" t="s">
        <v>396</v>
      </c>
      <c r="G9" s="19" t="s">
        <v>397</v>
      </c>
      <c r="H9" s="19" t="s">
        <v>398</v>
      </c>
      <c r="I9" s="19" t="s">
        <v>399</v>
      </c>
      <c r="J9" s="19" t="s">
        <v>400</v>
      </c>
      <c r="K9" s="19" t="s">
        <v>390</v>
      </c>
      <c r="L9" s="43" t="s">
        <v>1230</v>
      </c>
      <c r="M9" s="19" t="s">
        <v>1231</v>
      </c>
      <c r="O9" s="3" t="s">
        <v>18</v>
      </c>
      <c r="P9" s="4" t="s">
        <v>19</v>
      </c>
      <c r="Q9" s="3" t="s">
        <v>20</v>
      </c>
      <c r="R9" s="4" t="s">
        <v>21</v>
      </c>
      <c r="T9" s="95" t="s">
        <v>1244</v>
      </c>
      <c r="U9" s="95" t="s">
        <v>1245</v>
      </c>
      <c r="W9" s="4" t="s">
        <v>1246</v>
      </c>
      <c r="X9" s="4" t="s">
        <v>1247</v>
      </c>
      <c r="Z9" s="1" t="s">
        <v>1248</v>
      </c>
    </row>
    <row r="10" spans="1:34" ht="25.5">
      <c r="A10" s="20">
        <v>0</v>
      </c>
      <c r="B10" s="21" t="s">
        <v>25</v>
      </c>
      <c r="C10" s="22" t="s">
        <v>1208</v>
      </c>
      <c r="D10" s="21" t="s">
        <v>1209</v>
      </c>
      <c r="E10" s="23">
        <v>0</v>
      </c>
      <c r="F10" s="24">
        <v>0</v>
      </c>
      <c r="G10" s="24">
        <v>0</v>
      </c>
      <c r="H10" s="25">
        <v>0</v>
      </c>
      <c r="I10" s="26"/>
      <c r="J10" s="24">
        <v>0</v>
      </c>
      <c r="K10" s="27">
        <v>0</v>
      </c>
      <c r="L10" s="43">
        <v>0</v>
      </c>
      <c r="M10" s="53">
        <v>0</v>
      </c>
      <c r="O10" s="59">
        <v>3959</v>
      </c>
      <c r="P10" s="59">
        <v>192</v>
      </c>
      <c r="Q10" s="59">
        <v>153.6</v>
      </c>
      <c r="R10" s="59">
        <v>144</v>
      </c>
      <c r="T10" s="96">
        <f>E10*Q10</f>
        <v>0</v>
      </c>
      <c r="U10" s="96">
        <f>E10*R10</f>
        <v>0</v>
      </c>
      <c r="W10" s="94">
        <f>T10-K10</f>
        <v>0</v>
      </c>
      <c r="X10" s="94">
        <f>U10-K10</f>
        <v>0</v>
      </c>
    </row>
    <row r="11" spans="1:34" ht="216.75">
      <c r="A11" s="20">
        <v>1</v>
      </c>
      <c r="B11" s="21" t="s">
        <v>401</v>
      </c>
      <c r="C11" s="22" t="s">
        <v>402</v>
      </c>
      <c r="D11" s="21" t="s">
        <v>403</v>
      </c>
      <c r="E11" s="23">
        <v>0</v>
      </c>
      <c r="F11" s="24">
        <v>0</v>
      </c>
      <c r="G11" s="24">
        <v>0</v>
      </c>
      <c r="H11" s="25">
        <v>0</v>
      </c>
      <c r="I11" s="26"/>
      <c r="J11" s="24">
        <v>0</v>
      </c>
      <c r="K11" s="27">
        <v>0</v>
      </c>
      <c r="L11" s="43">
        <v>0</v>
      </c>
      <c r="M11" s="53">
        <v>0</v>
      </c>
      <c r="O11" s="60">
        <v>60954</v>
      </c>
      <c r="P11" s="60">
        <v>9248</v>
      </c>
      <c r="Q11" s="60">
        <v>7398.4</v>
      </c>
      <c r="R11" s="60">
        <v>6936</v>
      </c>
      <c r="T11" s="96">
        <f t="shared" ref="T11:T74" si="0">E11*Q11</f>
        <v>0</v>
      </c>
      <c r="U11" s="96">
        <f t="shared" ref="U11:U74" si="1">E11*R11</f>
        <v>0</v>
      </c>
      <c r="W11" s="94">
        <f t="shared" ref="W11:W74" si="2">T11-K11</f>
        <v>0</v>
      </c>
      <c r="X11" s="94">
        <f t="shared" ref="X11:X74" si="3">U11-K11</f>
        <v>0</v>
      </c>
    </row>
    <row r="12" spans="1:34" ht="216.75">
      <c r="A12" s="20">
        <v>2</v>
      </c>
      <c r="B12" s="21" t="s">
        <v>404</v>
      </c>
      <c r="C12" s="22" t="s">
        <v>402</v>
      </c>
      <c r="D12" s="21" t="s">
        <v>405</v>
      </c>
      <c r="E12" s="23">
        <v>0</v>
      </c>
      <c r="F12" s="24">
        <v>0</v>
      </c>
      <c r="G12" s="24">
        <v>0</v>
      </c>
      <c r="H12" s="25">
        <v>0</v>
      </c>
      <c r="I12" s="26"/>
      <c r="J12" s="24">
        <v>0</v>
      </c>
      <c r="K12" s="27">
        <v>0</v>
      </c>
      <c r="L12" s="43">
        <v>0</v>
      </c>
      <c r="M12" s="53">
        <v>0</v>
      </c>
      <c r="O12" s="60">
        <v>11128</v>
      </c>
      <c r="P12" s="60">
        <v>2558</v>
      </c>
      <c r="Q12" s="60">
        <v>2046.4</v>
      </c>
      <c r="R12" s="60">
        <v>1918.5</v>
      </c>
      <c r="T12" s="96">
        <f t="shared" si="0"/>
        <v>0</v>
      </c>
      <c r="U12" s="96">
        <f t="shared" si="1"/>
        <v>0</v>
      </c>
      <c r="W12" s="94">
        <f t="shared" si="2"/>
        <v>0</v>
      </c>
      <c r="X12" s="94">
        <f t="shared" si="3"/>
        <v>0</v>
      </c>
    </row>
    <row r="13" spans="1:34" ht="204">
      <c r="A13" s="20">
        <v>3</v>
      </c>
      <c r="B13" s="21" t="s">
        <v>406</v>
      </c>
      <c r="C13" s="22" t="s">
        <v>407</v>
      </c>
      <c r="D13" s="21" t="s">
        <v>408</v>
      </c>
      <c r="E13" s="23">
        <v>4</v>
      </c>
      <c r="F13" s="24">
        <v>15271</v>
      </c>
      <c r="G13" s="24">
        <v>5599</v>
      </c>
      <c r="H13" s="25">
        <v>0.25</v>
      </c>
      <c r="I13" s="26">
        <v>0.72501800999999999</v>
      </c>
      <c r="J13" s="24">
        <v>4199.25</v>
      </c>
      <c r="K13" s="27">
        <v>16797</v>
      </c>
      <c r="L13" s="43">
        <v>0</v>
      </c>
      <c r="M13" s="53">
        <v>4</v>
      </c>
      <c r="O13" s="60">
        <v>15881</v>
      </c>
      <c r="P13" s="60">
        <v>5599</v>
      </c>
      <c r="Q13" s="60">
        <v>4479.2</v>
      </c>
      <c r="R13" s="60">
        <v>4199.25</v>
      </c>
      <c r="T13" s="96">
        <f t="shared" si="0"/>
        <v>17916.8</v>
      </c>
      <c r="U13" s="96">
        <f t="shared" si="1"/>
        <v>16797</v>
      </c>
      <c r="W13" s="94">
        <f t="shared" si="2"/>
        <v>1119.7999999999993</v>
      </c>
      <c r="X13" s="94">
        <f t="shared" si="3"/>
        <v>0</v>
      </c>
    </row>
    <row r="14" spans="1:34" ht="242.25">
      <c r="A14" s="20">
        <v>4</v>
      </c>
      <c r="B14" s="21" t="s">
        <v>409</v>
      </c>
      <c r="C14" s="22" t="s">
        <v>410</v>
      </c>
      <c r="D14" s="21" t="s">
        <v>411</v>
      </c>
      <c r="E14" s="23">
        <v>0</v>
      </c>
      <c r="F14" s="24">
        <v>0</v>
      </c>
      <c r="G14" s="24">
        <v>0</v>
      </c>
      <c r="H14" s="25">
        <v>0</v>
      </c>
      <c r="I14" s="26"/>
      <c r="J14" s="24">
        <v>0</v>
      </c>
      <c r="K14" s="27">
        <v>0</v>
      </c>
      <c r="L14" s="43">
        <v>0</v>
      </c>
      <c r="M14" s="53">
        <v>0</v>
      </c>
      <c r="O14" s="60">
        <v>16948</v>
      </c>
      <c r="P14" s="60">
        <v>5090</v>
      </c>
      <c r="Q14" s="60">
        <v>4072</v>
      </c>
      <c r="R14" s="60">
        <v>3817.5</v>
      </c>
      <c r="T14" s="96">
        <f t="shared" si="0"/>
        <v>0</v>
      </c>
      <c r="U14" s="96">
        <f t="shared" si="1"/>
        <v>0</v>
      </c>
      <c r="W14" s="94">
        <f t="shared" si="2"/>
        <v>0</v>
      </c>
      <c r="X14" s="94">
        <f t="shared" si="3"/>
        <v>0</v>
      </c>
    </row>
    <row r="15" spans="1:34" ht="63.75">
      <c r="A15" s="20">
        <v>5</v>
      </c>
      <c r="B15" s="21" t="s">
        <v>412</v>
      </c>
      <c r="C15" s="22" t="s">
        <v>413</v>
      </c>
      <c r="D15" s="21" t="s">
        <v>414</v>
      </c>
      <c r="E15" s="23">
        <v>0</v>
      </c>
      <c r="F15" s="24">
        <v>0</v>
      </c>
      <c r="G15" s="24">
        <v>0</v>
      </c>
      <c r="H15" s="25">
        <v>0</v>
      </c>
      <c r="I15" s="26"/>
      <c r="J15" s="24">
        <v>0</v>
      </c>
      <c r="K15" s="27">
        <v>0</v>
      </c>
      <c r="L15" s="43">
        <v>0</v>
      </c>
      <c r="M15" s="53">
        <v>0</v>
      </c>
      <c r="O15" s="60">
        <v>7593</v>
      </c>
      <c r="P15" s="60">
        <v>1846</v>
      </c>
      <c r="Q15" s="60">
        <v>1476.8</v>
      </c>
      <c r="R15" s="60">
        <v>1384.5</v>
      </c>
      <c r="T15" s="96">
        <f t="shared" si="0"/>
        <v>0</v>
      </c>
      <c r="U15" s="96">
        <f t="shared" si="1"/>
        <v>0</v>
      </c>
      <c r="W15" s="94">
        <f t="shared" si="2"/>
        <v>0</v>
      </c>
      <c r="X15" s="94">
        <f t="shared" si="3"/>
        <v>0</v>
      </c>
    </row>
    <row r="16" spans="1:34" ht="114.75">
      <c r="A16" s="20">
        <v>6</v>
      </c>
      <c r="B16" s="21" t="s">
        <v>415</v>
      </c>
      <c r="C16" s="22" t="s">
        <v>416</v>
      </c>
      <c r="D16" s="21" t="s">
        <v>414</v>
      </c>
      <c r="E16" s="23">
        <v>0</v>
      </c>
      <c r="F16" s="24">
        <v>0</v>
      </c>
      <c r="G16" s="24">
        <v>0</v>
      </c>
      <c r="H16" s="25">
        <v>0</v>
      </c>
      <c r="I16" s="26"/>
      <c r="J16" s="24">
        <v>0</v>
      </c>
      <c r="K16" s="27">
        <v>0</v>
      </c>
      <c r="L16" s="43">
        <v>0</v>
      </c>
      <c r="M16" s="53">
        <v>0</v>
      </c>
      <c r="O16" s="60">
        <v>5992</v>
      </c>
      <c r="P16" s="60">
        <v>1810</v>
      </c>
      <c r="Q16" s="60">
        <v>1448</v>
      </c>
      <c r="R16" s="60">
        <v>1357.5</v>
      </c>
      <c r="T16" s="96">
        <f t="shared" si="0"/>
        <v>0</v>
      </c>
      <c r="U16" s="96">
        <f t="shared" si="1"/>
        <v>0</v>
      </c>
      <c r="W16" s="94">
        <f t="shared" si="2"/>
        <v>0</v>
      </c>
      <c r="X16" s="94">
        <f t="shared" si="3"/>
        <v>0</v>
      </c>
    </row>
    <row r="17" spans="1:24" ht="89.25">
      <c r="A17" s="20">
        <v>7</v>
      </c>
      <c r="B17" s="21" t="s">
        <v>417</v>
      </c>
      <c r="C17" s="22" t="s">
        <v>418</v>
      </c>
      <c r="D17" s="21" t="s">
        <v>419</v>
      </c>
      <c r="E17" s="23">
        <v>0</v>
      </c>
      <c r="F17" s="24">
        <v>0</v>
      </c>
      <c r="G17" s="24">
        <v>0</v>
      </c>
      <c r="H17" s="25">
        <v>0</v>
      </c>
      <c r="I17" s="26"/>
      <c r="J17" s="24">
        <v>0</v>
      </c>
      <c r="K17" s="27">
        <v>0</v>
      </c>
      <c r="L17" s="43">
        <v>0</v>
      </c>
      <c r="M17" s="53">
        <v>0</v>
      </c>
      <c r="O17" s="60">
        <v>9465</v>
      </c>
      <c r="P17" s="60">
        <v>3049</v>
      </c>
      <c r="Q17" s="60">
        <v>2439.1999999999998</v>
      </c>
      <c r="R17" s="60">
        <v>2286.75</v>
      </c>
      <c r="T17" s="96">
        <f t="shared" si="0"/>
        <v>0</v>
      </c>
      <c r="U17" s="96">
        <f t="shared" si="1"/>
        <v>0</v>
      </c>
      <c r="W17" s="94">
        <f t="shared" si="2"/>
        <v>0</v>
      </c>
      <c r="X17" s="94">
        <f t="shared" si="3"/>
        <v>0</v>
      </c>
    </row>
    <row r="18" spans="1:24" ht="153">
      <c r="A18" s="20">
        <v>8</v>
      </c>
      <c r="B18" s="21" t="s">
        <v>420</v>
      </c>
      <c r="C18" s="22" t="s">
        <v>421</v>
      </c>
      <c r="D18" s="21" t="s">
        <v>422</v>
      </c>
      <c r="E18" s="23">
        <v>0</v>
      </c>
      <c r="F18" s="24">
        <v>0</v>
      </c>
      <c r="G18" s="24">
        <v>0</v>
      </c>
      <c r="H18" s="25">
        <v>0</v>
      </c>
      <c r="I18" s="26"/>
      <c r="J18" s="24">
        <v>0</v>
      </c>
      <c r="K18" s="27">
        <v>0</v>
      </c>
      <c r="L18" s="43">
        <v>0</v>
      </c>
      <c r="M18" s="53">
        <v>0</v>
      </c>
      <c r="O18" s="60">
        <v>7048</v>
      </c>
      <c r="P18" s="60">
        <v>1908</v>
      </c>
      <c r="Q18" s="60">
        <v>1526.4</v>
      </c>
      <c r="R18" s="60">
        <v>1431</v>
      </c>
      <c r="T18" s="96">
        <f t="shared" si="0"/>
        <v>0</v>
      </c>
      <c r="U18" s="96">
        <f t="shared" si="1"/>
        <v>0</v>
      </c>
      <c r="W18" s="94">
        <f t="shared" si="2"/>
        <v>0</v>
      </c>
      <c r="X18" s="94">
        <f t="shared" si="3"/>
        <v>0</v>
      </c>
    </row>
    <row r="19" spans="1:24" ht="395.25">
      <c r="A19" s="20">
        <v>9</v>
      </c>
      <c r="B19" s="21" t="s">
        <v>423</v>
      </c>
      <c r="C19" s="22" t="s">
        <v>424</v>
      </c>
      <c r="D19" s="21" t="s">
        <v>425</v>
      </c>
      <c r="E19" s="23">
        <v>0</v>
      </c>
      <c r="F19" s="24">
        <v>0</v>
      </c>
      <c r="G19" s="24">
        <v>0</v>
      </c>
      <c r="H19" s="25">
        <v>0</v>
      </c>
      <c r="I19" s="26"/>
      <c r="J19" s="24">
        <v>0</v>
      </c>
      <c r="K19" s="27">
        <v>0</v>
      </c>
      <c r="L19" s="43">
        <v>0</v>
      </c>
      <c r="M19" s="53">
        <v>0</v>
      </c>
      <c r="O19" s="60">
        <v>131538</v>
      </c>
      <c r="P19" s="60">
        <v>31674</v>
      </c>
      <c r="Q19" s="60">
        <v>25339.200000000001</v>
      </c>
      <c r="R19" s="60">
        <v>23755.5</v>
      </c>
      <c r="T19" s="96">
        <f t="shared" si="0"/>
        <v>0</v>
      </c>
      <c r="U19" s="96">
        <f t="shared" si="1"/>
        <v>0</v>
      </c>
      <c r="W19" s="94">
        <f t="shared" si="2"/>
        <v>0</v>
      </c>
      <c r="X19" s="94">
        <f t="shared" si="3"/>
        <v>0</v>
      </c>
    </row>
    <row r="20" spans="1:24" ht="114.75">
      <c r="A20" s="20">
        <v>10</v>
      </c>
      <c r="B20" s="21" t="s">
        <v>426</v>
      </c>
      <c r="C20" s="22" t="s">
        <v>427</v>
      </c>
      <c r="D20" s="21" t="s">
        <v>428</v>
      </c>
      <c r="E20" s="23">
        <v>0</v>
      </c>
      <c r="F20" s="24">
        <v>0</v>
      </c>
      <c r="G20" s="24">
        <v>0</v>
      </c>
      <c r="H20" s="25">
        <v>0</v>
      </c>
      <c r="I20" s="26"/>
      <c r="J20" s="24">
        <v>0</v>
      </c>
      <c r="K20" s="27">
        <v>0</v>
      </c>
      <c r="L20" s="43">
        <v>0</v>
      </c>
      <c r="M20" s="53">
        <v>0</v>
      </c>
      <c r="O20" s="60">
        <v>14893</v>
      </c>
      <c r="P20" s="60">
        <v>1981</v>
      </c>
      <c r="Q20" s="60">
        <v>1584.8</v>
      </c>
      <c r="R20" s="60">
        <v>1485.75</v>
      </c>
      <c r="T20" s="96">
        <f t="shared" si="0"/>
        <v>0</v>
      </c>
      <c r="U20" s="96">
        <f t="shared" si="1"/>
        <v>0</v>
      </c>
      <c r="W20" s="94">
        <f t="shared" si="2"/>
        <v>0</v>
      </c>
      <c r="X20" s="94">
        <f t="shared" si="3"/>
        <v>0</v>
      </c>
    </row>
    <row r="21" spans="1:24" ht="114.75">
      <c r="A21" s="20">
        <v>11</v>
      </c>
      <c r="B21" s="21" t="s">
        <v>429</v>
      </c>
      <c r="C21" s="22" t="s">
        <v>427</v>
      </c>
      <c r="D21" s="21" t="s">
        <v>403</v>
      </c>
      <c r="E21" s="23">
        <v>0</v>
      </c>
      <c r="F21" s="24">
        <v>0</v>
      </c>
      <c r="G21" s="24">
        <v>0</v>
      </c>
      <c r="H21" s="25">
        <v>0</v>
      </c>
      <c r="I21" s="26"/>
      <c r="J21" s="24">
        <v>0</v>
      </c>
      <c r="K21" s="27">
        <v>0</v>
      </c>
      <c r="L21" s="43">
        <v>0</v>
      </c>
      <c r="M21" s="53">
        <v>0</v>
      </c>
      <c r="O21" s="60">
        <v>49728</v>
      </c>
      <c r="P21" s="60">
        <v>1471</v>
      </c>
      <c r="Q21" s="60">
        <v>1176.8</v>
      </c>
      <c r="R21" s="60">
        <v>1103.25</v>
      </c>
      <c r="T21" s="96">
        <f t="shared" si="0"/>
        <v>0</v>
      </c>
      <c r="U21" s="96">
        <f t="shared" si="1"/>
        <v>0</v>
      </c>
      <c r="W21" s="94">
        <f t="shared" si="2"/>
        <v>0</v>
      </c>
      <c r="X21" s="94">
        <f t="shared" si="3"/>
        <v>0</v>
      </c>
    </row>
    <row r="22" spans="1:24" ht="140.25">
      <c r="A22" s="20">
        <v>12</v>
      </c>
      <c r="B22" s="21" t="s">
        <v>430</v>
      </c>
      <c r="C22" s="28" t="s">
        <v>431</v>
      </c>
      <c r="D22" s="21" t="s">
        <v>403</v>
      </c>
      <c r="E22" s="23">
        <v>6</v>
      </c>
      <c r="F22" s="24">
        <v>31674</v>
      </c>
      <c r="G22" s="24">
        <v>6192</v>
      </c>
      <c r="H22" s="25">
        <v>0.25</v>
      </c>
      <c r="I22" s="26">
        <v>0.85338132</v>
      </c>
      <c r="J22" s="24">
        <v>4644</v>
      </c>
      <c r="K22" s="27">
        <v>27864</v>
      </c>
      <c r="L22" s="43">
        <v>0</v>
      </c>
      <c r="M22" s="53">
        <v>6</v>
      </c>
      <c r="O22" s="60">
        <v>53069</v>
      </c>
      <c r="P22" s="60">
        <v>6192</v>
      </c>
      <c r="Q22" s="60">
        <v>4953.6000000000004</v>
      </c>
      <c r="R22" s="60">
        <v>4644</v>
      </c>
      <c r="T22" s="96">
        <f t="shared" si="0"/>
        <v>29721.600000000002</v>
      </c>
      <c r="U22" s="96">
        <f t="shared" si="1"/>
        <v>27864</v>
      </c>
      <c r="W22" s="94">
        <f t="shared" si="2"/>
        <v>1857.6000000000022</v>
      </c>
      <c r="X22" s="94">
        <f t="shared" si="3"/>
        <v>0</v>
      </c>
    </row>
    <row r="23" spans="1:24" ht="63.75">
      <c r="A23" s="20">
        <v>13</v>
      </c>
      <c r="B23" s="21" t="s">
        <v>432</v>
      </c>
      <c r="C23" s="22" t="s">
        <v>433</v>
      </c>
      <c r="D23" s="21" t="s">
        <v>434</v>
      </c>
      <c r="E23" s="23">
        <v>0</v>
      </c>
      <c r="F23" s="24">
        <v>0</v>
      </c>
      <c r="G23" s="24">
        <v>0</v>
      </c>
      <c r="H23" s="25">
        <v>0</v>
      </c>
      <c r="I23" s="26"/>
      <c r="J23" s="24">
        <v>0</v>
      </c>
      <c r="K23" s="27">
        <v>0</v>
      </c>
      <c r="L23" s="43">
        <v>0</v>
      </c>
      <c r="M23" s="53">
        <v>0</v>
      </c>
      <c r="O23" s="60">
        <v>96247</v>
      </c>
      <c r="P23" s="60">
        <v>13215</v>
      </c>
      <c r="Q23" s="60">
        <v>10572</v>
      </c>
      <c r="R23" s="60">
        <v>9911.25</v>
      </c>
      <c r="T23" s="96">
        <f t="shared" si="0"/>
        <v>0</v>
      </c>
      <c r="U23" s="96">
        <f t="shared" si="1"/>
        <v>0</v>
      </c>
      <c r="W23" s="94">
        <f t="shared" si="2"/>
        <v>0</v>
      </c>
      <c r="X23" s="94">
        <f t="shared" si="3"/>
        <v>0</v>
      </c>
    </row>
    <row r="24" spans="1:24" ht="102">
      <c r="A24" s="20">
        <v>14</v>
      </c>
      <c r="B24" s="21" t="s">
        <v>435</v>
      </c>
      <c r="C24" s="22" t="s">
        <v>436</v>
      </c>
      <c r="D24" s="21" t="s">
        <v>437</v>
      </c>
      <c r="E24" s="23">
        <v>0</v>
      </c>
      <c r="F24" s="24">
        <v>0</v>
      </c>
      <c r="G24" s="24">
        <v>0</v>
      </c>
      <c r="H24" s="25">
        <v>0</v>
      </c>
      <c r="I24" s="26"/>
      <c r="J24" s="24">
        <v>0</v>
      </c>
      <c r="K24" s="27">
        <v>0</v>
      </c>
      <c r="L24" s="43">
        <v>0</v>
      </c>
      <c r="M24" s="53">
        <v>0</v>
      </c>
      <c r="O24" s="60">
        <v>67845</v>
      </c>
      <c r="P24" s="60">
        <v>4793</v>
      </c>
      <c r="Q24" s="60">
        <v>3834.4</v>
      </c>
      <c r="R24" s="60">
        <v>3594.75</v>
      </c>
      <c r="T24" s="96">
        <f t="shared" si="0"/>
        <v>0</v>
      </c>
      <c r="U24" s="96">
        <f t="shared" si="1"/>
        <v>0</v>
      </c>
      <c r="W24" s="94">
        <f t="shared" si="2"/>
        <v>0</v>
      </c>
      <c r="X24" s="94">
        <f t="shared" si="3"/>
        <v>0</v>
      </c>
    </row>
    <row r="25" spans="1:24" ht="178.5">
      <c r="A25" s="20">
        <v>15</v>
      </c>
      <c r="B25" s="21" t="s">
        <v>438</v>
      </c>
      <c r="C25" s="22" t="s">
        <v>439</v>
      </c>
      <c r="D25" s="21" t="s">
        <v>440</v>
      </c>
      <c r="E25" s="23">
        <v>7</v>
      </c>
      <c r="F25" s="24">
        <v>17081</v>
      </c>
      <c r="G25" s="24">
        <v>5371</v>
      </c>
      <c r="H25" s="25">
        <v>0.25</v>
      </c>
      <c r="I25" s="26">
        <v>0.76416779000000001</v>
      </c>
      <c r="J25" s="24">
        <v>4028.25</v>
      </c>
      <c r="K25" s="27">
        <v>28197.75</v>
      </c>
      <c r="L25" s="43">
        <v>0</v>
      </c>
      <c r="M25" s="53">
        <v>7</v>
      </c>
      <c r="O25" s="60">
        <v>33686</v>
      </c>
      <c r="P25" s="60">
        <v>5371</v>
      </c>
      <c r="Q25" s="60">
        <v>4296.8</v>
      </c>
      <c r="R25" s="60">
        <v>4028.25</v>
      </c>
      <c r="T25" s="96">
        <f t="shared" si="0"/>
        <v>30077.600000000002</v>
      </c>
      <c r="U25" s="96">
        <f t="shared" si="1"/>
        <v>28197.75</v>
      </c>
      <c r="W25" s="94">
        <f t="shared" si="2"/>
        <v>1879.8500000000022</v>
      </c>
      <c r="X25" s="94">
        <f t="shared" si="3"/>
        <v>0</v>
      </c>
    </row>
    <row r="26" spans="1:24" ht="178.5">
      <c r="A26" s="20">
        <v>16</v>
      </c>
      <c r="B26" s="21" t="s">
        <v>441</v>
      </c>
      <c r="C26" s="22" t="s">
        <v>442</v>
      </c>
      <c r="D26" s="21" t="s">
        <v>443</v>
      </c>
      <c r="E26" s="23">
        <v>0</v>
      </c>
      <c r="F26" s="24">
        <v>0</v>
      </c>
      <c r="G26" s="24">
        <v>0</v>
      </c>
      <c r="H26" s="25">
        <v>0</v>
      </c>
      <c r="I26" s="26"/>
      <c r="J26" s="24">
        <v>0</v>
      </c>
      <c r="K26" s="27">
        <v>0</v>
      </c>
      <c r="L26" s="43">
        <v>0</v>
      </c>
      <c r="M26" s="53">
        <v>0</v>
      </c>
      <c r="O26" s="60">
        <v>15921</v>
      </c>
      <c r="P26" s="60">
        <v>1902</v>
      </c>
      <c r="Q26" s="60">
        <v>1521.6</v>
      </c>
      <c r="R26" s="60">
        <v>1426.5</v>
      </c>
      <c r="T26" s="96">
        <f t="shared" si="0"/>
        <v>0</v>
      </c>
      <c r="U26" s="96">
        <f t="shared" si="1"/>
        <v>0</v>
      </c>
      <c r="W26" s="94">
        <f t="shared" si="2"/>
        <v>0</v>
      </c>
      <c r="X26" s="94">
        <f t="shared" si="3"/>
        <v>0</v>
      </c>
    </row>
    <row r="27" spans="1:24" ht="178.5">
      <c r="A27" s="20">
        <v>17</v>
      </c>
      <c r="B27" s="21" t="s">
        <v>444</v>
      </c>
      <c r="C27" s="22" t="s">
        <v>442</v>
      </c>
      <c r="D27" s="21" t="s">
        <v>445</v>
      </c>
      <c r="E27" s="23">
        <v>0</v>
      </c>
      <c r="F27" s="24">
        <v>0</v>
      </c>
      <c r="G27" s="24">
        <v>0</v>
      </c>
      <c r="H27" s="25">
        <v>0</v>
      </c>
      <c r="I27" s="26"/>
      <c r="J27" s="24">
        <v>0</v>
      </c>
      <c r="K27" s="27">
        <v>0</v>
      </c>
      <c r="L27" s="43">
        <v>0</v>
      </c>
      <c r="M27" s="53">
        <v>0</v>
      </c>
      <c r="O27" s="60">
        <v>14918</v>
      </c>
      <c r="P27" s="60">
        <v>1696</v>
      </c>
      <c r="Q27" s="60">
        <v>1356.8</v>
      </c>
      <c r="R27" s="60">
        <v>1272</v>
      </c>
      <c r="T27" s="96">
        <f t="shared" si="0"/>
        <v>0</v>
      </c>
      <c r="U27" s="96">
        <f t="shared" si="1"/>
        <v>0</v>
      </c>
      <c r="W27" s="94">
        <f t="shared" si="2"/>
        <v>0</v>
      </c>
      <c r="X27" s="94">
        <f t="shared" si="3"/>
        <v>0</v>
      </c>
    </row>
    <row r="28" spans="1:24" ht="293.25">
      <c r="A28" s="20">
        <v>18</v>
      </c>
      <c r="B28" s="21" t="s">
        <v>446</v>
      </c>
      <c r="C28" s="28" t="s">
        <v>447</v>
      </c>
      <c r="D28" s="21" t="s">
        <v>448</v>
      </c>
      <c r="E28" s="23">
        <v>0</v>
      </c>
      <c r="F28" s="24">
        <v>0</v>
      </c>
      <c r="G28" s="24">
        <v>0</v>
      </c>
      <c r="H28" s="25">
        <v>0</v>
      </c>
      <c r="I28" s="26"/>
      <c r="J28" s="24">
        <v>0</v>
      </c>
      <c r="K28" s="27">
        <v>0</v>
      </c>
      <c r="L28" s="43">
        <v>0</v>
      </c>
      <c r="M28" s="53">
        <v>0</v>
      </c>
      <c r="O28" s="60">
        <v>35951</v>
      </c>
      <c r="P28" s="60">
        <v>5649</v>
      </c>
      <c r="Q28" s="60">
        <v>4519.2</v>
      </c>
      <c r="R28" s="60">
        <v>4236.75</v>
      </c>
      <c r="T28" s="96">
        <f t="shared" si="0"/>
        <v>0</v>
      </c>
      <c r="U28" s="96">
        <f t="shared" si="1"/>
        <v>0</v>
      </c>
      <c r="W28" s="94">
        <f t="shared" si="2"/>
        <v>0</v>
      </c>
      <c r="X28" s="94">
        <f t="shared" si="3"/>
        <v>0</v>
      </c>
    </row>
    <row r="29" spans="1:24" ht="216.75">
      <c r="A29" s="20">
        <v>19</v>
      </c>
      <c r="B29" s="21" t="s">
        <v>449</v>
      </c>
      <c r="C29" s="28" t="s">
        <v>450</v>
      </c>
      <c r="D29" s="21" t="s">
        <v>403</v>
      </c>
      <c r="E29" s="23">
        <v>5</v>
      </c>
      <c r="F29" s="24">
        <v>20814</v>
      </c>
      <c r="G29" s="24">
        <v>6855</v>
      </c>
      <c r="H29" s="25">
        <v>0.25</v>
      </c>
      <c r="I29" s="26">
        <v>0.75299077999999997</v>
      </c>
      <c r="J29" s="24">
        <v>5141.25</v>
      </c>
      <c r="K29" s="27">
        <v>25706.25</v>
      </c>
      <c r="L29" s="43">
        <v>0</v>
      </c>
      <c r="M29" s="53">
        <v>5</v>
      </c>
      <c r="O29" s="60">
        <v>111005</v>
      </c>
      <c r="P29" s="60">
        <v>6855</v>
      </c>
      <c r="Q29" s="60">
        <v>5484</v>
      </c>
      <c r="R29" s="60">
        <v>5141.25</v>
      </c>
      <c r="T29" s="96">
        <f t="shared" si="0"/>
        <v>27420</v>
      </c>
      <c r="U29" s="96">
        <f t="shared" si="1"/>
        <v>25706.25</v>
      </c>
      <c r="W29" s="94">
        <f t="shared" si="2"/>
        <v>1713.75</v>
      </c>
      <c r="X29" s="94">
        <f t="shared" si="3"/>
        <v>0</v>
      </c>
    </row>
    <row r="30" spans="1:24" ht="255">
      <c r="A30" s="20">
        <v>20</v>
      </c>
      <c r="B30" s="21" t="s">
        <v>451</v>
      </c>
      <c r="C30" s="22" t="s">
        <v>452</v>
      </c>
      <c r="D30" s="21" t="s">
        <v>453</v>
      </c>
      <c r="E30" s="23">
        <v>0</v>
      </c>
      <c r="F30" s="24">
        <v>0</v>
      </c>
      <c r="G30" s="24">
        <v>0</v>
      </c>
      <c r="H30" s="25">
        <v>0</v>
      </c>
      <c r="I30" s="26"/>
      <c r="J30" s="24">
        <v>0</v>
      </c>
      <c r="K30" s="27">
        <v>0</v>
      </c>
      <c r="L30" s="43">
        <v>0</v>
      </c>
      <c r="M30" s="53">
        <v>0</v>
      </c>
      <c r="O30" s="60">
        <v>27941</v>
      </c>
      <c r="P30" s="60">
        <v>8508</v>
      </c>
      <c r="Q30" s="60">
        <v>6806.4</v>
      </c>
      <c r="R30" s="60">
        <v>6381</v>
      </c>
      <c r="T30" s="96">
        <f t="shared" si="0"/>
        <v>0</v>
      </c>
      <c r="U30" s="96">
        <f t="shared" si="1"/>
        <v>0</v>
      </c>
      <c r="W30" s="94">
        <f t="shared" si="2"/>
        <v>0</v>
      </c>
      <c r="X30" s="94">
        <f t="shared" si="3"/>
        <v>0</v>
      </c>
    </row>
    <row r="31" spans="1:24" ht="153">
      <c r="A31" s="20">
        <v>21</v>
      </c>
      <c r="B31" s="21" t="s">
        <v>454</v>
      </c>
      <c r="C31" s="22" t="s">
        <v>455</v>
      </c>
      <c r="D31" s="21" t="s">
        <v>456</v>
      </c>
      <c r="E31" s="23">
        <v>6</v>
      </c>
      <c r="F31" s="24">
        <v>9050</v>
      </c>
      <c r="G31" s="24">
        <v>4362</v>
      </c>
      <c r="H31" s="25">
        <v>0.25</v>
      </c>
      <c r="I31" s="26">
        <v>0.63850828999999998</v>
      </c>
      <c r="J31" s="24">
        <v>3271.5</v>
      </c>
      <c r="K31" s="27">
        <v>19629</v>
      </c>
      <c r="L31" s="43">
        <v>0</v>
      </c>
      <c r="M31" s="53">
        <v>6</v>
      </c>
      <c r="O31" s="60">
        <v>17646</v>
      </c>
      <c r="P31" s="60">
        <v>4362</v>
      </c>
      <c r="Q31" s="60">
        <v>3489.6</v>
      </c>
      <c r="R31" s="60">
        <v>3271.5</v>
      </c>
      <c r="T31" s="96">
        <f t="shared" si="0"/>
        <v>20937.599999999999</v>
      </c>
      <c r="U31" s="96">
        <f t="shared" si="1"/>
        <v>19629</v>
      </c>
      <c r="W31" s="94">
        <f t="shared" si="2"/>
        <v>1308.5999999999985</v>
      </c>
      <c r="X31" s="94">
        <f t="shared" si="3"/>
        <v>0</v>
      </c>
    </row>
    <row r="32" spans="1:24" ht="204">
      <c r="A32" s="20">
        <v>22</v>
      </c>
      <c r="B32" s="21" t="s">
        <v>457</v>
      </c>
      <c r="C32" s="22" t="s">
        <v>458</v>
      </c>
      <c r="D32" s="21" t="s">
        <v>403</v>
      </c>
      <c r="E32" s="23">
        <v>5</v>
      </c>
      <c r="F32" s="24">
        <v>13009</v>
      </c>
      <c r="G32" s="24">
        <v>5452</v>
      </c>
      <c r="H32" s="25">
        <v>0.25</v>
      </c>
      <c r="I32" s="26">
        <v>0.68567915000000002</v>
      </c>
      <c r="J32" s="24">
        <v>4089</v>
      </c>
      <c r="K32" s="27">
        <v>20445</v>
      </c>
      <c r="L32" s="43">
        <v>0</v>
      </c>
      <c r="M32" s="53">
        <v>5</v>
      </c>
      <c r="O32" s="60">
        <v>30815</v>
      </c>
      <c r="P32" s="60">
        <v>5452</v>
      </c>
      <c r="Q32" s="60">
        <v>4361.6000000000004</v>
      </c>
      <c r="R32" s="60">
        <v>4089</v>
      </c>
      <c r="T32" s="96">
        <f t="shared" si="0"/>
        <v>21808</v>
      </c>
      <c r="U32" s="96">
        <f t="shared" si="1"/>
        <v>20445</v>
      </c>
      <c r="W32" s="94">
        <f t="shared" si="2"/>
        <v>1363</v>
      </c>
      <c r="X32" s="94">
        <f t="shared" si="3"/>
        <v>0</v>
      </c>
    </row>
    <row r="33" spans="1:24" ht="204">
      <c r="A33" s="20">
        <v>23</v>
      </c>
      <c r="B33" s="21" t="s">
        <v>459</v>
      </c>
      <c r="C33" s="22" t="s">
        <v>458</v>
      </c>
      <c r="D33" s="21" t="s">
        <v>460</v>
      </c>
      <c r="E33" s="23">
        <v>0</v>
      </c>
      <c r="F33" s="24">
        <v>0</v>
      </c>
      <c r="G33" s="24">
        <v>0</v>
      </c>
      <c r="H33" s="25">
        <v>0</v>
      </c>
      <c r="I33" s="26"/>
      <c r="J33" s="24">
        <v>0</v>
      </c>
      <c r="K33" s="27">
        <v>0</v>
      </c>
      <c r="L33" s="43">
        <v>0</v>
      </c>
      <c r="M33" s="53">
        <v>0</v>
      </c>
      <c r="O33" s="60">
        <v>17646</v>
      </c>
      <c r="P33" s="60">
        <v>2593</v>
      </c>
      <c r="Q33" s="60">
        <v>2074.4</v>
      </c>
      <c r="R33" s="60">
        <v>1944.75</v>
      </c>
      <c r="T33" s="96">
        <f t="shared" si="0"/>
        <v>0</v>
      </c>
      <c r="U33" s="96">
        <f t="shared" si="1"/>
        <v>0</v>
      </c>
      <c r="W33" s="94">
        <f t="shared" si="2"/>
        <v>0</v>
      </c>
      <c r="X33" s="94">
        <f t="shared" si="3"/>
        <v>0</v>
      </c>
    </row>
    <row r="34" spans="1:24" ht="204">
      <c r="A34" s="20">
        <v>24</v>
      </c>
      <c r="B34" s="21" t="s">
        <v>461</v>
      </c>
      <c r="C34" s="22" t="s">
        <v>458</v>
      </c>
      <c r="D34" s="21" t="s">
        <v>462</v>
      </c>
      <c r="E34" s="23">
        <v>0</v>
      </c>
      <c r="F34" s="24">
        <v>0</v>
      </c>
      <c r="G34" s="24">
        <v>0</v>
      </c>
      <c r="H34" s="25">
        <v>0</v>
      </c>
      <c r="I34" s="26"/>
      <c r="J34" s="24">
        <v>0</v>
      </c>
      <c r="K34" s="27">
        <v>0</v>
      </c>
      <c r="L34" s="43">
        <v>0</v>
      </c>
      <c r="M34" s="53">
        <v>0</v>
      </c>
      <c r="O34" s="60">
        <v>16263</v>
      </c>
      <c r="P34" s="60">
        <v>1719</v>
      </c>
      <c r="Q34" s="60">
        <v>1375.2</v>
      </c>
      <c r="R34" s="60">
        <v>1289.25</v>
      </c>
      <c r="T34" s="96">
        <f t="shared" si="0"/>
        <v>0</v>
      </c>
      <c r="U34" s="96">
        <f t="shared" si="1"/>
        <v>0</v>
      </c>
      <c r="W34" s="94">
        <f t="shared" si="2"/>
        <v>0</v>
      </c>
      <c r="X34" s="94">
        <f t="shared" si="3"/>
        <v>0</v>
      </c>
    </row>
    <row r="35" spans="1:24" ht="165.75">
      <c r="A35" s="20">
        <v>25</v>
      </c>
      <c r="B35" s="21" t="s">
        <v>463</v>
      </c>
      <c r="C35" s="22" t="s">
        <v>464</v>
      </c>
      <c r="D35" s="21" t="s">
        <v>465</v>
      </c>
      <c r="E35" s="23">
        <v>0</v>
      </c>
      <c r="F35" s="24">
        <v>0</v>
      </c>
      <c r="G35" s="24">
        <v>0</v>
      </c>
      <c r="H35" s="25">
        <v>0</v>
      </c>
      <c r="I35" s="26"/>
      <c r="J35" s="24">
        <v>0</v>
      </c>
      <c r="K35" s="27">
        <v>0</v>
      </c>
      <c r="L35" s="43">
        <v>0</v>
      </c>
      <c r="M35" s="53">
        <v>0</v>
      </c>
      <c r="O35" s="60">
        <v>203616</v>
      </c>
      <c r="P35" s="60">
        <v>4907</v>
      </c>
      <c r="Q35" s="60">
        <v>3925.6</v>
      </c>
      <c r="R35" s="60">
        <v>3680.25</v>
      </c>
      <c r="T35" s="96">
        <f t="shared" si="0"/>
        <v>0</v>
      </c>
      <c r="U35" s="96">
        <f t="shared" si="1"/>
        <v>0</v>
      </c>
      <c r="W35" s="94">
        <f t="shared" si="2"/>
        <v>0</v>
      </c>
      <c r="X35" s="94">
        <f t="shared" si="3"/>
        <v>0</v>
      </c>
    </row>
    <row r="36" spans="1:24" ht="63.75">
      <c r="A36" s="20">
        <v>26</v>
      </c>
      <c r="B36" s="21" t="s">
        <v>466</v>
      </c>
      <c r="C36" s="22" t="s">
        <v>467</v>
      </c>
      <c r="D36" s="21" t="s">
        <v>468</v>
      </c>
      <c r="E36" s="23">
        <v>0</v>
      </c>
      <c r="F36" s="24">
        <v>0</v>
      </c>
      <c r="G36" s="24">
        <v>0</v>
      </c>
      <c r="H36" s="25">
        <v>0</v>
      </c>
      <c r="I36" s="26"/>
      <c r="J36" s="24">
        <v>0</v>
      </c>
      <c r="K36" s="27">
        <v>0</v>
      </c>
      <c r="L36" s="43">
        <v>0</v>
      </c>
      <c r="M36" s="53">
        <v>0</v>
      </c>
      <c r="O36" s="60">
        <v>44492</v>
      </c>
      <c r="P36" s="60">
        <v>3069</v>
      </c>
      <c r="Q36" s="60">
        <v>2455.1999999999998</v>
      </c>
      <c r="R36" s="60">
        <v>2301.75</v>
      </c>
      <c r="T36" s="96">
        <f t="shared" si="0"/>
        <v>0</v>
      </c>
      <c r="U36" s="96">
        <f t="shared" si="1"/>
        <v>0</v>
      </c>
      <c r="W36" s="94">
        <f t="shared" si="2"/>
        <v>0</v>
      </c>
      <c r="X36" s="94">
        <f t="shared" si="3"/>
        <v>0</v>
      </c>
    </row>
    <row r="37" spans="1:24" ht="140.25">
      <c r="A37" s="20">
        <v>27</v>
      </c>
      <c r="B37" s="21" t="s">
        <v>469</v>
      </c>
      <c r="C37" s="22" t="s">
        <v>470</v>
      </c>
      <c r="D37" s="21" t="s">
        <v>403</v>
      </c>
      <c r="E37" s="23">
        <v>5</v>
      </c>
      <c r="F37" s="24">
        <v>14140</v>
      </c>
      <c r="G37" s="24">
        <v>4173</v>
      </c>
      <c r="H37" s="25">
        <v>-1.0330697340043133</v>
      </c>
      <c r="I37" s="26">
        <v>0.4</v>
      </c>
      <c r="J37" s="24">
        <v>8484</v>
      </c>
      <c r="K37" s="27">
        <v>42420</v>
      </c>
      <c r="L37" s="43">
        <v>0</v>
      </c>
      <c r="M37" s="53">
        <v>5</v>
      </c>
      <c r="O37" s="60">
        <v>35290</v>
      </c>
      <c r="P37" s="60">
        <v>4173</v>
      </c>
      <c r="Q37" s="60">
        <v>3338.4</v>
      </c>
      <c r="R37" s="60">
        <v>3129.75</v>
      </c>
      <c r="T37" s="96">
        <f t="shared" si="0"/>
        <v>16692</v>
      </c>
      <c r="U37" s="96">
        <f t="shared" si="1"/>
        <v>15648.75</v>
      </c>
      <c r="W37" s="94">
        <f t="shared" si="2"/>
        <v>-25728</v>
      </c>
      <c r="X37" s="94">
        <f t="shared" si="3"/>
        <v>-26771.25</v>
      </c>
    </row>
    <row r="38" spans="1:24" ht="178.5">
      <c r="A38" s="20">
        <v>28</v>
      </c>
      <c r="B38" s="21" t="s">
        <v>471</v>
      </c>
      <c r="C38" s="28" t="s">
        <v>472</v>
      </c>
      <c r="D38" s="21" t="s">
        <v>443</v>
      </c>
      <c r="E38" s="23">
        <v>0</v>
      </c>
      <c r="F38" s="24">
        <v>0</v>
      </c>
      <c r="G38" s="24">
        <v>0</v>
      </c>
      <c r="H38" s="25">
        <v>0</v>
      </c>
      <c r="I38" s="26"/>
      <c r="J38" s="24">
        <v>0</v>
      </c>
      <c r="K38" s="27">
        <v>0</v>
      </c>
      <c r="L38" s="43">
        <v>0</v>
      </c>
      <c r="M38" s="53">
        <v>0</v>
      </c>
      <c r="O38" s="60">
        <v>14552</v>
      </c>
      <c r="P38" s="60">
        <v>2685</v>
      </c>
      <c r="Q38" s="60">
        <v>2148</v>
      </c>
      <c r="R38" s="60">
        <v>2013.75</v>
      </c>
      <c r="T38" s="96">
        <f t="shared" si="0"/>
        <v>0</v>
      </c>
      <c r="U38" s="96">
        <f t="shared" si="1"/>
        <v>0</v>
      </c>
      <c r="W38" s="94">
        <f t="shared" si="2"/>
        <v>0</v>
      </c>
      <c r="X38" s="94">
        <f t="shared" si="3"/>
        <v>0</v>
      </c>
    </row>
    <row r="39" spans="1:24" ht="178.5">
      <c r="A39" s="20">
        <v>29</v>
      </c>
      <c r="B39" s="21" t="s">
        <v>473</v>
      </c>
      <c r="C39" s="22" t="s">
        <v>472</v>
      </c>
      <c r="D39" s="21" t="s">
        <v>474</v>
      </c>
      <c r="E39" s="23">
        <v>0</v>
      </c>
      <c r="F39" s="24">
        <v>0</v>
      </c>
      <c r="G39" s="24">
        <v>0</v>
      </c>
      <c r="H39" s="25">
        <v>0</v>
      </c>
      <c r="I39" s="26"/>
      <c r="J39" s="24">
        <v>0</v>
      </c>
      <c r="K39" s="27">
        <v>0</v>
      </c>
      <c r="L39" s="43">
        <v>0</v>
      </c>
      <c r="M39" s="53">
        <v>0</v>
      </c>
      <c r="O39" s="60">
        <v>10426</v>
      </c>
      <c r="P39" s="60">
        <v>1744</v>
      </c>
      <c r="Q39" s="60">
        <v>1395.2</v>
      </c>
      <c r="R39" s="60">
        <v>1308</v>
      </c>
      <c r="T39" s="96">
        <f t="shared" si="0"/>
        <v>0</v>
      </c>
      <c r="U39" s="96">
        <f t="shared" si="1"/>
        <v>0</v>
      </c>
      <c r="W39" s="94">
        <f t="shared" si="2"/>
        <v>0</v>
      </c>
      <c r="X39" s="94">
        <f t="shared" si="3"/>
        <v>0</v>
      </c>
    </row>
    <row r="40" spans="1:24" ht="216.75">
      <c r="A40" s="20">
        <v>30</v>
      </c>
      <c r="B40" s="21" t="s">
        <v>475</v>
      </c>
      <c r="C40" s="22" t="s">
        <v>476</v>
      </c>
      <c r="D40" s="21" t="s">
        <v>465</v>
      </c>
      <c r="E40" s="23">
        <v>7</v>
      </c>
      <c r="F40" s="24">
        <v>14592</v>
      </c>
      <c r="G40" s="24">
        <v>5064</v>
      </c>
      <c r="H40" s="25">
        <v>0.25</v>
      </c>
      <c r="I40" s="26">
        <v>0.73972039000000001</v>
      </c>
      <c r="J40" s="24">
        <v>3798</v>
      </c>
      <c r="K40" s="27">
        <v>26586</v>
      </c>
      <c r="L40" s="43">
        <v>0</v>
      </c>
      <c r="M40" s="53">
        <v>7</v>
      </c>
      <c r="O40" s="60">
        <v>35951</v>
      </c>
      <c r="P40" s="60">
        <v>5064</v>
      </c>
      <c r="Q40" s="60">
        <v>4051.2</v>
      </c>
      <c r="R40" s="60">
        <v>3798</v>
      </c>
      <c r="T40" s="96">
        <f t="shared" si="0"/>
        <v>28358.399999999998</v>
      </c>
      <c r="U40" s="96">
        <f t="shared" si="1"/>
        <v>26586</v>
      </c>
      <c r="W40" s="94">
        <f t="shared" si="2"/>
        <v>1772.3999999999978</v>
      </c>
      <c r="X40" s="94">
        <f t="shared" si="3"/>
        <v>0</v>
      </c>
    </row>
    <row r="41" spans="1:24" ht="216.75">
      <c r="A41" s="20">
        <v>31</v>
      </c>
      <c r="B41" s="21" t="s">
        <v>477</v>
      </c>
      <c r="C41" s="22" t="s">
        <v>476</v>
      </c>
      <c r="D41" s="21" t="s">
        <v>478</v>
      </c>
      <c r="E41" s="23">
        <v>0</v>
      </c>
      <c r="F41" s="24">
        <v>0</v>
      </c>
      <c r="G41" s="24">
        <v>0</v>
      </c>
      <c r="H41" s="25">
        <v>0</v>
      </c>
      <c r="I41" s="26"/>
      <c r="J41" s="24">
        <v>0</v>
      </c>
      <c r="K41" s="27">
        <v>0</v>
      </c>
      <c r="L41" s="43">
        <v>0</v>
      </c>
      <c r="M41" s="53">
        <v>0</v>
      </c>
      <c r="O41" s="60">
        <v>20854</v>
      </c>
      <c r="P41" s="60">
        <v>2170</v>
      </c>
      <c r="Q41" s="60">
        <v>1736</v>
      </c>
      <c r="R41" s="60">
        <v>1627.5</v>
      </c>
      <c r="T41" s="96">
        <f t="shared" si="0"/>
        <v>0</v>
      </c>
      <c r="U41" s="96">
        <f t="shared" si="1"/>
        <v>0</v>
      </c>
      <c r="W41" s="94">
        <f t="shared" si="2"/>
        <v>0</v>
      </c>
      <c r="X41" s="94">
        <f t="shared" si="3"/>
        <v>0</v>
      </c>
    </row>
    <row r="42" spans="1:24" ht="216.75">
      <c r="A42" s="20">
        <v>32</v>
      </c>
      <c r="B42" s="21" t="s">
        <v>479</v>
      </c>
      <c r="C42" s="22" t="s">
        <v>480</v>
      </c>
      <c r="D42" s="21" t="s">
        <v>481</v>
      </c>
      <c r="E42" s="23">
        <v>0</v>
      </c>
      <c r="F42" s="24">
        <v>0</v>
      </c>
      <c r="G42" s="24">
        <v>0</v>
      </c>
      <c r="H42" s="25">
        <v>0</v>
      </c>
      <c r="I42" s="26"/>
      <c r="J42" s="24">
        <v>0</v>
      </c>
      <c r="K42" s="27">
        <v>0</v>
      </c>
      <c r="L42" s="43">
        <v>0</v>
      </c>
      <c r="M42" s="53">
        <v>0</v>
      </c>
      <c r="O42" s="60">
        <v>57884</v>
      </c>
      <c r="P42" s="60">
        <v>13286</v>
      </c>
      <c r="Q42" s="60">
        <v>10628.8</v>
      </c>
      <c r="R42" s="60">
        <v>9964.5</v>
      </c>
      <c r="T42" s="96">
        <f t="shared" si="0"/>
        <v>0</v>
      </c>
      <c r="U42" s="96">
        <f t="shared" si="1"/>
        <v>0</v>
      </c>
      <c r="W42" s="94">
        <f t="shared" si="2"/>
        <v>0</v>
      </c>
      <c r="X42" s="94">
        <f t="shared" si="3"/>
        <v>0</v>
      </c>
    </row>
    <row r="43" spans="1:24" ht="51">
      <c r="A43" s="20">
        <v>33</v>
      </c>
      <c r="B43" s="21" t="s">
        <v>482</v>
      </c>
      <c r="C43" s="22" t="s">
        <v>483</v>
      </c>
      <c r="D43" s="21" t="s">
        <v>403</v>
      </c>
      <c r="E43" s="23">
        <v>2</v>
      </c>
      <c r="F43" s="24">
        <v>45248</v>
      </c>
      <c r="G43" s="24">
        <v>11723</v>
      </c>
      <c r="H43" s="25">
        <v>0.25</v>
      </c>
      <c r="I43" s="26">
        <v>0.80568753999999998</v>
      </c>
      <c r="J43" s="24">
        <v>8792.25</v>
      </c>
      <c r="K43" s="27">
        <v>17584.5</v>
      </c>
      <c r="L43" s="43">
        <v>0</v>
      </c>
      <c r="M43" s="53">
        <v>2</v>
      </c>
      <c r="O43" s="60">
        <v>51332</v>
      </c>
      <c r="P43" s="60">
        <v>11723</v>
      </c>
      <c r="Q43" s="60">
        <v>9378.4</v>
      </c>
      <c r="R43" s="60">
        <v>8792.25</v>
      </c>
      <c r="T43" s="96">
        <f t="shared" si="0"/>
        <v>18756.8</v>
      </c>
      <c r="U43" s="96">
        <f t="shared" si="1"/>
        <v>17584.5</v>
      </c>
      <c r="W43" s="94">
        <f t="shared" si="2"/>
        <v>1172.2999999999993</v>
      </c>
      <c r="X43" s="94">
        <f t="shared" si="3"/>
        <v>0</v>
      </c>
    </row>
    <row r="44" spans="1:24" ht="51">
      <c r="A44" s="20">
        <v>34</v>
      </c>
      <c r="B44" s="21" t="s">
        <v>484</v>
      </c>
      <c r="C44" s="22" t="s">
        <v>485</v>
      </c>
      <c r="D44" s="21" t="s">
        <v>486</v>
      </c>
      <c r="E44" s="23">
        <v>0</v>
      </c>
      <c r="F44" s="24">
        <v>0</v>
      </c>
      <c r="G44" s="24">
        <v>0</v>
      </c>
      <c r="H44" s="25">
        <v>0</v>
      </c>
      <c r="I44" s="26"/>
      <c r="J44" s="24">
        <v>0</v>
      </c>
      <c r="K44" s="27">
        <v>0</v>
      </c>
      <c r="L44" s="43">
        <v>0</v>
      </c>
      <c r="M44" s="53">
        <v>0</v>
      </c>
      <c r="O44" s="60">
        <v>21399</v>
      </c>
      <c r="P44" s="60">
        <v>3084</v>
      </c>
      <c r="Q44" s="60">
        <v>2467.1999999999998</v>
      </c>
      <c r="R44" s="60">
        <v>2313</v>
      </c>
      <c r="T44" s="96">
        <f t="shared" si="0"/>
        <v>0</v>
      </c>
      <c r="U44" s="96">
        <f t="shared" si="1"/>
        <v>0</v>
      </c>
      <c r="W44" s="94">
        <f t="shared" si="2"/>
        <v>0</v>
      </c>
      <c r="X44" s="94">
        <f t="shared" si="3"/>
        <v>0</v>
      </c>
    </row>
    <row r="45" spans="1:24" ht="51">
      <c r="A45" s="20">
        <v>35</v>
      </c>
      <c r="B45" s="21" t="s">
        <v>487</v>
      </c>
      <c r="C45" s="22" t="s">
        <v>488</v>
      </c>
      <c r="D45" s="21" t="s">
        <v>489</v>
      </c>
      <c r="E45" s="23">
        <v>0</v>
      </c>
      <c r="F45" s="24">
        <v>0</v>
      </c>
      <c r="G45" s="24">
        <v>0</v>
      </c>
      <c r="H45" s="25">
        <v>0</v>
      </c>
      <c r="I45" s="26"/>
      <c r="J45" s="24">
        <v>0</v>
      </c>
      <c r="K45" s="27">
        <v>0</v>
      </c>
      <c r="L45" s="43">
        <v>0</v>
      </c>
      <c r="M45" s="53">
        <v>0</v>
      </c>
      <c r="O45" s="60">
        <v>15720</v>
      </c>
      <c r="P45" s="60">
        <v>2692</v>
      </c>
      <c r="Q45" s="60">
        <v>2153.6</v>
      </c>
      <c r="R45" s="60">
        <v>2019</v>
      </c>
      <c r="T45" s="96">
        <f t="shared" si="0"/>
        <v>0</v>
      </c>
      <c r="U45" s="96">
        <f t="shared" si="1"/>
        <v>0</v>
      </c>
      <c r="W45" s="94">
        <f t="shared" si="2"/>
        <v>0</v>
      </c>
      <c r="X45" s="94">
        <f t="shared" si="3"/>
        <v>0</v>
      </c>
    </row>
    <row r="46" spans="1:24" ht="51">
      <c r="A46" s="20">
        <v>36</v>
      </c>
      <c r="B46" s="21" t="s">
        <v>490</v>
      </c>
      <c r="C46" s="22" t="s">
        <v>488</v>
      </c>
      <c r="D46" s="21" t="s">
        <v>465</v>
      </c>
      <c r="E46" s="23">
        <v>1</v>
      </c>
      <c r="F46" s="24">
        <v>23755</v>
      </c>
      <c r="G46" s="24">
        <v>10365</v>
      </c>
      <c r="H46" s="25">
        <v>-0.37510853835021707</v>
      </c>
      <c r="I46" s="26">
        <v>0.4</v>
      </c>
      <c r="J46" s="24">
        <v>14253</v>
      </c>
      <c r="K46" s="27">
        <v>14253</v>
      </c>
      <c r="L46" s="43">
        <v>0</v>
      </c>
      <c r="M46" s="53">
        <v>1</v>
      </c>
      <c r="O46" s="60">
        <v>47933</v>
      </c>
      <c r="P46" s="60">
        <v>10365</v>
      </c>
      <c r="Q46" s="60">
        <v>8292</v>
      </c>
      <c r="R46" s="60">
        <v>7773.75</v>
      </c>
      <c r="T46" s="96">
        <f t="shared" si="0"/>
        <v>8292</v>
      </c>
      <c r="U46" s="96">
        <f t="shared" si="1"/>
        <v>7773.75</v>
      </c>
      <c r="W46" s="94">
        <f t="shared" si="2"/>
        <v>-5961</v>
      </c>
      <c r="X46" s="94">
        <f t="shared" si="3"/>
        <v>-6479.25</v>
      </c>
    </row>
    <row r="47" spans="1:24" ht="165.75">
      <c r="A47" s="20">
        <v>37</v>
      </c>
      <c r="B47" s="21" t="s">
        <v>491</v>
      </c>
      <c r="C47" s="22" t="s">
        <v>492</v>
      </c>
      <c r="D47" s="21" t="s">
        <v>493</v>
      </c>
      <c r="E47" s="23">
        <v>0</v>
      </c>
      <c r="F47" s="24">
        <v>0</v>
      </c>
      <c r="G47" s="24">
        <v>0</v>
      </c>
      <c r="H47" s="25">
        <v>0</v>
      </c>
      <c r="I47" s="26"/>
      <c r="J47" s="24">
        <v>0</v>
      </c>
      <c r="K47" s="27">
        <v>0</v>
      </c>
      <c r="L47" s="43">
        <v>0</v>
      </c>
      <c r="M47" s="53">
        <v>0</v>
      </c>
      <c r="O47" s="60">
        <v>21656</v>
      </c>
      <c r="P47" s="60">
        <v>2991</v>
      </c>
      <c r="Q47" s="60">
        <v>2392.8000000000002</v>
      </c>
      <c r="R47" s="60">
        <v>2243.25</v>
      </c>
      <c r="T47" s="96">
        <f t="shared" si="0"/>
        <v>0</v>
      </c>
      <c r="U47" s="96">
        <f t="shared" si="1"/>
        <v>0</v>
      </c>
      <c r="W47" s="94">
        <f t="shared" si="2"/>
        <v>0</v>
      </c>
      <c r="X47" s="94">
        <f t="shared" si="3"/>
        <v>0</v>
      </c>
    </row>
    <row r="48" spans="1:24" ht="165.75">
      <c r="A48" s="20">
        <v>38</v>
      </c>
      <c r="B48" s="21" t="s">
        <v>494</v>
      </c>
      <c r="C48" s="22" t="s">
        <v>492</v>
      </c>
      <c r="D48" s="21" t="s">
        <v>495</v>
      </c>
      <c r="E48" s="23">
        <v>0</v>
      </c>
      <c r="F48" s="24">
        <v>0</v>
      </c>
      <c r="G48" s="24">
        <v>0</v>
      </c>
      <c r="H48" s="25">
        <v>0</v>
      </c>
      <c r="I48" s="26"/>
      <c r="J48" s="24">
        <v>0</v>
      </c>
      <c r="K48" s="27">
        <v>0</v>
      </c>
      <c r="L48" s="43">
        <v>0</v>
      </c>
      <c r="M48" s="53">
        <v>0</v>
      </c>
      <c r="O48" s="60">
        <v>17975</v>
      </c>
      <c r="P48" s="60">
        <v>1879</v>
      </c>
      <c r="Q48" s="60">
        <v>1503.2</v>
      </c>
      <c r="R48" s="60">
        <v>1409.25</v>
      </c>
      <c r="T48" s="96">
        <f t="shared" si="0"/>
        <v>0</v>
      </c>
      <c r="U48" s="96">
        <f t="shared" si="1"/>
        <v>0</v>
      </c>
      <c r="W48" s="94">
        <f t="shared" si="2"/>
        <v>0</v>
      </c>
      <c r="X48" s="94">
        <f t="shared" si="3"/>
        <v>0</v>
      </c>
    </row>
    <row r="49" spans="1:24" ht="89.25">
      <c r="A49" s="20">
        <v>39</v>
      </c>
      <c r="B49" s="21" t="s">
        <v>496</v>
      </c>
      <c r="C49" s="22" t="s">
        <v>497</v>
      </c>
      <c r="D49" s="21" t="s">
        <v>465</v>
      </c>
      <c r="E49" s="23">
        <v>2</v>
      </c>
      <c r="F49" s="24">
        <v>28280</v>
      </c>
      <c r="G49" s="24">
        <v>5937</v>
      </c>
      <c r="H49" s="25">
        <v>-1.8580090955027793</v>
      </c>
      <c r="I49" s="26">
        <v>0.4</v>
      </c>
      <c r="J49" s="24">
        <v>16968</v>
      </c>
      <c r="K49" s="27">
        <v>33936</v>
      </c>
      <c r="L49" s="43">
        <v>0</v>
      </c>
      <c r="M49" s="53">
        <v>2</v>
      </c>
      <c r="O49" s="60">
        <v>46519</v>
      </c>
      <c r="P49" s="60">
        <v>5937</v>
      </c>
      <c r="Q49" s="60">
        <v>4749.6000000000004</v>
      </c>
      <c r="R49" s="60">
        <v>4452.75</v>
      </c>
      <c r="T49" s="96">
        <f t="shared" si="0"/>
        <v>9499.2000000000007</v>
      </c>
      <c r="U49" s="96">
        <f t="shared" si="1"/>
        <v>8905.5</v>
      </c>
      <c r="W49" s="94">
        <f t="shared" si="2"/>
        <v>-24436.799999999999</v>
      </c>
      <c r="X49" s="94">
        <f t="shared" si="3"/>
        <v>-25030.5</v>
      </c>
    </row>
    <row r="50" spans="1:24" ht="114.75">
      <c r="A50" s="20">
        <v>40</v>
      </c>
      <c r="B50" s="21" t="s">
        <v>498</v>
      </c>
      <c r="C50" s="22" t="s">
        <v>499</v>
      </c>
      <c r="D50" s="21" t="s">
        <v>440</v>
      </c>
      <c r="E50" s="23">
        <v>0</v>
      </c>
      <c r="F50" s="24">
        <v>0</v>
      </c>
      <c r="G50" s="24">
        <v>0</v>
      </c>
      <c r="H50" s="25">
        <v>0</v>
      </c>
      <c r="I50" s="26"/>
      <c r="J50" s="24">
        <v>0</v>
      </c>
      <c r="K50" s="27">
        <v>0</v>
      </c>
      <c r="L50" s="43">
        <v>0</v>
      </c>
      <c r="M50" s="53">
        <v>0</v>
      </c>
      <c r="O50" s="60">
        <v>49645</v>
      </c>
      <c r="P50" s="60">
        <v>4579</v>
      </c>
      <c r="Q50" s="60">
        <v>3663.2</v>
      </c>
      <c r="R50" s="60">
        <v>3434.25</v>
      </c>
      <c r="T50" s="96">
        <f t="shared" si="0"/>
        <v>0</v>
      </c>
      <c r="U50" s="96">
        <f t="shared" si="1"/>
        <v>0</v>
      </c>
      <c r="W50" s="94">
        <f t="shared" si="2"/>
        <v>0</v>
      </c>
      <c r="X50" s="94">
        <f t="shared" si="3"/>
        <v>0</v>
      </c>
    </row>
    <row r="51" spans="1:24" ht="165.75">
      <c r="A51" s="20">
        <v>41</v>
      </c>
      <c r="B51" s="21" t="s">
        <v>500</v>
      </c>
      <c r="C51" s="22" t="s">
        <v>501</v>
      </c>
      <c r="D51" s="21" t="s">
        <v>502</v>
      </c>
      <c r="E51" s="23">
        <v>6</v>
      </c>
      <c r="F51" s="24">
        <v>8145</v>
      </c>
      <c r="G51" s="24">
        <v>1736</v>
      </c>
      <c r="H51" s="25">
        <v>-1.8150921658986174</v>
      </c>
      <c r="I51" s="26">
        <v>0.4</v>
      </c>
      <c r="J51" s="24">
        <v>4887</v>
      </c>
      <c r="K51" s="27">
        <v>29322</v>
      </c>
      <c r="L51" s="43">
        <v>0</v>
      </c>
      <c r="M51" s="53">
        <v>6</v>
      </c>
      <c r="O51" s="60">
        <v>17646</v>
      </c>
      <c r="P51" s="60">
        <v>1736</v>
      </c>
      <c r="Q51" s="60">
        <v>1388.8</v>
      </c>
      <c r="R51" s="60">
        <v>1302</v>
      </c>
      <c r="T51" s="96">
        <f t="shared" si="0"/>
        <v>8332.7999999999993</v>
      </c>
      <c r="U51" s="96">
        <f t="shared" si="1"/>
        <v>7812</v>
      </c>
      <c r="W51" s="94">
        <f t="shared" si="2"/>
        <v>-20989.200000000001</v>
      </c>
      <c r="X51" s="94">
        <f t="shared" si="3"/>
        <v>-21510</v>
      </c>
    </row>
    <row r="52" spans="1:24" ht="63.75">
      <c r="A52" s="20">
        <v>42</v>
      </c>
      <c r="B52" s="21" t="s">
        <v>503</v>
      </c>
      <c r="C52" s="22" t="s">
        <v>504</v>
      </c>
      <c r="D52" s="21" t="s">
        <v>505</v>
      </c>
      <c r="E52" s="23">
        <v>0</v>
      </c>
      <c r="F52" s="24">
        <v>0</v>
      </c>
      <c r="G52" s="24">
        <v>0</v>
      </c>
      <c r="H52" s="25">
        <v>0</v>
      </c>
      <c r="I52" s="26"/>
      <c r="J52" s="24">
        <v>0</v>
      </c>
      <c r="K52" s="27">
        <v>0</v>
      </c>
      <c r="L52" s="43">
        <v>0</v>
      </c>
      <c r="M52" s="53">
        <v>0</v>
      </c>
      <c r="O52" s="60">
        <v>33383</v>
      </c>
      <c r="P52" s="60">
        <v>2827</v>
      </c>
      <c r="Q52" s="60">
        <v>2261.6</v>
      </c>
      <c r="R52" s="60">
        <v>2120.25</v>
      </c>
      <c r="T52" s="96">
        <f t="shared" si="0"/>
        <v>0</v>
      </c>
      <c r="U52" s="96">
        <f t="shared" si="1"/>
        <v>0</v>
      </c>
      <c r="W52" s="94">
        <f t="shared" si="2"/>
        <v>0</v>
      </c>
      <c r="X52" s="94">
        <f t="shared" si="3"/>
        <v>0</v>
      </c>
    </row>
    <row r="53" spans="1:24" ht="51">
      <c r="A53" s="20">
        <v>43</v>
      </c>
      <c r="B53" s="21" t="s">
        <v>506</v>
      </c>
      <c r="C53" s="22" t="s">
        <v>507</v>
      </c>
      <c r="D53" s="21" t="s">
        <v>508</v>
      </c>
      <c r="E53" s="23">
        <v>0</v>
      </c>
      <c r="F53" s="24">
        <v>0</v>
      </c>
      <c r="G53" s="24">
        <v>0</v>
      </c>
      <c r="H53" s="25">
        <v>0</v>
      </c>
      <c r="I53" s="26"/>
      <c r="J53" s="24">
        <v>0</v>
      </c>
      <c r="K53" s="27">
        <v>0</v>
      </c>
      <c r="L53" s="43">
        <v>0</v>
      </c>
      <c r="M53" s="53">
        <v>0</v>
      </c>
      <c r="O53" s="60">
        <v>19250</v>
      </c>
      <c r="P53" s="60">
        <v>4072</v>
      </c>
      <c r="Q53" s="60">
        <v>3257.6</v>
      </c>
      <c r="R53" s="60">
        <v>3054</v>
      </c>
      <c r="T53" s="96">
        <f t="shared" si="0"/>
        <v>0</v>
      </c>
      <c r="U53" s="96">
        <f t="shared" si="1"/>
        <v>0</v>
      </c>
      <c r="W53" s="94">
        <f t="shared" si="2"/>
        <v>0</v>
      </c>
      <c r="X53" s="94">
        <f t="shared" si="3"/>
        <v>0</v>
      </c>
    </row>
    <row r="54" spans="1:24" ht="63.75">
      <c r="A54" s="20">
        <v>44</v>
      </c>
      <c r="B54" s="21" t="s">
        <v>509</v>
      </c>
      <c r="C54" s="22" t="s">
        <v>510</v>
      </c>
      <c r="D54" s="21" t="s">
        <v>403</v>
      </c>
      <c r="E54" s="23">
        <v>6</v>
      </c>
      <c r="F54" s="24">
        <v>53280</v>
      </c>
      <c r="G54" s="24">
        <v>17640</v>
      </c>
      <c r="H54" s="25">
        <v>0.25</v>
      </c>
      <c r="I54" s="26">
        <v>0.75168919000000001</v>
      </c>
      <c r="J54" s="24">
        <v>13230</v>
      </c>
      <c r="K54" s="27">
        <v>79380</v>
      </c>
      <c r="L54" s="43">
        <v>0</v>
      </c>
      <c r="M54" s="53">
        <v>6</v>
      </c>
      <c r="O54" s="60">
        <v>92444</v>
      </c>
      <c r="P54" s="60">
        <v>17640</v>
      </c>
      <c r="Q54" s="60">
        <v>14112</v>
      </c>
      <c r="R54" s="60">
        <v>13230</v>
      </c>
      <c r="T54" s="96">
        <f t="shared" si="0"/>
        <v>84672</v>
      </c>
      <c r="U54" s="96">
        <f t="shared" si="1"/>
        <v>79380</v>
      </c>
      <c r="W54" s="94">
        <f t="shared" si="2"/>
        <v>5292</v>
      </c>
      <c r="X54" s="94">
        <f t="shared" si="3"/>
        <v>0</v>
      </c>
    </row>
    <row r="55" spans="1:24" ht="51">
      <c r="A55" s="20">
        <v>45</v>
      </c>
      <c r="B55" s="21" t="s">
        <v>511</v>
      </c>
      <c r="C55" s="28" t="s">
        <v>512</v>
      </c>
      <c r="D55" s="21" t="s">
        <v>465</v>
      </c>
      <c r="E55" s="23">
        <v>5</v>
      </c>
      <c r="F55" s="24">
        <v>40271</v>
      </c>
      <c r="G55" s="24">
        <v>7349</v>
      </c>
      <c r="H55" s="25">
        <v>0.25</v>
      </c>
      <c r="I55" s="26">
        <v>0.86313351999999999</v>
      </c>
      <c r="J55" s="24">
        <v>5511.75</v>
      </c>
      <c r="K55" s="27">
        <v>27558.75</v>
      </c>
      <c r="L55" s="43">
        <v>0</v>
      </c>
      <c r="M55" s="53">
        <v>5</v>
      </c>
      <c r="O55" s="60">
        <v>68977</v>
      </c>
      <c r="P55" s="60">
        <v>7349</v>
      </c>
      <c r="Q55" s="60">
        <v>5879.2</v>
      </c>
      <c r="R55" s="60">
        <v>5511.75</v>
      </c>
      <c r="T55" s="96">
        <f t="shared" si="0"/>
        <v>29396</v>
      </c>
      <c r="U55" s="96">
        <f t="shared" si="1"/>
        <v>27558.75</v>
      </c>
      <c r="W55" s="94">
        <f t="shared" si="2"/>
        <v>1837.25</v>
      </c>
      <c r="X55" s="94">
        <f t="shared" si="3"/>
        <v>0</v>
      </c>
    </row>
    <row r="56" spans="1:24" ht="51">
      <c r="A56" s="20">
        <v>46</v>
      </c>
      <c r="B56" s="21" t="s">
        <v>513</v>
      </c>
      <c r="C56" s="22" t="s">
        <v>514</v>
      </c>
      <c r="D56" s="21" t="s">
        <v>403</v>
      </c>
      <c r="E56" s="23">
        <v>0</v>
      </c>
      <c r="F56" s="24">
        <v>0</v>
      </c>
      <c r="G56" s="24">
        <v>0</v>
      </c>
      <c r="H56" s="25">
        <v>0</v>
      </c>
      <c r="I56" s="26"/>
      <c r="J56" s="24">
        <v>0</v>
      </c>
      <c r="K56" s="27">
        <v>0</v>
      </c>
      <c r="L56" s="43">
        <v>0</v>
      </c>
      <c r="M56" s="53">
        <v>0</v>
      </c>
      <c r="O56" s="60">
        <v>77036</v>
      </c>
      <c r="P56" s="60">
        <v>7349</v>
      </c>
      <c r="Q56" s="60">
        <v>5879.2</v>
      </c>
      <c r="R56" s="60">
        <v>5511.75</v>
      </c>
      <c r="T56" s="96">
        <f t="shared" si="0"/>
        <v>0</v>
      </c>
      <c r="U56" s="96">
        <f t="shared" si="1"/>
        <v>0</v>
      </c>
      <c r="W56" s="94">
        <f t="shared" si="2"/>
        <v>0</v>
      </c>
      <c r="X56" s="94">
        <f t="shared" si="3"/>
        <v>0</v>
      </c>
    </row>
    <row r="57" spans="1:24" ht="51">
      <c r="A57" s="20">
        <v>47</v>
      </c>
      <c r="B57" s="21" t="s">
        <v>515</v>
      </c>
      <c r="C57" s="22" t="s">
        <v>516</v>
      </c>
      <c r="D57" s="21" t="s">
        <v>465</v>
      </c>
      <c r="E57" s="23">
        <v>0</v>
      </c>
      <c r="F57" s="24">
        <v>0</v>
      </c>
      <c r="G57" s="24">
        <v>0</v>
      </c>
      <c r="H57" s="25">
        <v>0</v>
      </c>
      <c r="I57" s="26"/>
      <c r="J57" s="24">
        <v>0</v>
      </c>
      <c r="K57" s="27">
        <v>0</v>
      </c>
      <c r="L57" s="43">
        <v>0</v>
      </c>
      <c r="M57" s="53">
        <v>0</v>
      </c>
      <c r="O57" s="60">
        <v>77246</v>
      </c>
      <c r="P57" s="60">
        <v>13607</v>
      </c>
      <c r="Q57" s="60">
        <v>10885.6</v>
      </c>
      <c r="R57" s="60">
        <v>10205.25</v>
      </c>
      <c r="T57" s="96">
        <f t="shared" si="0"/>
        <v>0</v>
      </c>
      <c r="U57" s="96">
        <f t="shared" si="1"/>
        <v>0</v>
      </c>
      <c r="W57" s="94">
        <f t="shared" si="2"/>
        <v>0</v>
      </c>
      <c r="X57" s="94">
        <f t="shared" si="3"/>
        <v>0</v>
      </c>
    </row>
    <row r="58" spans="1:24" ht="178.5">
      <c r="A58" s="20">
        <v>48</v>
      </c>
      <c r="B58" s="21" t="s">
        <v>517</v>
      </c>
      <c r="C58" s="22" t="s">
        <v>518</v>
      </c>
      <c r="D58" s="21" t="s">
        <v>403</v>
      </c>
      <c r="E58" s="23">
        <v>7</v>
      </c>
      <c r="F58" s="24">
        <v>125563</v>
      </c>
      <c r="G58" s="24">
        <v>30644</v>
      </c>
      <c r="H58" s="25">
        <v>0.25</v>
      </c>
      <c r="I58" s="26">
        <v>0.81696040999999997</v>
      </c>
      <c r="J58" s="24">
        <v>22983</v>
      </c>
      <c r="K58" s="27">
        <v>160881</v>
      </c>
      <c r="L58" s="43">
        <v>0</v>
      </c>
      <c r="M58" s="53">
        <v>7</v>
      </c>
      <c r="O58" s="60">
        <v>213989</v>
      </c>
      <c r="P58" s="60">
        <v>30644</v>
      </c>
      <c r="Q58" s="60">
        <v>24515.200000000001</v>
      </c>
      <c r="R58" s="60">
        <v>22983</v>
      </c>
      <c r="T58" s="96">
        <f t="shared" si="0"/>
        <v>171606.39999999999</v>
      </c>
      <c r="U58" s="96">
        <f t="shared" si="1"/>
        <v>160881</v>
      </c>
      <c r="W58" s="94">
        <f t="shared" si="2"/>
        <v>10725.399999999994</v>
      </c>
      <c r="X58" s="94">
        <f t="shared" si="3"/>
        <v>0</v>
      </c>
    </row>
    <row r="59" spans="1:24" ht="51">
      <c r="A59" s="20">
        <v>49</v>
      </c>
      <c r="B59" s="21" t="s">
        <v>519</v>
      </c>
      <c r="C59" s="22" t="s">
        <v>520</v>
      </c>
      <c r="D59" s="21" t="s">
        <v>521</v>
      </c>
      <c r="E59" s="23">
        <v>0</v>
      </c>
      <c r="F59" s="24">
        <v>0</v>
      </c>
      <c r="G59" s="24">
        <v>0</v>
      </c>
      <c r="H59" s="25">
        <v>0</v>
      </c>
      <c r="I59" s="26"/>
      <c r="J59" s="24">
        <v>0</v>
      </c>
      <c r="K59" s="27">
        <v>0</v>
      </c>
      <c r="L59" s="43">
        <v>0</v>
      </c>
      <c r="M59" s="53">
        <v>0</v>
      </c>
      <c r="O59" s="60">
        <v>93039</v>
      </c>
      <c r="P59" s="60">
        <v>16799</v>
      </c>
      <c r="Q59" s="60">
        <v>13439.2</v>
      </c>
      <c r="R59" s="60">
        <v>12599.25</v>
      </c>
      <c r="T59" s="96">
        <f t="shared" si="0"/>
        <v>0</v>
      </c>
      <c r="U59" s="96">
        <f t="shared" si="1"/>
        <v>0</v>
      </c>
      <c r="W59" s="94">
        <f t="shared" si="2"/>
        <v>0</v>
      </c>
      <c r="X59" s="94">
        <f t="shared" si="3"/>
        <v>0</v>
      </c>
    </row>
    <row r="60" spans="1:24" ht="51">
      <c r="A60" s="20">
        <v>50</v>
      </c>
      <c r="B60" s="21" t="s">
        <v>522</v>
      </c>
      <c r="C60" s="22" t="s">
        <v>523</v>
      </c>
      <c r="D60" s="21" t="s">
        <v>403</v>
      </c>
      <c r="E60" s="23">
        <v>7</v>
      </c>
      <c r="F60" s="24">
        <v>52035</v>
      </c>
      <c r="G60" s="24">
        <v>6924</v>
      </c>
      <c r="H60" s="25">
        <v>0.25</v>
      </c>
      <c r="I60" s="26">
        <v>0.90020179</v>
      </c>
      <c r="J60" s="24">
        <v>5193</v>
      </c>
      <c r="K60" s="27">
        <v>36351</v>
      </c>
      <c r="L60" s="43">
        <v>0</v>
      </c>
      <c r="M60" s="53">
        <v>7</v>
      </c>
      <c r="O60" s="60">
        <v>90731</v>
      </c>
      <c r="P60" s="60">
        <v>6924</v>
      </c>
      <c r="Q60" s="60">
        <v>5539.2</v>
      </c>
      <c r="R60" s="60">
        <v>5193</v>
      </c>
      <c r="T60" s="96">
        <f t="shared" si="0"/>
        <v>38774.400000000001</v>
      </c>
      <c r="U60" s="96">
        <f t="shared" si="1"/>
        <v>36351</v>
      </c>
      <c r="W60" s="94">
        <f t="shared" si="2"/>
        <v>2423.4000000000015</v>
      </c>
      <c r="X60" s="94">
        <f t="shared" si="3"/>
        <v>0</v>
      </c>
    </row>
    <row r="61" spans="1:24" ht="51">
      <c r="A61" s="20">
        <v>51</v>
      </c>
      <c r="B61" s="21" t="s">
        <v>524</v>
      </c>
      <c r="C61" s="22" t="s">
        <v>525</v>
      </c>
      <c r="D61" s="21" t="s">
        <v>521</v>
      </c>
      <c r="E61" s="23">
        <v>0</v>
      </c>
      <c r="F61" s="24">
        <v>0</v>
      </c>
      <c r="G61" s="24">
        <v>0</v>
      </c>
      <c r="H61" s="25">
        <v>0</v>
      </c>
      <c r="I61" s="26"/>
      <c r="J61" s="24">
        <v>0</v>
      </c>
      <c r="K61" s="27">
        <v>0</v>
      </c>
      <c r="L61" s="43">
        <v>0</v>
      </c>
      <c r="M61" s="53">
        <v>0</v>
      </c>
      <c r="O61" s="60">
        <v>76997</v>
      </c>
      <c r="P61" s="60">
        <v>5670</v>
      </c>
      <c r="Q61" s="60">
        <v>4536</v>
      </c>
      <c r="R61" s="60">
        <v>4252.5</v>
      </c>
      <c r="T61" s="96">
        <f t="shared" si="0"/>
        <v>0</v>
      </c>
      <c r="U61" s="96">
        <f t="shared" si="1"/>
        <v>0</v>
      </c>
      <c r="W61" s="94">
        <f t="shared" si="2"/>
        <v>0</v>
      </c>
      <c r="X61" s="94">
        <f t="shared" si="3"/>
        <v>0</v>
      </c>
    </row>
    <row r="62" spans="1:24" ht="76.5">
      <c r="A62" s="20">
        <v>52</v>
      </c>
      <c r="B62" s="21" t="s">
        <v>526</v>
      </c>
      <c r="C62" s="22" t="s">
        <v>527</v>
      </c>
      <c r="D62" s="21" t="s">
        <v>521</v>
      </c>
      <c r="E62" s="23">
        <v>0</v>
      </c>
      <c r="F62" s="24">
        <v>0</v>
      </c>
      <c r="G62" s="24">
        <v>0</v>
      </c>
      <c r="H62" s="25">
        <v>0</v>
      </c>
      <c r="I62" s="26"/>
      <c r="J62" s="24">
        <v>0</v>
      </c>
      <c r="K62" s="27">
        <v>0</v>
      </c>
      <c r="L62" s="43">
        <v>0</v>
      </c>
      <c r="M62" s="53">
        <v>0</v>
      </c>
      <c r="O62" s="60">
        <v>59917</v>
      </c>
      <c r="P62" s="60">
        <v>6369</v>
      </c>
      <c r="Q62" s="60">
        <v>5095.2</v>
      </c>
      <c r="R62" s="60">
        <v>4776.75</v>
      </c>
      <c r="T62" s="96">
        <f t="shared" si="0"/>
        <v>0</v>
      </c>
      <c r="U62" s="96">
        <f t="shared" si="1"/>
        <v>0</v>
      </c>
      <c r="W62" s="94">
        <f t="shared" si="2"/>
        <v>0</v>
      </c>
      <c r="X62" s="94">
        <f t="shared" si="3"/>
        <v>0</v>
      </c>
    </row>
    <row r="63" spans="1:24" ht="267.75">
      <c r="A63" s="20">
        <v>53</v>
      </c>
      <c r="B63" s="21" t="s">
        <v>528</v>
      </c>
      <c r="C63" s="22" t="s">
        <v>529</v>
      </c>
      <c r="D63" s="21" t="s">
        <v>530</v>
      </c>
      <c r="E63" s="23">
        <v>0</v>
      </c>
      <c r="F63" s="24">
        <v>0</v>
      </c>
      <c r="G63" s="24">
        <v>0</v>
      </c>
      <c r="H63" s="25">
        <v>0</v>
      </c>
      <c r="I63" s="26"/>
      <c r="J63" s="24">
        <v>0</v>
      </c>
      <c r="K63" s="27">
        <v>0</v>
      </c>
      <c r="L63" s="43">
        <v>0</v>
      </c>
      <c r="M63" s="53">
        <v>0</v>
      </c>
      <c r="O63" s="60">
        <v>280721</v>
      </c>
      <c r="P63" s="60">
        <v>9631</v>
      </c>
      <c r="Q63" s="60">
        <v>7704.8</v>
      </c>
      <c r="R63" s="60">
        <v>7223.25</v>
      </c>
      <c r="T63" s="96">
        <f t="shared" si="0"/>
        <v>0</v>
      </c>
      <c r="U63" s="96">
        <f t="shared" si="1"/>
        <v>0</v>
      </c>
      <c r="W63" s="94">
        <f t="shared" si="2"/>
        <v>0</v>
      </c>
      <c r="X63" s="94">
        <f t="shared" si="3"/>
        <v>0</v>
      </c>
    </row>
    <row r="64" spans="1:24" ht="51">
      <c r="A64" s="20">
        <v>54</v>
      </c>
      <c r="B64" s="21" t="s">
        <v>531</v>
      </c>
      <c r="C64" s="22" t="s">
        <v>532</v>
      </c>
      <c r="D64" s="21" t="s">
        <v>533</v>
      </c>
      <c r="E64" s="23">
        <v>0</v>
      </c>
      <c r="F64" s="24">
        <v>0</v>
      </c>
      <c r="G64" s="24">
        <v>0</v>
      </c>
      <c r="H64" s="25">
        <v>0</v>
      </c>
      <c r="I64" s="26"/>
      <c r="J64" s="24">
        <v>0</v>
      </c>
      <c r="K64" s="27">
        <v>0</v>
      </c>
      <c r="L64" s="43">
        <v>0</v>
      </c>
      <c r="M64" s="53">
        <v>0</v>
      </c>
      <c r="O64" s="60">
        <v>20543</v>
      </c>
      <c r="P64" s="60">
        <v>5035</v>
      </c>
      <c r="Q64" s="60">
        <v>4028</v>
      </c>
      <c r="R64" s="60">
        <v>3776.25</v>
      </c>
      <c r="T64" s="96">
        <f t="shared" si="0"/>
        <v>0</v>
      </c>
      <c r="U64" s="96">
        <f t="shared" si="1"/>
        <v>0</v>
      </c>
      <c r="W64" s="94">
        <f t="shared" si="2"/>
        <v>0</v>
      </c>
      <c r="X64" s="94">
        <f t="shared" si="3"/>
        <v>0</v>
      </c>
    </row>
    <row r="65" spans="1:24" ht="51">
      <c r="A65" s="20">
        <v>55</v>
      </c>
      <c r="B65" s="21" t="s">
        <v>534</v>
      </c>
      <c r="C65" s="22" t="s">
        <v>532</v>
      </c>
      <c r="D65" s="21" t="s">
        <v>403</v>
      </c>
      <c r="E65" s="23">
        <v>5</v>
      </c>
      <c r="F65" s="24">
        <v>33936</v>
      </c>
      <c r="G65" s="24">
        <v>14891</v>
      </c>
      <c r="H65" s="25">
        <v>0.25</v>
      </c>
      <c r="I65" s="26">
        <v>0.67090258000000003</v>
      </c>
      <c r="J65" s="24">
        <v>11168.25</v>
      </c>
      <c r="K65" s="27">
        <v>55841.25</v>
      </c>
      <c r="L65" s="43">
        <v>0</v>
      </c>
      <c r="M65" s="53">
        <v>5</v>
      </c>
      <c r="O65" s="60">
        <v>56144</v>
      </c>
      <c r="P65" s="60">
        <v>14891</v>
      </c>
      <c r="Q65" s="60">
        <v>11912.8</v>
      </c>
      <c r="R65" s="60">
        <v>11168.25</v>
      </c>
      <c r="T65" s="96">
        <f t="shared" si="0"/>
        <v>59564</v>
      </c>
      <c r="U65" s="96">
        <f t="shared" si="1"/>
        <v>55841.25</v>
      </c>
      <c r="W65" s="94">
        <f t="shared" si="2"/>
        <v>3722.75</v>
      </c>
      <c r="X65" s="94">
        <f t="shared" si="3"/>
        <v>0</v>
      </c>
    </row>
    <row r="66" spans="1:24" ht="51">
      <c r="A66" s="20">
        <v>56</v>
      </c>
      <c r="B66" s="21" t="s">
        <v>535</v>
      </c>
      <c r="C66" s="22" t="s">
        <v>536</v>
      </c>
      <c r="D66" s="21" t="s">
        <v>537</v>
      </c>
      <c r="E66" s="23">
        <v>0</v>
      </c>
      <c r="F66" s="24">
        <v>0</v>
      </c>
      <c r="G66" s="24">
        <v>0</v>
      </c>
      <c r="H66" s="25">
        <v>0</v>
      </c>
      <c r="I66" s="26"/>
      <c r="J66" s="24">
        <v>0</v>
      </c>
      <c r="K66" s="27">
        <v>0</v>
      </c>
      <c r="L66" s="43">
        <v>0</v>
      </c>
      <c r="M66" s="53">
        <v>0</v>
      </c>
      <c r="O66" s="60">
        <v>30815</v>
      </c>
      <c r="P66" s="60">
        <v>6872</v>
      </c>
      <c r="Q66" s="60">
        <v>5497.6</v>
      </c>
      <c r="R66" s="60">
        <v>5154</v>
      </c>
      <c r="T66" s="96">
        <f t="shared" si="0"/>
        <v>0</v>
      </c>
      <c r="U66" s="96">
        <f t="shared" si="1"/>
        <v>0</v>
      </c>
      <c r="W66" s="94">
        <f t="shared" si="2"/>
        <v>0</v>
      </c>
      <c r="X66" s="94">
        <f t="shared" si="3"/>
        <v>0</v>
      </c>
    </row>
    <row r="67" spans="1:24" ht="102">
      <c r="A67" s="20">
        <v>57</v>
      </c>
      <c r="B67" s="21" t="s">
        <v>538</v>
      </c>
      <c r="C67" s="22" t="s">
        <v>539</v>
      </c>
      <c r="D67" s="21" t="s">
        <v>540</v>
      </c>
      <c r="E67" s="23">
        <v>1</v>
      </c>
      <c r="F67" s="24">
        <v>15950</v>
      </c>
      <c r="G67" s="24">
        <v>6561</v>
      </c>
      <c r="H67" s="25">
        <v>-0.70172229843011735</v>
      </c>
      <c r="I67" s="26">
        <v>0.3</v>
      </c>
      <c r="J67" s="24">
        <v>11165</v>
      </c>
      <c r="K67" s="27">
        <v>11165</v>
      </c>
      <c r="L67" s="43">
        <v>0</v>
      </c>
      <c r="M67" s="53">
        <v>1</v>
      </c>
      <c r="O67" s="60">
        <v>17646</v>
      </c>
      <c r="P67" s="60">
        <v>6561</v>
      </c>
      <c r="Q67" s="60">
        <v>5248.8</v>
      </c>
      <c r="R67" s="60">
        <v>4920.75</v>
      </c>
      <c r="T67" s="96">
        <f t="shared" si="0"/>
        <v>5248.8</v>
      </c>
      <c r="U67" s="96">
        <f t="shared" si="1"/>
        <v>4920.75</v>
      </c>
      <c r="W67" s="94">
        <f t="shared" si="2"/>
        <v>-5916.2</v>
      </c>
      <c r="X67" s="94">
        <f t="shared" si="3"/>
        <v>-6244.25</v>
      </c>
    </row>
    <row r="68" spans="1:24" ht="51">
      <c r="A68" s="20">
        <v>58</v>
      </c>
      <c r="B68" s="21" t="s">
        <v>541</v>
      </c>
      <c r="C68" s="22" t="s">
        <v>542</v>
      </c>
      <c r="D68" s="21" t="s">
        <v>543</v>
      </c>
      <c r="E68" s="23">
        <v>0</v>
      </c>
      <c r="F68" s="24">
        <v>0</v>
      </c>
      <c r="G68" s="24">
        <v>0</v>
      </c>
      <c r="H68" s="25">
        <v>0</v>
      </c>
      <c r="I68" s="26"/>
      <c r="J68" s="24">
        <v>0</v>
      </c>
      <c r="K68" s="27">
        <v>0</v>
      </c>
      <c r="L68" s="43">
        <v>0</v>
      </c>
      <c r="M68" s="53">
        <v>0</v>
      </c>
      <c r="O68" s="60">
        <v>40417</v>
      </c>
      <c r="P68" s="60">
        <v>7190</v>
      </c>
      <c r="Q68" s="60">
        <v>5752</v>
      </c>
      <c r="R68" s="60">
        <v>5392.5</v>
      </c>
      <c r="T68" s="96">
        <f t="shared" si="0"/>
        <v>0</v>
      </c>
      <c r="U68" s="96">
        <f t="shared" si="1"/>
        <v>0</v>
      </c>
      <c r="W68" s="94">
        <f t="shared" si="2"/>
        <v>0</v>
      </c>
      <c r="X68" s="94">
        <f t="shared" si="3"/>
        <v>0</v>
      </c>
    </row>
    <row r="69" spans="1:24" ht="216.75">
      <c r="A69" s="20">
        <v>59</v>
      </c>
      <c r="B69" s="21" t="s">
        <v>544</v>
      </c>
      <c r="C69" s="22" t="s">
        <v>545</v>
      </c>
      <c r="D69" s="21" t="s">
        <v>546</v>
      </c>
      <c r="E69" s="23">
        <v>0</v>
      </c>
      <c r="F69" s="24">
        <v>0</v>
      </c>
      <c r="G69" s="24">
        <v>0</v>
      </c>
      <c r="H69" s="25">
        <v>0</v>
      </c>
      <c r="I69" s="26"/>
      <c r="J69" s="24">
        <v>0</v>
      </c>
      <c r="K69" s="27">
        <v>0</v>
      </c>
      <c r="L69" s="43">
        <v>0</v>
      </c>
      <c r="M69" s="53">
        <v>0</v>
      </c>
      <c r="O69" s="60">
        <v>19344</v>
      </c>
      <c r="P69" s="60">
        <v>4556</v>
      </c>
      <c r="Q69" s="60">
        <v>3644.8</v>
      </c>
      <c r="R69" s="60">
        <v>3417</v>
      </c>
      <c r="T69" s="96">
        <f t="shared" si="0"/>
        <v>0</v>
      </c>
      <c r="U69" s="96">
        <f t="shared" si="1"/>
        <v>0</v>
      </c>
      <c r="W69" s="94">
        <f t="shared" si="2"/>
        <v>0</v>
      </c>
      <c r="X69" s="94">
        <f t="shared" si="3"/>
        <v>0</v>
      </c>
    </row>
    <row r="70" spans="1:24" ht="178.5">
      <c r="A70" s="20">
        <v>60</v>
      </c>
      <c r="B70" s="21" t="s">
        <v>547</v>
      </c>
      <c r="C70" s="22" t="s">
        <v>548</v>
      </c>
      <c r="D70" s="21" t="s">
        <v>465</v>
      </c>
      <c r="E70" s="23">
        <v>7</v>
      </c>
      <c r="F70" s="24">
        <v>41628</v>
      </c>
      <c r="G70" s="24">
        <v>5512</v>
      </c>
      <c r="H70" s="25">
        <v>0.25</v>
      </c>
      <c r="I70" s="26">
        <v>0.90069184000000002</v>
      </c>
      <c r="J70" s="24">
        <v>4134</v>
      </c>
      <c r="K70" s="27">
        <v>28938</v>
      </c>
      <c r="L70" s="43">
        <v>0</v>
      </c>
      <c r="M70" s="53">
        <v>7</v>
      </c>
      <c r="O70" s="60">
        <v>41628</v>
      </c>
      <c r="P70" s="60">
        <v>5512</v>
      </c>
      <c r="Q70" s="60">
        <v>4409.6000000000004</v>
      </c>
      <c r="R70" s="60">
        <v>4134</v>
      </c>
      <c r="T70" s="96">
        <f t="shared" si="0"/>
        <v>30867.200000000004</v>
      </c>
      <c r="U70" s="96">
        <f t="shared" si="1"/>
        <v>28938</v>
      </c>
      <c r="W70" s="94">
        <f t="shared" si="2"/>
        <v>1929.2000000000044</v>
      </c>
      <c r="X70" s="94">
        <f t="shared" si="3"/>
        <v>0</v>
      </c>
    </row>
    <row r="71" spans="1:24" ht="140.25">
      <c r="A71" s="20">
        <v>61</v>
      </c>
      <c r="B71" s="21" t="s">
        <v>549</v>
      </c>
      <c r="C71" s="22" t="s">
        <v>550</v>
      </c>
      <c r="D71" s="21" t="s">
        <v>551</v>
      </c>
      <c r="E71" s="23">
        <v>7</v>
      </c>
      <c r="F71" s="24">
        <v>10181</v>
      </c>
      <c r="G71" s="24">
        <v>7353</v>
      </c>
      <c r="H71" s="25">
        <v>0.25</v>
      </c>
      <c r="I71" s="26">
        <v>0.45832924000000003</v>
      </c>
      <c r="J71" s="24">
        <v>5514.75</v>
      </c>
      <c r="K71" s="27">
        <v>38603.25</v>
      </c>
      <c r="L71" s="43">
        <v>0</v>
      </c>
      <c r="M71" s="53">
        <v>7</v>
      </c>
      <c r="O71" s="60">
        <v>19250</v>
      </c>
      <c r="P71" s="60">
        <v>7353</v>
      </c>
      <c r="Q71" s="60">
        <v>5882.4</v>
      </c>
      <c r="R71" s="60">
        <v>5514.75</v>
      </c>
      <c r="T71" s="96">
        <f t="shared" si="0"/>
        <v>41176.799999999996</v>
      </c>
      <c r="U71" s="96">
        <f t="shared" si="1"/>
        <v>38603.25</v>
      </c>
      <c r="W71" s="94">
        <f t="shared" si="2"/>
        <v>2573.5499999999956</v>
      </c>
      <c r="X71" s="94">
        <f t="shared" si="3"/>
        <v>0</v>
      </c>
    </row>
    <row r="72" spans="1:24" ht="127.5">
      <c r="A72" s="20">
        <v>62</v>
      </c>
      <c r="B72" s="21" t="s">
        <v>552</v>
      </c>
      <c r="C72" s="22" t="s">
        <v>553</v>
      </c>
      <c r="D72" s="21" t="s">
        <v>554</v>
      </c>
      <c r="E72" s="23">
        <v>0</v>
      </c>
      <c r="F72" s="24">
        <v>0</v>
      </c>
      <c r="G72" s="24">
        <v>0</v>
      </c>
      <c r="H72" s="25">
        <v>0</v>
      </c>
      <c r="I72" s="26"/>
      <c r="J72" s="24">
        <v>0</v>
      </c>
      <c r="K72" s="27">
        <v>0</v>
      </c>
      <c r="L72" s="43">
        <v>0</v>
      </c>
      <c r="M72" s="53">
        <v>0</v>
      </c>
      <c r="O72" s="60">
        <v>31670</v>
      </c>
      <c r="P72" s="60">
        <v>9276</v>
      </c>
      <c r="Q72" s="60">
        <v>7420.8</v>
      </c>
      <c r="R72" s="60">
        <v>6957</v>
      </c>
      <c r="T72" s="96">
        <f t="shared" si="0"/>
        <v>0</v>
      </c>
      <c r="U72" s="96">
        <f t="shared" si="1"/>
        <v>0</v>
      </c>
      <c r="W72" s="94">
        <f t="shared" si="2"/>
        <v>0</v>
      </c>
      <c r="X72" s="94">
        <f t="shared" si="3"/>
        <v>0</v>
      </c>
    </row>
    <row r="73" spans="1:24" ht="127.5">
      <c r="A73" s="20">
        <v>63</v>
      </c>
      <c r="B73" s="21" t="s">
        <v>555</v>
      </c>
      <c r="C73" s="28" t="s">
        <v>556</v>
      </c>
      <c r="D73" s="21" t="s">
        <v>554</v>
      </c>
      <c r="E73" s="23">
        <v>0</v>
      </c>
      <c r="F73" s="24">
        <v>0</v>
      </c>
      <c r="G73" s="24">
        <v>0</v>
      </c>
      <c r="H73" s="25">
        <v>0</v>
      </c>
      <c r="I73" s="26"/>
      <c r="J73" s="24">
        <v>0</v>
      </c>
      <c r="K73" s="27">
        <v>0</v>
      </c>
      <c r="L73" s="43">
        <v>0</v>
      </c>
      <c r="M73" s="53">
        <v>0</v>
      </c>
      <c r="O73" s="60">
        <v>36735</v>
      </c>
      <c r="P73" s="60">
        <v>10579</v>
      </c>
      <c r="Q73" s="60">
        <v>8463.2000000000007</v>
      </c>
      <c r="R73" s="60">
        <v>7934.25</v>
      </c>
      <c r="T73" s="96">
        <f t="shared" si="0"/>
        <v>0</v>
      </c>
      <c r="U73" s="96">
        <f t="shared" si="1"/>
        <v>0</v>
      </c>
      <c r="W73" s="94">
        <f t="shared" si="2"/>
        <v>0</v>
      </c>
      <c r="X73" s="94">
        <f t="shared" si="3"/>
        <v>0</v>
      </c>
    </row>
    <row r="74" spans="1:24" ht="51">
      <c r="A74" s="20">
        <v>64</v>
      </c>
      <c r="B74" s="21" t="s">
        <v>557</v>
      </c>
      <c r="C74" s="28" t="s">
        <v>558</v>
      </c>
      <c r="D74" s="21" t="s">
        <v>559</v>
      </c>
      <c r="E74" s="23">
        <v>0</v>
      </c>
      <c r="F74" s="24">
        <v>0</v>
      </c>
      <c r="G74" s="24">
        <v>0</v>
      </c>
      <c r="H74" s="25">
        <v>0</v>
      </c>
      <c r="I74" s="26"/>
      <c r="J74" s="24">
        <v>0</v>
      </c>
      <c r="K74" s="27">
        <v>0</v>
      </c>
      <c r="L74" s="43">
        <v>0</v>
      </c>
      <c r="M74" s="53">
        <v>0</v>
      </c>
      <c r="O74" s="60">
        <v>14140</v>
      </c>
      <c r="P74" s="60">
        <v>1145</v>
      </c>
      <c r="Q74" s="60">
        <v>916</v>
      </c>
      <c r="R74" s="60">
        <v>858.75</v>
      </c>
      <c r="T74" s="96">
        <f t="shared" si="0"/>
        <v>0</v>
      </c>
      <c r="U74" s="96">
        <f t="shared" si="1"/>
        <v>0</v>
      </c>
      <c r="W74" s="94">
        <f t="shared" si="2"/>
        <v>0</v>
      </c>
      <c r="X74" s="94">
        <f t="shared" si="3"/>
        <v>0</v>
      </c>
    </row>
    <row r="75" spans="1:24" ht="51">
      <c r="A75" s="20">
        <v>65</v>
      </c>
      <c r="B75" s="21" t="s">
        <v>560</v>
      </c>
      <c r="C75" s="28" t="s">
        <v>561</v>
      </c>
      <c r="D75" s="21" t="s">
        <v>559</v>
      </c>
      <c r="E75" s="23">
        <v>10</v>
      </c>
      <c r="F75" s="24">
        <v>47510</v>
      </c>
      <c r="G75" s="24">
        <v>1414</v>
      </c>
      <c r="H75" s="25">
        <v>0.19999999999999996</v>
      </c>
      <c r="I75" s="26">
        <v>0.97619027999999997</v>
      </c>
      <c r="J75" s="24">
        <v>1131.2</v>
      </c>
      <c r="K75" s="27">
        <v>11312</v>
      </c>
      <c r="L75" s="43">
        <v>0</v>
      </c>
      <c r="M75" s="53">
        <v>10</v>
      </c>
      <c r="O75" s="60">
        <v>47510</v>
      </c>
      <c r="P75" s="60">
        <v>1414</v>
      </c>
      <c r="Q75" s="60">
        <v>1131.2</v>
      </c>
      <c r="R75" s="60">
        <v>1060.5</v>
      </c>
      <c r="T75" s="96">
        <f t="shared" ref="T75:T138" si="4">E75*Q75</f>
        <v>11312</v>
      </c>
      <c r="U75" s="96">
        <f t="shared" ref="U75:U138" si="5">E75*R75</f>
        <v>10605</v>
      </c>
      <c r="W75" s="94">
        <f t="shared" ref="W75:W138" si="6">T75-K75</f>
        <v>0</v>
      </c>
      <c r="X75" s="94">
        <f t="shared" ref="X75:X138" si="7">U75-K75</f>
        <v>-707</v>
      </c>
    </row>
    <row r="76" spans="1:24" ht="51">
      <c r="A76" s="20">
        <v>66</v>
      </c>
      <c r="B76" s="21" t="s">
        <v>562</v>
      </c>
      <c r="C76" s="22" t="s">
        <v>563</v>
      </c>
      <c r="D76" s="21" t="s">
        <v>559</v>
      </c>
      <c r="E76" s="23">
        <v>0</v>
      </c>
      <c r="F76" s="24">
        <v>0</v>
      </c>
      <c r="G76" s="24">
        <v>0</v>
      </c>
      <c r="H76" s="25">
        <v>0</v>
      </c>
      <c r="I76" s="26"/>
      <c r="J76" s="24">
        <v>0</v>
      </c>
      <c r="K76" s="27">
        <v>0</v>
      </c>
      <c r="L76" s="43">
        <v>0</v>
      </c>
      <c r="M76" s="53">
        <v>0</v>
      </c>
      <c r="O76" s="60">
        <v>12839</v>
      </c>
      <c r="P76" s="60">
        <v>1414</v>
      </c>
      <c r="Q76" s="60">
        <v>1131.2</v>
      </c>
      <c r="R76" s="60">
        <v>1060.5</v>
      </c>
      <c r="T76" s="96">
        <f t="shared" si="4"/>
        <v>0</v>
      </c>
      <c r="U76" s="96">
        <f t="shared" si="5"/>
        <v>0</v>
      </c>
      <c r="W76" s="94">
        <f t="shared" si="6"/>
        <v>0</v>
      </c>
      <c r="X76" s="94">
        <f t="shared" si="7"/>
        <v>0</v>
      </c>
    </row>
    <row r="77" spans="1:24" ht="51">
      <c r="A77" s="20">
        <v>67</v>
      </c>
      <c r="B77" s="21" t="s">
        <v>564</v>
      </c>
      <c r="C77" s="22" t="s">
        <v>565</v>
      </c>
      <c r="D77" s="21" t="s">
        <v>559</v>
      </c>
      <c r="E77" s="23">
        <v>0</v>
      </c>
      <c r="F77" s="24">
        <v>0</v>
      </c>
      <c r="G77" s="24">
        <v>0</v>
      </c>
      <c r="H77" s="25">
        <v>0</v>
      </c>
      <c r="I77" s="26"/>
      <c r="J77" s="24">
        <v>0</v>
      </c>
      <c r="K77" s="27">
        <v>0</v>
      </c>
      <c r="L77" s="43">
        <v>0</v>
      </c>
      <c r="M77" s="53">
        <v>0</v>
      </c>
      <c r="O77" s="60">
        <v>25452</v>
      </c>
      <c r="P77" s="60">
        <v>1145</v>
      </c>
      <c r="Q77" s="60">
        <v>916</v>
      </c>
      <c r="R77" s="60">
        <v>858.75</v>
      </c>
      <c r="T77" s="96">
        <f t="shared" si="4"/>
        <v>0</v>
      </c>
      <c r="U77" s="96">
        <f t="shared" si="5"/>
        <v>0</v>
      </c>
      <c r="W77" s="94">
        <f t="shared" si="6"/>
        <v>0</v>
      </c>
      <c r="X77" s="94">
        <f t="shared" si="7"/>
        <v>0</v>
      </c>
    </row>
    <row r="78" spans="1:24" ht="51">
      <c r="A78" s="20">
        <v>68</v>
      </c>
      <c r="B78" s="21" t="s">
        <v>566</v>
      </c>
      <c r="C78" s="22" t="s">
        <v>567</v>
      </c>
      <c r="D78" s="21" t="s">
        <v>559</v>
      </c>
      <c r="E78" s="23">
        <v>0</v>
      </c>
      <c r="F78" s="24">
        <v>0</v>
      </c>
      <c r="G78" s="24">
        <v>0</v>
      </c>
      <c r="H78" s="25">
        <v>0</v>
      </c>
      <c r="I78" s="26"/>
      <c r="J78" s="24">
        <v>0</v>
      </c>
      <c r="K78" s="27">
        <v>0</v>
      </c>
      <c r="L78" s="43">
        <v>0</v>
      </c>
      <c r="M78" s="53">
        <v>0</v>
      </c>
      <c r="O78" s="60">
        <v>30514</v>
      </c>
      <c r="P78" s="60">
        <v>1145</v>
      </c>
      <c r="Q78" s="60">
        <v>916</v>
      </c>
      <c r="R78" s="60">
        <v>858.75</v>
      </c>
      <c r="T78" s="96">
        <f t="shared" si="4"/>
        <v>0</v>
      </c>
      <c r="U78" s="96">
        <f t="shared" si="5"/>
        <v>0</v>
      </c>
      <c r="W78" s="94">
        <f t="shared" si="6"/>
        <v>0</v>
      </c>
      <c r="X78" s="94">
        <f t="shared" si="7"/>
        <v>0</v>
      </c>
    </row>
    <row r="79" spans="1:24" ht="63.75">
      <c r="A79" s="20">
        <v>69</v>
      </c>
      <c r="B79" s="21" t="s">
        <v>568</v>
      </c>
      <c r="C79" s="22" t="s">
        <v>569</v>
      </c>
      <c r="D79" s="21" t="s">
        <v>559</v>
      </c>
      <c r="E79" s="23">
        <v>10</v>
      </c>
      <c r="F79" s="24">
        <v>24886</v>
      </c>
      <c r="G79" s="24">
        <v>1414</v>
      </c>
      <c r="H79" s="25">
        <v>-9.5598302687411607</v>
      </c>
      <c r="I79" s="26">
        <v>0.4</v>
      </c>
      <c r="J79" s="24">
        <v>14931.6</v>
      </c>
      <c r="K79" s="27">
        <v>149316</v>
      </c>
      <c r="L79" s="43">
        <v>0</v>
      </c>
      <c r="M79" s="53">
        <v>10</v>
      </c>
      <c r="O79" s="60">
        <v>56673</v>
      </c>
      <c r="P79" s="60">
        <v>1414</v>
      </c>
      <c r="Q79" s="60">
        <v>1131.2</v>
      </c>
      <c r="R79" s="60">
        <v>1060.5</v>
      </c>
      <c r="T79" s="96">
        <f t="shared" si="4"/>
        <v>11312</v>
      </c>
      <c r="U79" s="96">
        <f t="shared" si="5"/>
        <v>10605</v>
      </c>
      <c r="W79" s="94">
        <f t="shared" si="6"/>
        <v>-138004</v>
      </c>
      <c r="X79" s="94">
        <f t="shared" si="7"/>
        <v>-138711</v>
      </c>
    </row>
    <row r="80" spans="1:24" ht="63.75">
      <c r="A80" s="20">
        <v>70</v>
      </c>
      <c r="B80" s="21" t="s">
        <v>570</v>
      </c>
      <c r="C80" s="22" t="s">
        <v>571</v>
      </c>
      <c r="D80" s="21" t="s">
        <v>559</v>
      </c>
      <c r="E80" s="23">
        <v>0</v>
      </c>
      <c r="F80" s="24">
        <v>0</v>
      </c>
      <c r="G80" s="24">
        <v>0</v>
      </c>
      <c r="H80" s="25">
        <v>0</v>
      </c>
      <c r="I80" s="26"/>
      <c r="J80" s="24">
        <v>0</v>
      </c>
      <c r="K80" s="27">
        <v>0</v>
      </c>
      <c r="L80" s="43">
        <v>0</v>
      </c>
      <c r="M80" s="53">
        <v>0</v>
      </c>
      <c r="O80" s="60">
        <v>56673</v>
      </c>
      <c r="P80" s="60">
        <v>1414</v>
      </c>
      <c r="Q80" s="60">
        <v>1131.2</v>
      </c>
      <c r="R80" s="60">
        <v>1060.5</v>
      </c>
      <c r="T80" s="96">
        <f t="shared" si="4"/>
        <v>0</v>
      </c>
      <c r="U80" s="96">
        <f t="shared" si="5"/>
        <v>0</v>
      </c>
      <c r="W80" s="94">
        <f t="shared" si="6"/>
        <v>0</v>
      </c>
      <c r="X80" s="94">
        <f t="shared" si="7"/>
        <v>0</v>
      </c>
    </row>
    <row r="81" spans="1:24" ht="89.25">
      <c r="A81" s="20">
        <v>71</v>
      </c>
      <c r="B81" s="21" t="s">
        <v>572</v>
      </c>
      <c r="C81" s="22" t="s">
        <v>573</v>
      </c>
      <c r="D81" s="21" t="s">
        <v>559</v>
      </c>
      <c r="E81" s="23">
        <v>0</v>
      </c>
      <c r="F81" s="24">
        <v>0</v>
      </c>
      <c r="G81" s="24">
        <v>0</v>
      </c>
      <c r="H81" s="25">
        <v>0</v>
      </c>
      <c r="I81" s="26"/>
      <c r="J81" s="24">
        <v>0</v>
      </c>
      <c r="K81" s="27">
        <v>0</v>
      </c>
      <c r="L81" s="43">
        <v>0</v>
      </c>
      <c r="M81" s="53">
        <v>0</v>
      </c>
      <c r="O81" s="60">
        <v>136350</v>
      </c>
      <c r="P81" s="60">
        <v>3394</v>
      </c>
      <c r="Q81" s="60">
        <v>2715.2</v>
      </c>
      <c r="R81" s="60">
        <v>2545.5</v>
      </c>
      <c r="T81" s="96">
        <f t="shared" si="4"/>
        <v>0</v>
      </c>
      <c r="U81" s="96">
        <f t="shared" si="5"/>
        <v>0</v>
      </c>
      <c r="W81" s="94">
        <f t="shared" si="6"/>
        <v>0</v>
      </c>
      <c r="X81" s="94">
        <f t="shared" si="7"/>
        <v>0</v>
      </c>
    </row>
    <row r="82" spans="1:24" ht="76.5">
      <c r="A82" s="20">
        <v>72</v>
      </c>
      <c r="B82" s="21" t="s">
        <v>574</v>
      </c>
      <c r="C82" s="22" t="s">
        <v>575</v>
      </c>
      <c r="D82" s="21" t="s">
        <v>576</v>
      </c>
      <c r="E82" s="23">
        <v>10</v>
      </c>
      <c r="F82" s="24">
        <v>9502</v>
      </c>
      <c r="G82" s="24">
        <v>1321</v>
      </c>
      <c r="H82" s="25">
        <v>-3.3158213474640421</v>
      </c>
      <c r="I82" s="26">
        <v>0.4</v>
      </c>
      <c r="J82" s="24">
        <v>5701.2</v>
      </c>
      <c r="K82" s="27">
        <v>57012</v>
      </c>
      <c r="L82" s="43">
        <v>0</v>
      </c>
      <c r="M82" s="53">
        <v>10</v>
      </c>
      <c r="O82" s="60">
        <v>113120</v>
      </c>
      <c r="P82" s="60">
        <v>1321</v>
      </c>
      <c r="Q82" s="60">
        <v>1056.8</v>
      </c>
      <c r="R82" s="60">
        <v>990.75</v>
      </c>
      <c r="T82" s="96">
        <f t="shared" si="4"/>
        <v>10568</v>
      </c>
      <c r="U82" s="96">
        <f t="shared" si="5"/>
        <v>9907.5</v>
      </c>
      <c r="W82" s="94">
        <f t="shared" si="6"/>
        <v>-46444</v>
      </c>
      <c r="X82" s="94">
        <f t="shared" si="7"/>
        <v>-47104.5</v>
      </c>
    </row>
    <row r="83" spans="1:24" ht="76.5">
      <c r="A83" s="20">
        <v>73</v>
      </c>
      <c r="B83" s="21" t="s">
        <v>577</v>
      </c>
      <c r="C83" s="22" t="s">
        <v>578</v>
      </c>
      <c r="D83" s="21" t="s">
        <v>579</v>
      </c>
      <c r="E83" s="23">
        <v>0</v>
      </c>
      <c r="F83" s="24">
        <v>0</v>
      </c>
      <c r="G83" s="24">
        <v>0</v>
      </c>
      <c r="H83" s="25">
        <v>0</v>
      </c>
      <c r="I83" s="26"/>
      <c r="J83" s="24">
        <v>0</v>
      </c>
      <c r="K83" s="27">
        <v>0</v>
      </c>
      <c r="L83" s="43">
        <v>0</v>
      </c>
      <c r="M83" s="53">
        <v>0</v>
      </c>
      <c r="O83" s="60">
        <v>113120</v>
      </c>
      <c r="P83" s="60">
        <v>1132</v>
      </c>
      <c r="Q83" s="60">
        <v>905.6</v>
      </c>
      <c r="R83" s="60">
        <v>849</v>
      </c>
      <c r="T83" s="96">
        <f t="shared" si="4"/>
        <v>0</v>
      </c>
      <c r="U83" s="96">
        <f t="shared" si="5"/>
        <v>0</v>
      </c>
      <c r="W83" s="94">
        <f t="shared" si="6"/>
        <v>0</v>
      </c>
      <c r="X83" s="94">
        <f t="shared" si="7"/>
        <v>0</v>
      </c>
    </row>
    <row r="84" spans="1:24" ht="89.25">
      <c r="A84" s="20">
        <v>74</v>
      </c>
      <c r="B84" s="21" t="s">
        <v>580</v>
      </c>
      <c r="C84" s="22" t="s">
        <v>581</v>
      </c>
      <c r="D84" s="21" t="s">
        <v>582</v>
      </c>
      <c r="E84" s="23">
        <v>0</v>
      </c>
      <c r="F84" s="24">
        <v>0</v>
      </c>
      <c r="G84" s="24">
        <v>0</v>
      </c>
      <c r="H84" s="25">
        <v>0</v>
      </c>
      <c r="I84" s="26"/>
      <c r="J84" s="24">
        <v>0</v>
      </c>
      <c r="K84" s="27">
        <v>0</v>
      </c>
      <c r="L84" s="43">
        <v>0</v>
      </c>
      <c r="M84" s="53">
        <v>0</v>
      </c>
      <c r="O84" s="60">
        <v>42798</v>
      </c>
      <c r="P84" s="60">
        <v>848</v>
      </c>
      <c r="Q84" s="60">
        <v>678.4</v>
      </c>
      <c r="R84" s="60">
        <v>636</v>
      </c>
      <c r="T84" s="96">
        <f t="shared" si="4"/>
        <v>0</v>
      </c>
      <c r="U84" s="96">
        <f t="shared" si="5"/>
        <v>0</v>
      </c>
      <c r="W84" s="94">
        <f t="shared" si="6"/>
        <v>0</v>
      </c>
      <c r="X84" s="94">
        <f t="shared" si="7"/>
        <v>0</v>
      </c>
    </row>
    <row r="85" spans="1:24" ht="38.25">
      <c r="A85" s="20">
        <v>75</v>
      </c>
      <c r="B85" s="21" t="s">
        <v>583</v>
      </c>
      <c r="C85" s="22" t="s">
        <v>584</v>
      </c>
      <c r="D85" s="21" t="s">
        <v>559</v>
      </c>
      <c r="E85" s="23">
        <v>6</v>
      </c>
      <c r="F85" s="24">
        <v>4525</v>
      </c>
      <c r="G85" s="24">
        <v>594</v>
      </c>
      <c r="H85" s="25">
        <v>-3.5707070707070705</v>
      </c>
      <c r="I85" s="26">
        <v>0.4</v>
      </c>
      <c r="J85" s="24">
        <v>2715</v>
      </c>
      <c r="K85" s="27">
        <v>16290</v>
      </c>
      <c r="L85" s="43">
        <v>0</v>
      </c>
      <c r="M85" s="53">
        <v>6</v>
      </c>
      <c r="O85" s="60">
        <v>7539</v>
      </c>
      <c r="P85" s="60">
        <v>594</v>
      </c>
      <c r="Q85" s="60">
        <v>475.2</v>
      </c>
      <c r="R85" s="60">
        <v>445.5</v>
      </c>
      <c r="T85" s="96">
        <f t="shared" si="4"/>
        <v>2851.2</v>
      </c>
      <c r="U85" s="96">
        <f t="shared" si="5"/>
        <v>2673</v>
      </c>
      <c r="W85" s="94">
        <f t="shared" si="6"/>
        <v>-13438.8</v>
      </c>
      <c r="X85" s="94">
        <f t="shared" si="7"/>
        <v>-13617</v>
      </c>
    </row>
    <row r="86" spans="1:24" ht="102">
      <c r="A86" s="20">
        <v>76</v>
      </c>
      <c r="B86" s="21" t="s">
        <v>585</v>
      </c>
      <c r="C86" s="22" t="s">
        <v>586</v>
      </c>
      <c r="D86" s="21" t="s">
        <v>559</v>
      </c>
      <c r="E86" s="23">
        <v>0</v>
      </c>
      <c r="F86" s="24">
        <v>0</v>
      </c>
      <c r="G86" s="24">
        <v>0</v>
      </c>
      <c r="H86" s="25">
        <v>0</v>
      </c>
      <c r="I86" s="26"/>
      <c r="J86" s="24">
        <v>0</v>
      </c>
      <c r="K86" s="27">
        <v>0</v>
      </c>
      <c r="L86" s="43">
        <v>0</v>
      </c>
      <c r="M86" s="53">
        <v>0</v>
      </c>
      <c r="O86" s="60">
        <v>5992</v>
      </c>
      <c r="P86" s="60">
        <v>249</v>
      </c>
      <c r="Q86" s="60">
        <v>199.2</v>
      </c>
      <c r="R86" s="60">
        <v>186.75</v>
      </c>
      <c r="T86" s="96">
        <f t="shared" si="4"/>
        <v>0</v>
      </c>
      <c r="U86" s="96">
        <f t="shared" si="5"/>
        <v>0</v>
      </c>
      <c r="W86" s="94">
        <f t="shared" si="6"/>
        <v>0</v>
      </c>
      <c r="X86" s="94">
        <f t="shared" si="7"/>
        <v>0</v>
      </c>
    </row>
    <row r="87" spans="1:24" ht="38.25">
      <c r="A87" s="20">
        <v>77</v>
      </c>
      <c r="B87" s="21" t="s">
        <v>587</v>
      </c>
      <c r="C87" s="22" t="s">
        <v>588</v>
      </c>
      <c r="D87" s="21" t="s">
        <v>559</v>
      </c>
      <c r="E87" s="23">
        <v>0</v>
      </c>
      <c r="F87" s="24">
        <v>0</v>
      </c>
      <c r="G87" s="24">
        <v>0</v>
      </c>
      <c r="H87" s="25">
        <v>0</v>
      </c>
      <c r="I87" s="26"/>
      <c r="J87" s="24">
        <v>0</v>
      </c>
      <c r="K87" s="27">
        <v>0</v>
      </c>
      <c r="L87" s="43">
        <v>0</v>
      </c>
      <c r="M87" s="53">
        <v>0</v>
      </c>
      <c r="O87" s="60">
        <v>4010</v>
      </c>
      <c r="P87" s="60">
        <v>249</v>
      </c>
      <c r="Q87" s="60">
        <v>199.2</v>
      </c>
      <c r="R87" s="60">
        <v>186.75</v>
      </c>
      <c r="T87" s="96">
        <f t="shared" si="4"/>
        <v>0</v>
      </c>
      <c r="U87" s="96">
        <f t="shared" si="5"/>
        <v>0</v>
      </c>
      <c r="W87" s="94">
        <f t="shared" si="6"/>
        <v>0</v>
      </c>
      <c r="X87" s="94">
        <f t="shared" si="7"/>
        <v>0</v>
      </c>
    </row>
    <row r="88" spans="1:24" ht="51">
      <c r="A88" s="20">
        <v>78</v>
      </c>
      <c r="B88" s="29" t="s">
        <v>589</v>
      </c>
      <c r="C88" s="22" t="s">
        <v>590</v>
      </c>
      <c r="D88" s="21" t="s">
        <v>576</v>
      </c>
      <c r="E88" s="23">
        <v>0</v>
      </c>
      <c r="F88" s="24">
        <v>0</v>
      </c>
      <c r="G88" s="24">
        <v>0</v>
      </c>
      <c r="H88" s="25">
        <v>0</v>
      </c>
      <c r="I88" s="26"/>
      <c r="J88" s="24">
        <v>0</v>
      </c>
      <c r="K88" s="27">
        <v>0</v>
      </c>
      <c r="L88" s="43">
        <v>0</v>
      </c>
      <c r="M88" s="53">
        <v>0</v>
      </c>
      <c r="O88" s="60">
        <v>18439</v>
      </c>
      <c r="P88" s="60">
        <v>209</v>
      </c>
      <c r="Q88" s="60">
        <v>167.2</v>
      </c>
      <c r="R88" s="60">
        <v>156.75</v>
      </c>
      <c r="T88" s="96">
        <f t="shared" si="4"/>
        <v>0</v>
      </c>
      <c r="U88" s="96">
        <f t="shared" si="5"/>
        <v>0</v>
      </c>
      <c r="W88" s="94">
        <f t="shared" si="6"/>
        <v>0</v>
      </c>
      <c r="X88" s="94">
        <f t="shared" si="7"/>
        <v>0</v>
      </c>
    </row>
    <row r="89" spans="1:24" ht="51">
      <c r="A89" s="20">
        <v>79</v>
      </c>
      <c r="B89" s="29" t="s">
        <v>591</v>
      </c>
      <c r="C89" s="22" t="s">
        <v>592</v>
      </c>
      <c r="D89" s="21" t="s">
        <v>559</v>
      </c>
      <c r="E89" s="23">
        <v>6</v>
      </c>
      <c r="F89" s="24">
        <v>6448</v>
      </c>
      <c r="G89" s="24">
        <v>191</v>
      </c>
      <c r="H89" s="25">
        <v>-19.255497382198953</v>
      </c>
      <c r="I89" s="26">
        <v>0.4</v>
      </c>
      <c r="J89" s="24">
        <v>3868.8</v>
      </c>
      <c r="K89" s="27">
        <v>23212.800000000003</v>
      </c>
      <c r="L89" s="43">
        <v>0</v>
      </c>
      <c r="M89" s="53">
        <v>6</v>
      </c>
      <c r="O89" s="60">
        <v>7700</v>
      </c>
      <c r="P89" s="60">
        <v>191</v>
      </c>
      <c r="Q89" s="60">
        <v>152.80000000000001</v>
      </c>
      <c r="R89" s="60">
        <v>143.25</v>
      </c>
      <c r="T89" s="96">
        <f t="shared" si="4"/>
        <v>916.80000000000007</v>
      </c>
      <c r="U89" s="96">
        <f t="shared" si="5"/>
        <v>859.5</v>
      </c>
      <c r="W89" s="94">
        <f t="shared" si="6"/>
        <v>-22296.000000000004</v>
      </c>
      <c r="X89" s="94">
        <f t="shared" si="7"/>
        <v>-22353.300000000003</v>
      </c>
    </row>
    <row r="90" spans="1:24" ht="89.25">
      <c r="A90" s="20">
        <v>80</v>
      </c>
      <c r="B90" s="21" t="s">
        <v>593</v>
      </c>
      <c r="C90" s="22" t="s">
        <v>594</v>
      </c>
      <c r="D90" s="21" t="s">
        <v>559</v>
      </c>
      <c r="E90" s="23">
        <v>0</v>
      </c>
      <c r="F90" s="24">
        <v>0</v>
      </c>
      <c r="G90" s="24">
        <v>0</v>
      </c>
      <c r="H90" s="25">
        <v>0</v>
      </c>
      <c r="I90" s="26"/>
      <c r="J90" s="24">
        <v>0</v>
      </c>
      <c r="K90" s="27">
        <v>0</v>
      </c>
      <c r="L90" s="43">
        <v>0</v>
      </c>
      <c r="M90" s="53">
        <v>0</v>
      </c>
      <c r="O90" s="60">
        <v>8046</v>
      </c>
      <c r="P90" s="60">
        <v>214</v>
      </c>
      <c r="Q90" s="60">
        <v>171.2</v>
      </c>
      <c r="R90" s="60">
        <v>160.5</v>
      </c>
      <c r="T90" s="96">
        <f t="shared" si="4"/>
        <v>0</v>
      </c>
      <c r="U90" s="96">
        <f t="shared" si="5"/>
        <v>0</v>
      </c>
      <c r="W90" s="94">
        <f t="shared" si="6"/>
        <v>0</v>
      </c>
      <c r="X90" s="94">
        <f t="shared" si="7"/>
        <v>0</v>
      </c>
    </row>
    <row r="91" spans="1:24" ht="89.25">
      <c r="A91" s="20">
        <v>81</v>
      </c>
      <c r="B91" s="21" t="s">
        <v>595</v>
      </c>
      <c r="C91" s="22" t="s">
        <v>596</v>
      </c>
      <c r="D91" s="21" t="s">
        <v>559</v>
      </c>
      <c r="E91" s="23">
        <v>0</v>
      </c>
      <c r="F91" s="24">
        <v>0</v>
      </c>
      <c r="G91" s="24">
        <v>0</v>
      </c>
      <c r="H91" s="25">
        <v>0</v>
      </c>
      <c r="I91" s="26"/>
      <c r="J91" s="24">
        <v>0</v>
      </c>
      <c r="K91" s="27">
        <v>0</v>
      </c>
      <c r="L91" s="43">
        <v>0</v>
      </c>
      <c r="M91" s="53">
        <v>0</v>
      </c>
      <c r="O91" s="60">
        <v>5133</v>
      </c>
      <c r="P91" s="60">
        <v>214</v>
      </c>
      <c r="Q91" s="60">
        <v>171.2</v>
      </c>
      <c r="R91" s="60">
        <v>160.5</v>
      </c>
      <c r="T91" s="96">
        <f t="shared" si="4"/>
        <v>0</v>
      </c>
      <c r="U91" s="96">
        <f t="shared" si="5"/>
        <v>0</v>
      </c>
      <c r="W91" s="94">
        <f t="shared" si="6"/>
        <v>0</v>
      </c>
      <c r="X91" s="94">
        <f t="shared" si="7"/>
        <v>0</v>
      </c>
    </row>
    <row r="92" spans="1:24" ht="89.25">
      <c r="A92" s="20">
        <v>82</v>
      </c>
      <c r="B92" s="21" t="s">
        <v>597</v>
      </c>
      <c r="C92" s="22" t="s">
        <v>598</v>
      </c>
      <c r="D92" s="21" t="s">
        <v>559</v>
      </c>
      <c r="E92" s="23">
        <v>0</v>
      </c>
      <c r="F92" s="24">
        <v>0</v>
      </c>
      <c r="G92" s="24">
        <v>0</v>
      </c>
      <c r="H92" s="25">
        <v>0</v>
      </c>
      <c r="I92" s="26"/>
      <c r="J92" s="24">
        <v>0</v>
      </c>
      <c r="K92" s="27">
        <v>0</v>
      </c>
      <c r="L92" s="43">
        <v>0</v>
      </c>
      <c r="M92" s="53">
        <v>0</v>
      </c>
      <c r="O92" s="60">
        <v>13695</v>
      </c>
      <c r="P92" s="60">
        <v>2613</v>
      </c>
      <c r="Q92" s="60">
        <v>2090.4</v>
      </c>
      <c r="R92" s="60">
        <v>1959.75</v>
      </c>
      <c r="T92" s="96">
        <f t="shared" si="4"/>
        <v>0</v>
      </c>
      <c r="U92" s="96">
        <f t="shared" si="5"/>
        <v>0</v>
      </c>
      <c r="W92" s="94">
        <f t="shared" si="6"/>
        <v>0</v>
      </c>
      <c r="X92" s="94">
        <f t="shared" si="7"/>
        <v>0</v>
      </c>
    </row>
    <row r="93" spans="1:24" ht="89.25">
      <c r="A93" s="20">
        <v>83</v>
      </c>
      <c r="B93" s="21" t="s">
        <v>599</v>
      </c>
      <c r="C93" s="22" t="s">
        <v>600</v>
      </c>
      <c r="D93" s="21" t="s">
        <v>559</v>
      </c>
      <c r="E93" s="23">
        <v>0</v>
      </c>
      <c r="F93" s="24">
        <v>0</v>
      </c>
      <c r="G93" s="24">
        <v>0</v>
      </c>
      <c r="H93" s="25">
        <v>0</v>
      </c>
      <c r="I93" s="26"/>
      <c r="J93" s="24">
        <v>0</v>
      </c>
      <c r="K93" s="27">
        <v>0</v>
      </c>
      <c r="L93" s="43">
        <v>0</v>
      </c>
      <c r="M93" s="53">
        <v>0</v>
      </c>
      <c r="O93" s="60">
        <v>10426</v>
      </c>
      <c r="P93" s="60">
        <v>2613</v>
      </c>
      <c r="Q93" s="60">
        <v>2090.4</v>
      </c>
      <c r="R93" s="60">
        <v>1959.75</v>
      </c>
      <c r="T93" s="96">
        <f t="shared" si="4"/>
        <v>0</v>
      </c>
      <c r="U93" s="96">
        <f t="shared" si="5"/>
        <v>0</v>
      </c>
      <c r="W93" s="94">
        <f t="shared" si="6"/>
        <v>0</v>
      </c>
      <c r="X93" s="94">
        <f t="shared" si="7"/>
        <v>0</v>
      </c>
    </row>
    <row r="94" spans="1:24" ht="89.25">
      <c r="A94" s="20">
        <v>84</v>
      </c>
      <c r="B94" s="30" t="s">
        <v>601</v>
      </c>
      <c r="C94" s="22" t="s">
        <v>602</v>
      </c>
      <c r="D94" s="21" t="s">
        <v>559</v>
      </c>
      <c r="E94" s="23">
        <v>7</v>
      </c>
      <c r="F94" s="24">
        <v>8936</v>
      </c>
      <c r="G94" s="24">
        <v>3193</v>
      </c>
      <c r="H94" s="25">
        <v>-0.67917319135609155</v>
      </c>
      <c r="I94" s="26">
        <v>0.4</v>
      </c>
      <c r="J94" s="24">
        <v>5361.6</v>
      </c>
      <c r="K94" s="27">
        <v>37531.200000000004</v>
      </c>
      <c r="L94" s="43">
        <v>0</v>
      </c>
      <c r="M94" s="53">
        <v>7</v>
      </c>
      <c r="O94" s="60">
        <v>15407</v>
      </c>
      <c r="P94" s="60">
        <v>3193</v>
      </c>
      <c r="Q94" s="60">
        <v>2554.4</v>
      </c>
      <c r="R94" s="60">
        <v>2394.75</v>
      </c>
      <c r="T94" s="96">
        <f t="shared" si="4"/>
        <v>17880.8</v>
      </c>
      <c r="U94" s="96">
        <f t="shared" si="5"/>
        <v>16763.25</v>
      </c>
      <c r="W94" s="94">
        <f t="shared" si="6"/>
        <v>-19650.400000000005</v>
      </c>
      <c r="X94" s="94">
        <f t="shared" si="7"/>
        <v>-20767.950000000004</v>
      </c>
    </row>
    <row r="95" spans="1:24" ht="89.25">
      <c r="A95" s="20">
        <v>85</v>
      </c>
      <c r="B95" s="21" t="s">
        <v>603</v>
      </c>
      <c r="C95" s="22" t="s">
        <v>604</v>
      </c>
      <c r="D95" s="21" t="s">
        <v>559</v>
      </c>
      <c r="E95" s="23">
        <v>0</v>
      </c>
      <c r="F95" s="24">
        <v>0</v>
      </c>
      <c r="G95" s="24">
        <v>0</v>
      </c>
      <c r="H95" s="25">
        <v>0</v>
      </c>
      <c r="I95" s="26"/>
      <c r="J95" s="24">
        <v>0</v>
      </c>
      <c r="K95" s="27">
        <v>0</v>
      </c>
      <c r="L95" s="43">
        <v>0</v>
      </c>
      <c r="M95" s="53">
        <v>0</v>
      </c>
      <c r="O95" s="60">
        <v>14438</v>
      </c>
      <c r="P95" s="60">
        <v>3193</v>
      </c>
      <c r="Q95" s="60">
        <v>2554.4</v>
      </c>
      <c r="R95" s="60">
        <v>2394.75</v>
      </c>
      <c r="T95" s="96">
        <f t="shared" si="4"/>
        <v>0</v>
      </c>
      <c r="U95" s="96">
        <f t="shared" si="5"/>
        <v>0</v>
      </c>
      <c r="W95" s="94">
        <f t="shared" si="6"/>
        <v>0</v>
      </c>
      <c r="X95" s="94">
        <f t="shared" si="7"/>
        <v>0</v>
      </c>
    </row>
    <row r="96" spans="1:24" ht="229.5">
      <c r="A96" s="20">
        <v>86</v>
      </c>
      <c r="B96" s="21" t="s">
        <v>605</v>
      </c>
      <c r="C96" s="22" t="s">
        <v>606</v>
      </c>
      <c r="D96" s="21" t="s">
        <v>559</v>
      </c>
      <c r="E96" s="23">
        <v>0</v>
      </c>
      <c r="F96" s="24">
        <v>0</v>
      </c>
      <c r="G96" s="24">
        <v>0</v>
      </c>
      <c r="H96" s="25">
        <v>0</v>
      </c>
      <c r="I96" s="26"/>
      <c r="J96" s="24">
        <v>0</v>
      </c>
      <c r="K96" s="27">
        <v>0</v>
      </c>
      <c r="L96" s="43">
        <v>0</v>
      </c>
      <c r="M96" s="53">
        <v>0</v>
      </c>
      <c r="O96" s="60">
        <v>20543</v>
      </c>
      <c r="P96" s="60">
        <v>4185</v>
      </c>
      <c r="Q96" s="60">
        <v>3348</v>
      </c>
      <c r="R96" s="60">
        <v>3138.75</v>
      </c>
      <c r="T96" s="96">
        <f t="shared" si="4"/>
        <v>0</v>
      </c>
      <c r="U96" s="96">
        <f t="shared" si="5"/>
        <v>0</v>
      </c>
      <c r="W96" s="94">
        <f t="shared" si="6"/>
        <v>0</v>
      </c>
      <c r="X96" s="94">
        <f t="shared" si="7"/>
        <v>0</v>
      </c>
    </row>
    <row r="97" spans="1:24" ht="51">
      <c r="A97" s="20">
        <v>87</v>
      </c>
      <c r="B97" s="21" t="s">
        <v>607</v>
      </c>
      <c r="C97" s="22" t="s">
        <v>608</v>
      </c>
      <c r="D97" s="21" t="s">
        <v>559</v>
      </c>
      <c r="E97" s="23">
        <v>0</v>
      </c>
      <c r="F97" s="24">
        <v>0</v>
      </c>
      <c r="G97" s="24">
        <v>0</v>
      </c>
      <c r="H97" s="25">
        <v>0</v>
      </c>
      <c r="I97" s="26"/>
      <c r="J97" s="24">
        <v>0</v>
      </c>
      <c r="K97" s="27">
        <v>0</v>
      </c>
      <c r="L97" s="43">
        <v>0</v>
      </c>
      <c r="M97" s="53">
        <v>0</v>
      </c>
      <c r="O97" s="60">
        <v>13009</v>
      </c>
      <c r="P97" s="60">
        <v>1018</v>
      </c>
      <c r="Q97" s="60">
        <v>814.4</v>
      </c>
      <c r="R97" s="60">
        <v>763.5</v>
      </c>
      <c r="T97" s="96">
        <f t="shared" si="4"/>
        <v>0</v>
      </c>
      <c r="U97" s="96">
        <f t="shared" si="5"/>
        <v>0</v>
      </c>
      <c r="W97" s="94">
        <f t="shared" si="6"/>
        <v>0</v>
      </c>
      <c r="X97" s="94">
        <f t="shared" si="7"/>
        <v>0</v>
      </c>
    </row>
    <row r="98" spans="1:24" ht="51">
      <c r="A98" s="20">
        <v>88</v>
      </c>
      <c r="B98" s="21" t="s">
        <v>609</v>
      </c>
      <c r="C98" s="22" t="s">
        <v>608</v>
      </c>
      <c r="D98" s="21" t="s">
        <v>559</v>
      </c>
      <c r="E98" s="23">
        <v>7</v>
      </c>
      <c r="F98" s="24">
        <v>3676</v>
      </c>
      <c r="G98" s="24">
        <v>1649</v>
      </c>
      <c r="H98" s="25">
        <v>-0.33753790175864157</v>
      </c>
      <c r="I98" s="26">
        <v>0.4</v>
      </c>
      <c r="J98" s="24">
        <v>2205.6</v>
      </c>
      <c r="K98" s="27">
        <v>15439.199999999999</v>
      </c>
      <c r="L98" s="43">
        <v>0</v>
      </c>
      <c r="M98" s="53">
        <v>7</v>
      </c>
      <c r="O98" s="60">
        <v>5992</v>
      </c>
      <c r="P98" s="60">
        <v>1649</v>
      </c>
      <c r="Q98" s="60">
        <v>1319.2</v>
      </c>
      <c r="R98" s="60">
        <v>1236.75</v>
      </c>
      <c r="T98" s="96">
        <f t="shared" si="4"/>
        <v>9234.4</v>
      </c>
      <c r="U98" s="96">
        <f t="shared" si="5"/>
        <v>8657.25</v>
      </c>
      <c r="W98" s="94">
        <f t="shared" si="6"/>
        <v>-6204.7999999999993</v>
      </c>
      <c r="X98" s="94">
        <f t="shared" si="7"/>
        <v>-6781.9499999999989</v>
      </c>
    </row>
    <row r="99" spans="1:24" ht="63.75">
      <c r="A99" s="20">
        <v>89</v>
      </c>
      <c r="B99" s="21" t="s">
        <v>610</v>
      </c>
      <c r="C99" s="22" t="s">
        <v>611</v>
      </c>
      <c r="D99" s="21" t="s">
        <v>559</v>
      </c>
      <c r="E99" s="23">
        <v>7</v>
      </c>
      <c r="F99" s="24">
        <v>6787</v>
      </c>
      <c r="G99" s="24">
        <v>1620</v>
      </c>
      <c r="H99" s="25">
        <v>-1.5137037037037036</v>
      </c>
      <c r="I99" s="26">
        <v>0.4</v>
      </c>
      <c r="J99" s="24">
        <v>4072.2</v>
      </c>
      <c r="K99" s="27">
        <v>28505.399999999998</v>
      </c>
      <c r="L99" s="43">
        <v>0</v>
      </c>
      <c r="M99" s="53">
        <v>7</v>
      </c>
      <c r="O99" s="60">
        <v>11228</v>
      </c>
      <c r="P99" s="60">
        <v>1620</v>
      </c>
      <c r="Q99" s="60">
        <v>1296</v>
      </c>
      <c r="R99" s="60">
        <v>1215</v>
      </c>
      <c r="T99" s="96">
        <f t="shared" si="4"/>
        <v>9072</v>
      </c>
      <c r="U99" s="96">
        <f t="shared" si="5"/>
        <v>8505</v>
      </c>
      <c r="W99" s="94">
        <f t="shared" si="6"/>
        <v>-19433.399999999998</v>
      </c>
      <c r="X99" s="94">
        <f t="shared" si="7"/>
        <v>-20000.399999999998</v>
      </c>
    </row>
    <row r="100" spans="1:24" ht="102">
      <c r="A100" s="20">
        <v>90</v>
      </c>
      <c r="B100" s="21" t="s">
        <v>612</v>
      </c>
      <c r="C100" s="22" t="s">
        <v>613</v>
      </c>
      <c r="D100" s="21" t="s">
        <v>559</v>
      </c>
      <c r="E100" s="23">
        <v>0</v>
      </c>
      <c r="F100" s="24">
        <v>0</v>
      </c>
      <c r="G100" s="24">
        <v>0</v>
      </c>
      <c r="H100" s="25">
        <v>0</v>
      </c>
      <c r="I100" s="26"/>
      <c r="J100" s="24">
        <v>0</v>
      </c>
      <c r="K100" s="27">
        <v>0</v>
      </c>
      <c r="L100" s="43">
        <v>0</v>
      </c>
      <c r="M100" s="53">
        <v>0</v>
      </c>
      <c r="O100" s="60">
        <v>19439</v>
      </c>
      <c r="P100" s="60">
        <v>2727</v>
      </c>
      <c r="Q100" s="60">
        <v>2181.6</v>
      </c>
      <c r="R100" s="60">
        <v>2045.25</v>
      </c>
      <c r="T100" s="96">
        <f t="shared" si="4"/>
        <v>0</v>
      </c>
      <c r="U100" s="96">
        <f t="shared" si="5"/>
        <v>0</v>
      </c>
      <c r="W100" s="94">
        <f t="shared" si="6"/>
        <v>0</v>
      </c>
      <c r="X100" s="94">
        <f t="shared" si="7"/>
        <v>0</v>
      </c>
    </row>
    <row r="101" spans="1:24" ht="102">
      <c r="A101" s="20">
        <v>91</v>
      </c>
      <c r="B101" s="21" t="s">
        <v>614</v>
      </c>
      <c r="C101" s="22" t="s">
        <v>615</v>
      </c>
      <c r="D101" s="21" t="s">
        <v>559</v>
      </c>
      <c r="E101" s="23">
        <v>0</v>
      </c>
      <c r="F101" s="24">
        <v>0</v>
      </c>
      <c r="G101" s="24">
        <v>0</v>
      </c>
      <c r="H101" s="25">
        <v>0</v>
      </c>
      <c r="I101" s="26"/>
      <c r="J101" s="24">
        <v>0</v>
      </c>
      <c r="K101" s="27">
        <v>0</v>
      </c>
      <c r="L101" s="43">
        <v>0</v>
      </c>
      <c r="M101" s="53">
        <v>0</v>
      </c>
      <c r="O101" s="60">
        <v>59352</v>
      </c>
      <c r="P101" s="60">
        <v>4044</v>
      </c>
      <c r="Q101" s="60">
        <v>3235.2</v>
      </c>
      <c r="R101" s="60">
        <v>3033</v>
      </c>
      <c r="T101" s="96">
        <f t="shared" si="4"/>
        <v>0</v>
      </c>
      <c r="U101" s="96">
        <f t="shared" si="5"/>
        <v>0</v>
      </c>
      <c r="W101" s="94">
        <f t="shared" si="6"/>
        <v>0</v>
      </c>
      <c r="X101" s="94">
        <f t="shared" si="7"/>
        <v>0</v>
      </c>
    </row>
    <row r="102" spans="1:24" ht="76.5">
      <c r="A102" s="20">
        <v>92</v>
      </c>
      <c r="B102" s="21" t="s">
        <v>616</v>
      </c>
      <c r="C102" s="22" t="s">
        <v>617</v>
      </c>
      <c r="D102" s="21" t="s">
        <v>559</v>
      </c>
      <c r="E102" s="23">
        <v>0</v>
      </c>
      <c r="F102" s="24">
        <v>0</v>
      </c>
      <c r="G102" s="24">
        <v>0</v>
      </c>
      <c r="H102" s="25">
        <v>0</v>
      </c>
      <c r="I102" s="26"/>
      <c r="J102" s="24">
        <v>0</v>
      </c>
      <c r="K102" s="27">
        <v>0</v>
      </c>
      <c r="L102" s="43">
        <v>0</v>
      </c>
      <c r="M102" s="53">
        <v>0</v>
      </c>
      <c r="O102" s="60">
        <v>17804</v>
      </c>
      <c r="P102" s="60">
        <v>4413</v>
      </c>
      <c r="Q102" s="60">
        <v>3530.4</v>
      </c>
      <c r="R102" s="60">
        <v>3309.75</v>
      </c>
      <c r="T102" s="96">
        <f t="shared" si="4"/>
        <v>0</v>
      </c>
      <c r="U102" s="96">
        <f t="shared" si="5"/>
        <v>0</v>
      </c>
      <c r="W102" s="94">
        <f t="shared" si="6"/>
        <v>0</v>
      </c>
      <c r="X102" s="94">
        <f t="shared" si="7"/>
        <v>0</v>
      </c>
    </row>
    <row r="103" spans="1:24" ht="76.5">
      <c r="A103" s="20">
        <v>93</v>
      </c>
      <c r="B103" s="21" t="s">
        <v>618</v>
      </c>
      <c r="C103" s="22" t="s">
        <v>619</v>
      </c>
      <c r="D103" s="21" t="s">
        <v>559</v>
      </c>
      <c r="E103" s="23">
        <v>0</v>
      </c>
      <c r="F103" s="24">
        <v>0</v>
      </c>
      <c r="G103" s="24">
        <v>0</v>
      </c>
      <c r="H103" s="25">
        <v>0</v>
      </c>
      <c r="I103" s="26"/>
      <c r="J103" s="24">
        <v>0</v>
      </c>
      <c r="K103" s="27">
        <v>0</v>
      </c>
      <c r="L103" s="43">
        <v>0</v>
      </c>
      <c r="M103" s="53">
        <v>0</v>
      </c>
      <c r="O103" s="60">
        <v>20052</v>
      </c>
      <c r="P103" s="60">
        <v>5262</v>
      </c>
      <c r="Q103" s="60">
        <v>4209.6000000000004</v>
      </c>
      <c r="R103" s="60">
        <v>3946.5</v>
      </c>
      <c r="T103" s="96">
        <f t="shared" si="4"/>
        <v>0</v>
      </c>
      <c r="U103" s="96">
        <f t="shared" si="5"/>
        <v>0</v>
      </c>
      <c r="W103" s="94">
        <f t="shared" si="6"/>
        <v>0</v>
      </c>
      <c r="X103" s="94">
        <f t="shared" si="7"/>
        <v>0</v>
      </c>
    </row>
    <row r="104" spans="1:24" ht="63.75">
      <c r="A104" s="20">
        <v>94</v>
      </c>
      <c r="B104" s="21" t="s">
        <v>620</v>
      </c>
      <c r="C104" s="22" t="s">
        <v>621</v>
      </c>
      <c r="D104" s="21" t="s">
        <v>559</v>
      </c>
      <c r="E104" s="23">
        <v>7</v>
      </c>
      <c r="F104" s="24">
        <v>12669</v>
      </c>
      <c r="G104" s="24">
        <v>5429</v>
      </c>
      <c r="H104" s="25">
        <v>0.25</v>
      </c>
      <c r="I104" s="26">
        <v>0.67860525999999999</v>
      </c>
      <c r="J104" s="24">
        <v>4071.75</v>
      </c>
      <c r="K104" s="27">
        <v>28502.25</v>
      </c>
      <c r="L104" s="43">
        <v>0</v>
      </c>
      <c r="M104" s="53">
        <v>7</v>
      </c>
      <c r="O104" s="60">
        <v>25337</v>
      </c>
      <c r="P104" s="60">
        <v>5429</v>
      </c>
      <c r="Q104" s="60">
        <v>4343.2</v>
      </c>
      <c r="R104" s="60">
        <v>4071.75</v>
      </c>
      <c r="T104" s="96">
        <f t="shared" si="4"/>
        <v>30402.399999999998</v>
      </c>
      <c r="U104" s="96">
        <f t="shared" si="5"/>
        <v>28502.25</v>
      </c>
      <c r="W104" s="94">
        <f t="shared" si="6"/>
        <v>1900.1499999999978</v>
      </c>
      <c r="X104" s="94">
        <f t="shared" si="7"/>
        <v>0</v>
      </c>
    </row>
    <row r="105" spans="1:24" ht="191.25">
      <c r="A105" s="20">
        <v>95</v>
      </c>
      <c r="B105" s="21" t="s">
        <v>622</v>
      </c>
      <c r="C105" s="22" t="s">
        <v>623</v>
      </c>
      <c r="D105" s="21" t="s">
        <v>559</v>
      </c>
      <c r="E105" s="23">
        <v>0</v>
      </c>
      <c r="F105" s="24">
        <v>0</v>
      </c>
      <c r="G105" s="24">
        <v>0</v>
      </c>
      <c r="H105" s="25">
        <v>0</v>
      </c>
      <c r="I105" s="26"/>
      <c r="J105" s="24">
        <v>0</v>
      </c>
      <c r="K105" s="27">
        <v>0</v>
      </c>
      <c r="L105" s="43">
        <v>0</v>
      </c>
      <c r="M105" s="53">
        <v>0</v>
      </c>
      <c r="O105" s="60">
        <v>33366</v>
      </c>
      <c r="P105" s="60">
        <v>4185</v>
      </c>
      <c r="Q105" s="60">
        <v>3348</v>
      </c>
      <c r="R105" s="60">
        <v>3138.75</v>
      </c>
      <c r="T105" s="96">
        <f t="shared" si="4"/>
        <v>0</v>
      </c>
      <c r="U105" s="96">
        <f t="shared" si="5"/>
        <v>0</v>
      </c>
      <c r="W105" s="94">
        <f t="shared" si="6"/>
        <v>0</v>
      </c>
      <c r="X105" s="94">
        <f t="shared" si="7"/>
        <v>0</v>
      </c>
    </row>
    <row r="106" spans="1:24" ht="51">
      <c r="A106" s="20">
        <v>96</v>
      </c>
      <c r="B106" s="21" t="s">
        <v>624</v>
      </c>
      <c r="C106" s="22" t="s">
        <v>625</v>
      </c>
      <c r="D106" s="21" t="s">
        <v>559</v>
      </c>
      <c r="E106" s="23">
        <v>0</v>
      </c>
      <c r="F106" s="24">
        <v>0</v>
      </c>
      <c r="G106" s="24">
        <v>0</v>
      </c>
      <c r="H106" s="25">
        <v>0</v>
      </c>
      <c r="I106" s="26"/>
      <c r="J106" s="24">
        <v>0</v>
      </c>
      <c r="K106" s="27">
        <v>0</v>
      </c>
      <c r="L106" s="43">
        <v>0</v>
      </c>
      <c r="M106" s="53">
        <v>0</v>
      </c>
      <c r="O106" s="60">
        <v>13695</v>
      </c>
      <c r="P106" s="60">
        <v>3054</v>
      </c>
      <c r="Q106" s="60">
        <v>2443.1999999999998</v>
      </c>
      <c r="R106" s="60">
        <v>2290.5</v>
      </c>
      <c r="T106" s="96">
        <f t="shared" si="4"/>
        <v>0</v>
      </c>
      <c r="U106" s="96">
        <f t="shared" si="5"/>
        <v>0</v>
      </c>
      <c r="W106" s="94">
        <f t="shared" si="6"/>
        <v>0</v>
      </c>
      <c r="X106" s="94">
        <f t="shared" si="7"/>
        <v>0</v>
      </c>
    </row>
    <row r="107" spans="1:24" ht="51">
      <c r="A107" s="20">
        <v>97</v>
      </c>
      <c r="B107" s="21" t="s">
        <v>626</v>
      </c>
      <c r="C107" s="22" t="s">
        <v>625</v>
      </c>
      <c r="D107" s="21" t="s">
        <v>559</v>
      </c>
      <c r="E107" s="23">
        <v>7</v>
      </c>
      <c r="F107" s="24">
        <v>3733</v>
      </c>
      <c r="G107" s="24">
        <v>1649</v>
      </c>
      <c r="H107" s="25">
        <v>-0.35827774408732577</v>
      </c>
      <c r="I107" s="26">
        <v>0.4</v>
      </c>
      <c r="J107" s="24">
        <v>2239.8000000000002</v>
      </c>
      <c r="K107" s="27">
        <v>15678.600000000002</v>
      </c>
      <c r="L107" s="43">
        <v>0</v>
      </c>
      <c r="M107" s="53">
        <v>7</v>
      </c>
      <c r="O107" s="60">
        <v>5687</v>
      </c>
      <c r="P107" s="60">
        <v>1649</v>
      </c>
      <c r="Q107" s="60">
        <v>1319.2</v>
      </c>
      <c r="R107" s="60">
        <v>1236.75</v>
      </c>
      <c r="T107" s="96">
        <f t="shared" si="4"/>
        <v>9234.4</v>
      </c>
      <c r="U107" s="96">
        <f t="shared" si="5"/>
        <v>8657.25</v>
      </c>
      <c r="W107" s="94">
        <f t="shared" si="6"/>
        <v>-6444.2000000000025</v>
      </c>
      <c r="X107" s="94">
        <f t="shared" si="7"/>
        <v>-7021.3500000000022</v>
      </c>
    </row>
    <row r="108" spans="1:24" ht="76.5">
      <c r="A108" s="20">
        <v>98</v>
      </c>
      <c r="B108" s="21" t="s">
        <v>627</v>
      </c>
      <c r="C108" s="22" t="s">
        <v>628</v>
      </c>
      <c r="D108" s="21" t="s">
        <v>559</v>
      </c>
      <c r="E108" s="23">
        <v>1</v>
      </c>
      <c r="F108" s="24">
        <v>5317</v>
      </c>
      <c r="G108" s="24">
        <v>3542</v>
      </c>
      <c r="H108" s="25">
        <v>-0.20090344438170535</v>
      </c>
      <c r="I108" s="26">
        <v>0.2</v>
      </c>
      <c r="J108" s="24">
        <v>4253.6000000000004</v>
      </c>
      <c r="K108" s="27">
        <v>4253.6000000000004</v>
      </c>
      <c r="L108" s="43">
        <v>0</v>
      </c>
      <c r="M108" s="53">
        <v>1</v>
      </c>
      <c r="O108" s="60">
        <v>18099</v>
      </c>
      <c r="P108" s="60">
        <v>3542</v>
      </c>
      <c r="Q108" s="60">
        <v>2833.6</v>
      </c>
      <c r="R108" s="60">
        <v>2656.5</v>
      </c>
      <c r="T108" s="96">
        <f t="shared" si="4"/>
        <v>2833.6</v>
      </c>
      <c r="U108" s="96">
        <f t="shared" si="5"/>
        <v>2656.5</v>
      </c>
      <c r="W108" s="94">
        <f t="shared" si="6"/>
        <v>-1420.0000000000005</v>
      </c>
      <c r="X108" s="94">
        <f t="shared" si="7"/>
        <v>-1597.1000000000004</v>
      </c>
    </row>
    <row r="109" spans="1:24" ht="38.25">
      <c r="A109" s="20">
        <v>99</v>
      </c>
      <c r="B109" s="21" t="s">
        <v>629</v>
      </c>
      <c r="C109" s="22" t="s">
        <v>630</v>
      </c>
      <c r="D109" s="21" t="s">
        <v>559</v>
      </c>
      <c r="E109" s="23">
        <v>4</v>
      </c>
      <c r="F109" s="24">
        <v>24886</v>
      </c>
      <c r="G109" s="24">
        <v>13875</v>
      </c>
      <c r="H109" s="25">
        <v>0.25</v>
      </c>
      <c r="I109" s="26">
        <v>0.58184321000000006</v>
      </c>
      <c r="J109" s="24">
        <v>10406.25</v>
      </c>
      <c r="K109" s="27">
        <v>41625</v>
      </c>
      <c r="L109" s="43">
        <v>0</v>
      </c>
      <c r="M109" s="53">
        <v>4</v>
      </c>
      <c r="O109" s="60">
        <v>28846</v>
      </c>
      <c r="P109" s="60">
        <v>13875</v>
      </c>
      <c r="Q109" s="60">
        <v>11100</v>
      </c>
      <c r="R109" s="60">
        <v>10406.25</v>
      </c>
      <c r="T109" s="96">
        <f t="shared" si="4"/>
        <v>44400</v>
      </c>
      <c r="U109" s="96">
        <f t="shared" si="5"/>
        <v>41625</v>
      </c>
      <c r="W109" s="94">
        <f t="shared" si="6"/>
        <v>2775</v>
      </c>
      <c r="X109" s="94">
        <f t="shared" si="7"/>
        <v>0</v>
      </c>
    </row>
    <row r="110" spans="1:24" ht="38.25">
      <c r="A110" s="20">
        <v>100</v>
      </c>
      <c r="B110" s="21" t="s">
        <v>631</v>
      </c>
      <c r="C110" s="22" t="s">
        <v>632</v>
      </c>
      <c r="D110" s="21" t="s">
        <v>559</v>
      </c>
      <c r="E110" s="23">
        <v>5</v>
      </c>
      <c r="F110" s="24">
        <v>24886</v>
      </c>
      <c r="G110" s="24">
        <v>14139</v>
      </c>
      <c r="H110" s="25">
        <v>0.25</v>
      </c>
      <c r="I110" s="26">
        <v>0.57388691999999997</v>
      </c>
      <c r="J110" s="24">
        <v>10604.25</v>
      </c>
      <c r="K110" s="27">
        <v>53021.25</v>
      </c>
      <c r="L110" s="43">
        <v>0</v>
      </c>
      <c r="M110" s="53">
        <v>5</v>
      </c>
      <c r="O110" s="60">
        <v>30815</v>
      </c>
      <c r="P110" s="60">
        <v>14139</v>
      </c>
      <c r="Q110" s="60">
        <v>11311.2</v>
      </c>
      <c r="R110" s="60">
        <v>10604.25</v>
      </c>
      <c r="T110" s="96">
        <f t="shared" si="4"/>
        <v>56556</v>
      </c>
      <c r="U110" s="96">
        <f t="shared" si="5"/>
        <v>53021.25</v>
      </c>
      <c r="W110" s="94">
        <f t="shared" si="6"/>
        <v>3534.75</v>
      </c>
      <c r="X110" s="94">
        <f t="shared" si="7"/>
        <v>0</v>
      </c>
    </row>
    <row r="111" spans="1:24" ht="38.25">
      <c r="A111" s="20">
        <v>101</v>
      </c>
      <c r="B111" s="21" t="s">
        <v>633</v>
      </c>
      <c r="C111" s="22" t="s">
        <v>634</v>
      </c>
      <c r="D111" s="21" t="s">
        <v>559</v>
      </c>
      <c r="E111" s="23">
        <v>0</v>
      </c>
      <c r="F111" s="24">
        <v>0</v>
      </c>
      <c r="G111" s="24">
        <v>0</v>
      </c>
      <c r="H111" s="25">
        <v>0</v>
      </c>
      <c r="I111" s="26"/>
      <c r="J111" s="24">
        <v>0</v>
      </c>
      <c r="K111" s="27">
        <v>0</v>
      </c>
      <c r="L111" s="43">
        <v>0</v>
      </c>
      <c r="M111" s="53">
        <v>0</v>
      </c>
      <c r="O111" s="60">
        <v>39479</v>
      </c>
      <c r="P111" s="60">
        <v>14814</v>
      </c>
      <c r="Q111" s="60">
        <v>11851.2</v>
      </c>
      <c r="R111" s="60">
        <v>11110.5</v>
      </c>
      <c r="T111" s="96">
        <f t="shared" si="4"/>
        <v>0</v>
      </c>
      <c r="U111" s="96">
        <f t="shared" si="5"/>
        <v>0</v>
      </c>
      <c r="W111" s="94">
        <f t="shared" si="6"/>
        <v>0</v>
      </c>
      <c r="X111" s="94">
        <f t="shared" si="7"/>
        <v>0</v>
      </c>
    </row>
    <row r="112" spans="1:24" ht="38.25">
      <c r="A112" s="20">
        <v>102</v>
      </c>
      <c r="B112" s="21" t="s">
        <v>635</v>
      </c>
      <c r="C112" s="22" t="s">
        <v>636</v>
      </c>
      <c r="D112" s="21" t="s">
        <v>559</v>
      </c>
      <c r="E112" s="23">
        <v>0</v>
      </c>
      <c r="F112" s="24">
        <v>0</v>
      </c>
      <c r="G112" s="24">
        <v>0</v>
      </c>
      <c r="H112" s="25">
        <v>0</v>
      </c>
      <c r="I112" s="26"/>
      <c r="J112" s="24">
        <v>0</v>
      </c>
      <c r="K112" s="27">
        <v>0</v>
      </c>
      <c r="L112" s="43">
        <v>0</v>
      </c>
      <c r="M112" s="53">
        <v>0</v>
      </c>
      <c r="O112" s="60">
        <v>41086</v>
      </c>
      <c r="P112" s="60">
        <v>14814</v>
      </c>
      <c r="Q112" s="60">
        <v>11851.2</v>
      </c>
      <c r="R112" s="60">
        <v>11110.5</v>
      </c>
      <c r="T112" s="96">
        <f t="shared" si="4"/>
        <v>0</v>
      </c>
      <c r="U112" s="96">
        <f t="shared" si="5"/>
        <v>0</v>
      </c>
      <c r="W112" s="94">
        <f t="shared" si="6"/>
        <v>0</v>
      </c>
      <c r="X112" s="94">
        <f t="shared" si="7"/>
        <v>0</v>
      </c>
    </row>
    <row r="113" spans="1:24" ht="127.5">
      <c r="A113" s="20">
        <v>103</v>
      </c>
      <c r="B113" s="21" t="s">
        <v>637</v>
      </c>
      <c r="C113" s="22" t="s">
        <v>638</v>
      </c>
      <c r="D113" s="21" t="s">
        <v>559</v>
      </c>
      <c r="E113" s="23">
        <v>0</v>
      </c>
      <c r="F113" s="24">
        <v>0</v>
      </c>
      <c r="G113" s="24">
        <v>0</v>
      </c>
      <c r="H113" s="25">
        <v>0</v>
      </c>
      <c r="I113" s="26"/>
      <c r="J113" s="24">
        <v>0</v>
      </c>
      <c r="K113" s="27">
        <v>0</v>
      </c>
      <c r="L113" s="43">
        <v>0</v>
      </c>
      <c r="M113" s="53">
        <v>0</v>
      </c>
      <c r="O113" s="60">
        <v>230977</v>
      </c>
      <c r="P113" s="60">
        <v>11452</v>
      </c>
      <c r="Q113" s="60">
        <v>9161.6</v>
      </c>
      <c r="R113" s="60">
        <v>8589</v>
      </c>
      <c r="T113" s="96">
        <f t="shared" si="4"/>
        <v>0</v>
      </c>
      <c r="U113" s="96">
        <f t="shared" si="5"/>
        <v>0</v>
      </c>
      <c r="W113" s="94">
        <f t="shared" si="6"/>
        <v>0</v>
      </c>
      <c r="X113" s="94">
        <f t="shared" si="7"/>
        <v>0</v>
      </c>
    </row>
    <row r="114" spans="1:24" ht="25.5">
      <c r="A114" s="20">
        <v>104</v>
      </c>
      <c r="B114" s="21" t="s">
        <v>639</v>
      </c>
      <c r="C114" s="22" t="s">
        <v>640</v>
      </c>
      <c r="D114" s="21" t="s">
        <v>559</v>
      </c>
      <c r="E114" s="23">
        <v>0</v>
      </c>
      <c r="F114" s="24">
        <v>0</v>
      </c>
      <c r="G114" s="24">
        <v>0</v>
      </c>
      <c r="H114" s="25">
        <v>0</v>
      </c>
      <c r="I114" s="26"/>
      <c r="J114" s="24">
        <v>0</v>
      </c>
      <c r="K114" s="27">
        <v>0</v>
      </c>
      <c r="L114" s="43">
        <v>0</v>
      </c>
      <c r="M114" s="53">
        <v>0</v>
      </c>
      <c r="O114" s="60">
        <v>144115</v>
      </c>
      <c r="P114" s="60">
        <v>39746</v>
      </c>
      <c r="Q114" s="60">
        <v>31796.799999999999</v>
      </c>
      <c r="R114" s="60">
        <v>29809.5</v>
      </c>
      <c r="T114" s="96">
        <f t="shared" si="4"/>
        <v>0</v>
      </c>
      <c r="U114" s="96">
        <f t="shared" si="5"/>
        <v>0</v>
      </c>
      <c r="W114" s="94">
        <f t="shared" si="6"/>
        <v>0</v>
      </c>
      <c r="X114" s="94">
        <f t="shared" si="7"/>
        <v>0</v>
      </c>
    </row>
    <row r="115" spans="1:24" ht="25.5">
      <c r="A115" s="20">
        <v>105</v>
      </c>
      <c r="B115" s="21" t="s">
        <v>641</v>
      </c>
      <c r="C115" s="22" t="s">
        <v>642</v>
      </c>
      <c r="D115" s="21" t="s">
        <v>559</v>
      </c>
      <c r="E115" s="23">
        <v>0</v>
      </c>
      <c r="F115" s="24">
        <v>0</v>
      </c>
      <c r="G115" s="24">
        <v>0</v>
      </c>
      <c r="H115" s="25">
        <v>0</v>
      </c>
      <c r="I115" s="26"/>
      <c r="J115" s="24">
        <v>0</v>
      </c>
      <c r="K115" s="27">
        <v>0</v>
      </c>
      <c r="L115" s="43">
        <v>0</v>
      </c>
      <c r="M115" s="53">
        <v>0</v>
      </c>
      <c r="O115" s="60">
        <v>170585</v>
      </c>
      <c r="P115" s="60">
        <v>719</v>
      </c>
      <c r="Q115" s="60">
        <v>575.20000000000005</v>
      </c>
      <c r="R115" s="60">
        <v>539.25</v>
      </c>
      <c r="T115" s="96">
        <f t="shared" si="4"/>
        <v>0</v>
      </c>
      <c r="U115" s="96">
        <f t="shared" si="5"/>
        <v>0</v>
      </c>
      <c r="W115" s="94">
        <f t="shared" si="6"/>
        <v>0</v>
      </c>
      <c r="X115" s="94">
        <f t="shared" si="7"/>
        <v>0</v>
      </c>
    </row>
    <row r="116" spans="1:24" ht="76.5">
      <c r="A116" s="20">
        <v>106</v>
      </c>
      <c r="B116" s="21" t="s">
        <v>643</v>
      </c>
      <c r="C116" s="28" t="s">
        <v>644</v>
      </c>
      <c r="D116" s="21" t="s">
        <v>645</v>
      </c>
      <c r="E116" s="23">
        <v>30</v>
      </c>
      <c r="F116" s="24">
        <v>905</v>
      </c>
      <c r="G116" s="24">
        <v>546</v>
      </c>
      <c r="H116" s="25">
        <v>-0.16025641025641027</v>
      </c>
      <c r="I116" s="26">
        <v>0.3</v>
      </c>
      <c r="J116" s="24">
        <v>633.5</v>
      </c>
      <c r="K116" s="27">
        <v>19005</v>
      </c>
      <c r="L116" s="43">
        <v>0</v>
      </c>
      <c r="M116" s="53">
        <v>30</v>
      </c>
      <c r="O116" s="60">
        <v>14029</v>
      </c>
      <c r="P116" s="60">
        <v>546</v>
      </c>
      <c r="Q116" s="60">
        <v>436.8</v>
      </c>
      <c r="R116" s="60">
        <v>409.5</v>
      </c>
      <c r="T116" s="96">
        <f t="shared" si="4"/>
        <v>13104</v>
      </c>
      <c r="U116" s="96">
        <f t="shared" si="5"/>
        <v>12285</v>
      </c>
      <c r="W116" s="94">
        <f t="shared" si="6"/>
        <v>-5901</v>
      </c>
      <c r="X116" s="94">
        <f t="shared" si="7"/>
        <v>-6720</v>
      </c>
    </row>
    <row r="117" spans="1:24" ht="76.5">
      <c r="A117" s="20">
        <v>107</v>
      </c>
      <c r="B117" s="21" t="s">
        <v>646</v>
      </c>
      <c r="C117" s="28" t="s">
        <v>647</v>
      </c>
      <c r="D117" s="21" t="s">
        <v>645</v>
      </c>
      <c r="E117" s="23">
        <v>30</v>
      </c>
      <c r="F117" s="24">
        <v>1131</v>
      </c>
      <c r="G117" s="24">
        <v>635</v>
      </c>
      <c r="H117" s="25">
        <v>-6.8661417322834678E-2</v>
      </c>
      <c r="I117" s="26">
        <v>0.4</v>
      </c>
      <c r="J117" s="24">
        <v>678.6</v>
      </c>
      <c r="K117" s="27">
        <v>20358</v>
      </c>
      <c r="L117" s="43">
        <v>0</v>
      </c>
      <c r="M117" s="53">
        <v>30</v>
      </c>
      <c r="O117" s="60">
        <v>13146</v>
      </c>
      <c r="P117" s="60">
        <v>635</v>
      </c>
      <c r="Q117" s="60">
        <v>508</v>
      </c>
      <c r="R117" s="60">
        <v>476.25</v>
      </c>
      <c r="T117" s="96">
        <f t="shared" si="4"/>
        <v>15240</v>
      </c>
      <c r="U117" s="96">
        <f t="shared" si="5"/>
        <v>14287.5</v>
      </c>
      <c r="W117" s="94">
        <f t="shared" si="6"/>
        <v>-5118</v>
      </c>
      <c r="X117" s="94">
        <f t="shared" si="7"/>
        <v>-6070.5</v>
      </c>
    </row>
    <row r="118" spans="1:24" ht="76.5">
      <c r="A118" s="20">
        <v>108</v>
      </c>
      <c r="B118" s="21" t="s">
        <v>648</v>
      </c>
      <c r="C118" s="28" t="s">
        <v>649</v>
      </c>
      <c r="D118" s="21" t="s">
        <v>645</v>
      </c>
      <c r="E118" s="23">
        <v>30</v>
      </c>
      <c r="F118" s="24">
        <v>1131</v>
      </c>
      <c r="G118" s="24">
        <v>662</v>
      </c>
      <c r="H118" s="25">
        <v>-0.19592145015105747</v>
      </c>
      <c r="I118" s="26">
        <v>0.3</v>
      </c>
      <c r="J118" s="24">
        <v>791.7</v>
      </c>
      <c r="K118" s="27">
        <v>23751</v>
      </c>
      <c r="L118" s="43">
        <v>0</v>
      </c>
      <c r="M118" s="53">
        <v>30</v>
      </c>
      <c r="O118" s="60">
        <v>14029</v>
      </c>
      <c r="P118" s="60">
        <v>662</v>
      </c>
      <c r="Q118" s="60">
        <v>529.6</v>
      </c>
      <c r="R118" s="60">
        <v>496.5</v>
      </c>
      <c r="T118" s="96">
        <f t="shared" si="4"/>
        <v>15888</v>
      </c>
      <c r="U118" s="96">
        <f t="shared" si="5"/>
        <v>14895</v>
      </c>
      <c r="W118" s="94">
        <f t="shared" si="6"/>
        <v>-7863</v>
      </c>
      <c r="X118" s="94">
        <f t="shared" si="7"/>
        <v>-8856</v>
      </c>
    </row>
    <row r="119" spans="1:24" ht="102">
      <c r="A119" s="20">
        <v>109</v>
      </c>
      <c r="B119" s="21" t="s">
        <v>650</v>
      </c>
      <c r="C119" s="22" t="s">
        <v>651</v>
      </c>
      <c r="D119" s="21" t="s">
        <v>645</v>
      </c>
      <c r="E119" s="23">
        <v>2</v>
      </c>
      <c r="F119" s="24">
        <v>1810</v>
      </c>
      <c r="G119" s="24">
        <v>467</v>
      </c>
      <c r="H119" s="25">
        <v>-1.7130620985010707</v>
      </c>
      <c r="I119" s="26">
        <v>0.3</v>
      </c>
      <c r="J119" s="24">
        <v>1267</v>
      </c>
      <c r="K119" s="27">
        <v>2534</v>
      </c>
      <c r="L119" s="43">
        <v>0</v>
      </c>
      <c r="M119" s="53">
        <v>2</v>
      </c>
      <c r="O119" s="60">
        <v>13146</v>
      </c>
      <c r="P119" s="60">
        <v>467</v>
      </c>
      <c r="Q119" s="60">
        <v>373.6</v>
      </c>
      <c r="R119" s="60">
        <v>350.25</v>
      </c>
      <c r="T119" s="96">
        <f t="shared" si="4"/>
        <v>747.2</v>
      </c>
      <c r="U119" s="96">
        <f t="shared" si="5"/>
        <v>700.5</v>
      </c>
      <c r="W119" s="94">
        <f t="shared" si="6"/>
        <v>-1786.8</v>
      </c>
      <c r="X119" s="94">
        <f t="shared" si="7"/>
        <v>-1833.5</v>
      </c>
    </row>
    <row r="120" spans="1:24" ht="76.5">
      <c r="A120" s="20">
        <v>110</v>
      </c>
      <c r="B120" s="21" t="s">
        <v>652</v>
      </c>
      <c r="C120" s="22" t="s">
        <v>653</v>
      </c>
      <c r="D120" s="21" t="s">
        <v>645</v>
      </c>
      <c r="E120" s="23">
        <v>0</v>
      </c>
      <c r="F120" s="24">
        <v>0</v>
      </c>
      <c r="G120" s="24">
        <v>0</v>
      </c>
      <c r="H120" s="25">
        <v>0</v>
      </c>
      <c r="I120" s="26"/>
      <c r="J120" s="24">
        <v>0</v>
      </c>
      <c r="K120" s="27">
        <v>0</v>
      </c>
      <c r="L120" s="43">
        <v>0</v>
      </c>
      <c r="M120" s="53">
        <v>0</v>
      </c>
      <c r="O120" s="60">
        <v>14029</v>
      </c>
      <c r="P120" s="60">
        <v>719</v>
      </c>
      <c r="Q120" s="60">
        <v>575.20000000000005</v>
      </c>
      <c r="R120" s="60">
        <v>539.25</v>
      </c>
      <c r="T120" s="96">
        <f t="shared" si="4"/>
        <v>0</v>
      </c>
      <c r="U120" s="96">
        <f t="shared" si="5"/>
        <v>0</v>
      </c>
      <c r="W120" s="94">
        <f t="shared" si="6"/>
        <v>0</v>
      </c>
      <c r="X120" s="94">
        <f t="shared" si="7"/>
        <v>0</v>
      </c>
    </row>
    <row r="121" spans="1:24" ht="76.5">
      <c r="A121" s="20">
        <v>111</v>
      </c>
      <c r="B121" s="21" t="s">
        <v>654</v>
      </c>
      <c r="C121" s="22" t="s">
        <v>655</v>
      </c>
      <c r="D121" s="21" t="s">
        <v>645</v>
      </c>
      <c r="E121" s="23">
        <v>0</v>
      </c>
      <c r="F121" s="24">
        <v>0</v>
      </c>
      <c r="G121" s="24">
        <v>0</v>
      </c>
      <c r="H121" s="25">
        <v>0</v>
      </c>
      <c r="I121" s="26"/>
      <c r="J121" s="24">
        <v>0</v>
      </c>
      <c r="K121" s="27">
        <v>0</v>
      </c>
      <c r="L121" s="43">
        <v>0</v>
      </c>
      <c r="M121" s="53">
        <v>0</v>
      </c>
      <c r="O121" s="60">
        <v>13146</v>
      </c>
      <c r="P121" s="60">
        <v>719</v>
      </c>
      <c r="Q121" s="60">
        <v>575.20000000000005</v>
      </c>
      <c r="R121" s="60">
        <v>539.25</v>
      </c>
      <c r="T121" s="96">
        <f t="shared" si="4"/>
        <v>0</v>
      </c>
      <c r="U121" s="96">
        <f t="shared" si="5"/>
        <v>0</v>
      </c>
      <c r="W121" s="94">
        <f t="shared" si="6"/>
        <v>0</v>
      </c>
      <c r="X121" s="94">
        <f t="shared" si="7"/>
        <v>0</v>
      </c>
    </row>
    <row r="122" spans="1:24" ht="76.5">
      <c r="A122" s="20">
        <v>112</v>
      </c>
      <c r="B122" s="21" t="s">
        <v>656</v>
      </c>
      <c r="C122" s="22" t="s">
        <v>657</v>
      </c>
      <c r="D122" s="21" t="s">
        <v>645</v>
      </c>
      <c r="E122" s="23">
        <v>0</v>
      </c>
      <c r="F122" s="24">
        <v>0</v>
      </c>
      <c r="G122" s="24">
        <v>0</v>
      </c>
      <c r="H122" s="25">
        <v>0</v>
      </c>
      <c r="I122" s="26"/>
      <c r="J122" s="24">
        <v>0</v>
      </c>
      <c r="K122" s="27">
        <v>0</v>
      </c>
      <c r="L122" s="43">
        <v>0</v>
      </c>
      <c r="M122" s="53">
        <v>0</v>
      </c>
      <c r="O122" s="60">
        <v>27305</v>
      </c>
      <c r="P122" s="60">
        <v>1222</v>
      </c>
      <c r="Q122" s="60">
        <v>977.6</v>
      </c>
      <c r="R122" s="60">
        <v>916.5</v>
      </c>
      <c r="T122" s="96">
        <f t="shared" si="4"/>
        <v>0</v>
      </c>
      <c r="U122" s="96">
        <f t="shared" si="5"/>
        <v>0</v>
      </c>
      <c r="W122" s="94">
        <f t="shared" si="6"/>
        <v>0</v>
      </c>
      <c r="X122" s="94">
        <f t="shared" si="7"/>
        <v>0</v>
      </c>
    </row>
    <row r="123" spans="1:24" ht="76.5">
      <c r="A123" s="20">
        <v>113</v>
      </c>
      <c r="B123" s="21" t="s">
        <v>658</v>
      </c>
      <c r="C123" s="28" t="s">
        <v>659</v>
      </c>
      <c r="D123" s="21" t="s">
        <v>645</v>
      </c>
      <c r="E123" s="23">
        <v>0</v>
      </c>
      <c r="F123" s="24">
        <v>0</v>
      </c>
      <c r="G123" s="24">
        <v>0</v>
      </c>
      <c r="H123" s="25">
        <v>0</v>
      </c>
      <c r="I123" s="26"/>
      <c r="J123" s="24">
        <v>0</v>
      </c>
      <c r="K123" s="27">
        <v>0</v>
      </c>
      <c r="L123" s="43">
        <v>0</v>
      </c>
      <c r="M123" s="53">
        <v>0</v>
      </c>
      <c r="O123" s="60">
        <v>25585</v>
      </c>
      <c r="P123" s="60">
        <v>1296</v>
      </c>
      <c r="Q123" s="60">
        <v>1036.8</v>
      </c>
      <c r="R123" s="60">
        <v>972</v>
      </c>
      <c r="T123" s="96">
        <f t="shared" si="4"/>
        <v>0</v>
      </c>
      <c r="U123" s="96">
        <f t="shared" si="5"/>
        <v>0</v>
      </c>
      <c r="W123" s="94">
        <f t="shared" si="6"/>
        <v>0</v>
      </c>
      <c r="X123" s="94">
        <f t="shared" si="7"/>
        <v>0</v>
      </c>
    </row>
    <row r="124" spans="1:24" ht="76.5">
      <c r="A124" s="20">
        <v>114</v>
      </c>
      <c r="B124" s="21" t="s">
        <v>660</v>
      </c>
      <c r="C124" s="28" t="s">
        <v>661</v>
      </c>
      <c r="D124" s="21" t="s">
        <v>645</v>
      </c>
      <c r="E124" s="23">
        <v>0</v>
      </c>
      <c r="F124" s="24">
        <v>0</v>
      </c>
      <c r="G124" s="24">
        <v>0</v>
      </c>
      <c r="H124" s="25">
        <v>0</v>
      </c>
      <c r="I124" s="26"/>
      <c r="J124" s="24">
        <v>0</v>
      </c>
      <c r="K124" s="27">
        <v>0</v>
      </c>
      <c r="L124" s="43">
        <v>0</v>
      </c>
      <c r="M124" s="53">
        <v>0</v>
      </c>
      <c r="O124" s="60">
        <v>27305</v>
      </c>
      <c r="P124" s="60">
        <v>1296</v>
      </c>
      <c r="Q124" s="60">
        <v>1036.8</v>
      </c>
      <c r="R124" s="60">
        <v>972</v>
      </c>
      <c r="T124" s="96">
        <f t="shared" si="4"/>
        <v>0</v>
      </c>
      <c r="U124" s="96">
        <f t="shared" si="5"/>
        <v>0</v>
      </c>
      <c r="W124" s="94">
        <f t="shared" si="6"/>
        <v>0</v>
      </c>
      <c r="X124" s="94">
        <f t="shared" si="7"/>
        <v>0</v>
      </c>
    </row>
    <row r="125" spans="1:24" ht="102">
      <c r="A125" s="20">
        <v>115</v>
      </c>
      <c r="B125" s="21" t="s">
        <v>662</v>
      </c>
      <c r="C125" s="28" t="s">
        <v>663</v>
      </c>
      <c r="D125" s="21" t="s">
        <v>645</v>
      </c>
      <c r="E125" s="23">
        <v>0</v>
      </c>
      <c r="F125" s="24">
        <v>0</v>
      </c>
      <c r="G125" s="24">
        <v>0</v>
      </c>
      <c r="H125" s="25">
        <v>0</v>
      </c>
      <c r="I125" s="26"/>
      <c r="J125" s="24">
        <v>0</v>
      </c>
      <c r="K125" s="27">
        <v>0</v>
      </c>
      <c r="L125" s="43">
        <v>0</v>
      </c>
      <c r="M125" s="53">
        <v>0</v>
      </c>
      <c r="O125" s="60">
        <v>25585</v>
      </c>
      <c r="P125" s="60">
        <v>1296</v>
      </c>
      <c r="Q125" s="60">
        <v>1036.8</v>
      </c>
      <c r="R125" s="60">
        <v>972</v>
      </c>
      <c r="T125" s="96">
        <f t="shared" si="4"/>
        <v>0</v>
      </c>
      <c r="U125" s="96">
        <f t="shared" si="5"/>
        <v>0</v>
      </c>
      <c r="W125" s="94">
        <f t="shared" si="6"/>
        <v>0</v>
      </c>
      <c r="X125" s="94">
        <f t="shared" si="7"/>
        <v>0</v>
      </c>
    </row>
    <row r="126" spans="1:24" ht="89.25">
      <c r="A126" s="20">
        <v>116</v>
      </c>
      <c r="B126" s="21" t="s">
        <v>664</v>
      </c>
      <c r="C126" s="22" t="s">
        <v>665</v>
      </c>
      <c r="D126" s="21" t="s">
        <v>645</v>
      </c>
      <c r="E126" s="23">
        <v>0</v>
      </c>
      <c r="F126" s="24">
        <v>0</v>
      </c>
      <c r="G126" s="24">
        <v>0</v>
      </c>
      <c r="H126" s="25">
        <v>0</v>
      </c>
      <c r="I126" s="26"/>
      <c r="J126" s="24">
        <v>0</v>
      </c>
      <c r="K126" s="27">
        <v>0</v>
      </c>
      <c r="L126" s="43">
        <v>0</v>
      </c>
      <c r="M126" s="53">
        <v>0</v>
      </c>
      <c r="O126" s="60">
        <v>27305</v>
      </c>
      <c r="P126" s="60">
        <v>1296</v>
      </c>
      <c r="Q126" s="60">
        <v>1036.8</v>
      </c>
      <c r="R126" s="60">
        <v>972</v>
      </c>
      <c r="T126" s="96">
        <f t="shared" si="4"/>
        <v>0</v>
      </c>
      <c r="U126" s="96">
        <f t="shared" si="5"/>
        <v>0</v>
      </c>
      <c r="W126" s="94">
        <f t="shared" si="6"/>
        <v>0</v>
      </c>
      <c r="X126" s="94">
        <f t="shared" si="7"/>
        <v>0</v>
      </c>
    </row>
    <row r="127" spans="1:24" ht="89.25">
      <c r="A127" s="20">
        <v>117</v>
      </c>
      <c r="B127" s="21" t="s">
        <v>666</v>
      </c>
      <c r="C127" s="22" t="s">
        <v>667</v>
      </c>
      <c r="D127" s="21" t="s">
        <v>645</v>
      </c>
      <c r="E127" s="23">
        <v>0</v>
      </c>
      <c r="F127" s="24">
        <v>0</v>
      </c>
      <c r="G127" s="24">
        <v>0</v>
      </c>
      <c r="H127" s="25">
        <v>0</v>
      </c>
      <c r="I127" s="26"/>
      <c r="J127" s="24">
        <v>0</v>
      </c>
      <c r="K127" s="27">
        <v>0</v>
      </c>
      <c r="L127" s="43">
        <v>0</v>
      </c>
      <c r="M127" s="53">
        <v>0</v>
      </c>
      <c r="O127" s="60">
        <v>25585</v>
      </c>
      <c r="P127" s="60">
        <v>1296</v>
      </c>
      <c r="Q127" s="60">
        <v>1036.8</v>
      </c>
      <c r="R127" s="60">
        <v>972</v>
      </c>
      <c r="T127" s="96">
        <f t="shared" si="4"/>
        <v>0</v>
      </c>
      <c r="U127" s="96">
        <f t="shared" si="5"/>
        <v>0</v>
      </c>
      <c r="W127" s="94">
        <f t="shared" si="6"/>
        <v>0</v>
      </c>
      <c r="X127" s="94">
        <f t="shared" si="7"/>
        <v>0</v>
      </c>
    </row>
    <row r="128" spans="1:24" ht="76.5">
      <c r="A128" s="20">
        <v>118</v>
      </c>
      <c r="B128" s="21" t="s">
        <v>668</v>
      </c>
      <c r="C128" s="22" t="s">
        <v>669</v>
      </c>
      <c r="D128" s="21" t="s">
        <v>645</v>
      </c>
      <c r="E128" s="23">
        <v>0</v>
      </c>
      <c r="F128" s="24">
        <v>0</v>
      </c>
      <c r="G128" s="24">
        <v>0</v>
      </c>
      <c r="H128" s="25">
        <v>0</v>
      </c>
      <c r="I128" s="26"/>
      <c r="J128" s="24">
        <v>0</v>
      </c>
      <c r="K128" s="27">
        <v>0</v>
      </c>
      <c r="L128" s="43">
        <v>0</v>
      </c>
      <c r="M128" s="53">
        <v>0</v>
      </c>
      <c r="O128" s="60">
        <v>29188</v>
      </c>
      <c r="P128" s="60">
        <v>1739</v>
      </c>
      <c r="Q128" s="60">
        <v>1391.2</v>
      </c>
      <c r="R128" s="60">
        <v>1304.25</v>
      </c>
      <c r="T128" s="96">
        <f t="shared" si="4"/>
        <v>0</v>
      </c>
      <c r="U128" s="96">
        <f t="shared" si="5"/>
        <v>0</v>
      </c>
      <c r="W128" s="94">
        <f t="shared" si="6"/>
        <v>0</v>
      </c>
      <c r="X128" s="94">
        <f t="shared" si="7"/>
        <v>0</v>
      </c>
    </row>
    <row r="129" spans="1:24" ht="76.5">
      <c r="A129" s="20">
        <v>119</v>
      </c>
      <c r="B129" s="21" t="s">
        <v>670</v>
      </c>
      <c r="C129" s="22" t="s">
        <v>671</v>
      </c>
      <c r="D129" s="21" t="s">
        <v>645</v>
      </c>
      <c r="E129" s="23">
        <v>12</v>
      </c>
      <c r="F129" s="24">
        <v>5769</v>
      </c>
      <c r="G129" s="24">
        <v>1765</v>
      </c>
      <c r="H129" s="25">
        <v>-1.2879886685552409</v>
      </c>
      <c r="I129" s="26">
        <v>0.3</v>
      </c>
      <c r="J129" s="24">
        <v>4038.3</v>
      </c>
      <c r="K129" s="27">
        <v>48459.600000000006</v>
      </c>
      <c r="L129" s="43">
        <v>0</v>
      </c>
      <c r="M129" s="53">
        <v>12</v>
      </c>
      <c r="O129" s="60">
        <v>27350</v>
      </c>
      <c r="P129" s="60">
        <v>1765</v>
      </c>
      <c r="Q129" s="60">
        <v>1412</v>
      </c>
      <c r="R129" s="60">
        <v>1323.75</v>
      </c>
      <c r="T129" s="96">
        <f t="shared" si="4"/>
        <v>16944</v>
      </c>
      <c r="U129" s="96">
        <f t="shared" si="5"/>
        <v>15885</v>
      </c>
      <c r="W129" s="94">
        <f t="shared" si="6"/>
        <v>-31515.600000000006</v>
      </c>
      <c r="X129" s="94">
        <f t="shared" si="7"/>
        <v>-32574.600000000006</v>
      </c>
    </row>
    <row r="130" spans="1:24" ht="76.5">
      <c r="A130" s="20">
        <v>120</v>
      </c>
      <c r="B130" s="21" t="s">
        <v>672</v>
      </c>
      <c r="C130" s="22" t="s">
        <v>673</v>
      </c>
      <c r="D130" s="21" t="s">
        <v>645</v>
      </c>
      <c r="E130" s="23">
        <v>12</v>
      </c>
      <c r="F130" s="24">
        <v>5769</v>
      </c>
      <c r="G130" s="24">
        <v>1765</v>
      </c>
      <c r="H130" s="25">
        <v>-1.2879886685552409</v>
      </c>
      <c r="I130" s="26">
        <v>0.3</v>
      </c>
      <c r="J130" s="24">
        <v>4038.3</v>
      </c>
      <c r="K130" s="27">
        <v>48459.600000000006</v>
      </c>
      <c r="L130" s="43">
        <v>0</v>
      </c>
      <c r="M130" s="53">
        <v>12</v>
      </c>
      <c r="O130" s="60">
        <v>29188</v>
      </c>
      <c r="P130" s="60">
        <v>1765</v>
      </c>
      <c r="Q130" s="60">
        <v>1412</v>
      </c>
      <c r="R130" s="60">
        <v>1323.75</v>
      </c>
      <c r="T130" s="96">
        <f t="shared" si="4"/>
        <v>16944</v>
      </c>
      <c r="U130" s="96">
        <f t="shared" si="5"/>
        <v>15885</v>
      </c>
      <c r="W130" s="94">
        <f t="shared" si="6"/>
        <v>-31515.600000000006</v>
      </c>
      <c r="X130" s="94">
        <f t="shared" si="7"/>
        <v>-32574.600000000006</v>
      </c>
    </row>
    <row r="131" spans="1:24" ht="102">
      <c r="A131" s="20">
        <v>121</v>
      </c>
      <c r="B131" s="21" t="s">
        <v>674</v>
      </c>
      <c r="C131" s="22" t="s">
        <v>675</v>
      </c>
      <c r="D131" s="21" t="s">
        <v>645</v>
      </c>
      <c r="E131" s="23">
        <v>0</v>
      </c>
      <c r="F131" s="24">
        <v>0</v>
      </c>
      <c r="G131" s="24">
        <v>0</v>
      </c>
      <c r="H131" s="25">
        <v>0</v>
      </c>
      <c r="I131" s="26"/>
      <c r="J131" s="24">
        <v>0</v>
      </c>
      <c r="K131" s="27">
        <v>0</v>
      </c>
      <c r="L131" s="43">
        <v>0</v>
      </c>
      <c r="M131" s="53">
        <v>0</v>
      </c>
      <c r="O131" s="60">
        <v>27350</v>
      </c>
      <c r="P131" s="60">
        <v>1454</v>
      </c>
      <c r="Q131" s="60">
        <v>1163.2</v>
      </c>
      <c r="R131" s="60">
        <v>1090.5</v>
      </c>
      <c r="T131" s="96">
        <f t="shared" si="4"/>
        <v>0</v>
      </c>
      <c r="U131" s="96">
        <f t="shared" si="5"/>
        <v>0</v>
      </c>
      <c r="W131" s="94">
        <f t="shared" si="6"/>
        <v>0</v>
      </c>
      <c r="X131" s="94">
        <f t="shared" si="7"/>
        <v>0</v>
      </c>
    </row>
    <row r="132" spans="1:24" ht="89.25">
      <c r="A132" s="20">
        <v>122</v>
      </c>
      <c r="B132" s="21" t="s">
        <v>676</v>
      </c>
      <c r="C132" s="22" t="s">
        <v>677</v>
      </c>
      <c r="D132" s="21" t="s">
        <v>645</v>
      </c>
      <c r="E132" s="23">
        <v>0</v>
      </c>
      <c r="F132" s="24">
        <v>0</v>
      </c>
      <c r="G132" s="24">
        <v>0</v>
      </c>
      <c r="H132" s="25">
        <v>0</v>
      </c>
      <c r="I132" s="26"/>
      <c r="J132" s="24">
        <v>0</v>
      </c>
      <c r="K132" s="27">
        <v>0</v>
      </c>
      <c r="L132" s="43">
        <v>0</v>
      </c>
      <c r="M132" s="53">
        <v>0</v>
      </c>
      <c r="O132" s="60">
        <v>29188</v>
      </c>
      <c r="P132" s="60">
        <v>1765</v>
      </c>
      <c r="Q132" s="60">
        <v>1412</v>
      </c>
      <c r="R132" s="60">
        <v>1323.75</v>
      </c>
      <c r="T132" s="96">
        <f t="shared" si="4"/>
        <v>0</v>
      </c>
      <c r="U132" s="96">
        <f t="shared" si="5"/>
        <v>0</v>
      </c>
      <c r="W132" s="94">
        <f t="shared" si="6"/>
        <v>0</v>
      </c>
      <c r="X132" s="94">
        <f t="shared" si="7"/>
        <v>0</v>
      </c>
    </row>
    <row r="133" spans="1:24" ht="89.25">
      <c r="A133" s="20">
        <v>123</v>
      </c>
      <c r="B133" s="21" t="s">
        <v>678</v>
      </c>
      <c r="C133" s="22" t="s">
        <v>679</v>
      </c>
      <c r="D133" s="21" t="s">
        <v>645</v>
      </c>
      <c r="E133" s="23">
        <v>0</v>
      </c>
      <c r="F133" s="24">
        <v>0</v>
      </c>
      <c r="G133" s="24">
        <v>0</v>
      </c>
      <c r="H133" s="25">
        <v>0</v>
      </c>
      <c r="I133" s="26"/>
      <c r="J133" s="24">
        <v>0</v>
      </c>
      <c r="K133" s="27">
        <v>0</v>
      </c>
      <c r="L133" s="43">
        <v>0</v>
      </c>
      <c r="M133" s="53">
        <v>0</v>
      </c>
      <c r="O133" s="60">
        <v>27350</v>
      </c>
      <c r="P133" s="60">
        <v>1765</v>
      </c>
      <c r="Q133" s="60">
        <v>1412</v>
      </c>
      <c r="R133" s="60">
        <v>1323.75</v>
      </c>
      <c r="T133" s="96">
        <f t="shared" si="4"/>
        <v>0</v>
      </c>
      <c r="U133" s="96">
        <f t="shared" si="5"/>
        <v>0</v>
      </c>
      <c r="W133" s="94">
        <f t="shared" si="6"/>
        <v>0</v>
      </c>
      <c r="X133" s="94">
        <f t="shared" si="7"/>
        <v>0</v>
      </c>
    </row>
    <row r="134" spans="1:24" ht="76.5">
      <c r="A134" s="20">
        <v>124</v>
      </c>
      <c r="B134" s="21" t="s">
        <v>680</v>
      </c>
      <c r="C134" s="22" t="s">
        <v>681</v>
      </c>
      <c r="D134" s="21" t="s">
        <v>645</v>
      </c>
      <c r="E134" s="23">
        <v>20</v>
      </c>
      <c r="F134" s="24">
        <v>10068</v>
      </c>
      <c r="G134" s="24">
        <v>1765</v>
      </c>
      <c r="H134" s="25">
        <v>0.25</v>
      </c>
      <c r="I134" s="26">
        <v>0.86851906999999995</v>
      </c>
      <c r="J134" s="24">
        <v>1323.75</v>
      </c>
      <c r="K134" s="27">
        <v>26475</v>
      </c>
      <c r="L134" s="43">
        <v>0</v>
      </c>
      <c r="M134" s="53">
        <v>20</v>
      </c>
      <c r="O134" s="60">
        <v>31072</v>
      </c>
      <c r="P134" s="60">
        <v>1765</v>
      </c>
      <c r="Q134" s="60">
        <v>1412</v>
      </c>
      <c r="R134" s="60">
        <v>1323.75</v>
      </c>
      <c r="T134" s="96">
        <f t="shared" si="4"/>
        <v>28240</v>
      </c>
      <c r="U134" s="96">
        <f t="shared" si="5"/>
        <v>26475</v>
      </c>
      <c r="W134" s="94">
        <f t="shared" si="6"/>
        <v>1765</v>
      </c>
      <c r="X134" s="94">
        <f t="shared" si="7"/>
        <v>0</v>
      </c>
    </row>
    <row r="135" spans="1:24" ht="76.5">
      <c r="A135" s="20">
        <v>125</v>
      </c>
      <c r="B135" s="21" t="s">
        <v>682</v>
      </c>
      <c r="C135" s="22" t="s">
        <v>683</v>
      </c>
      <c r="D135" s="21" t="s">
        <v>645</v>
      </c>
      <c r="E135" s="23">
        <v>0</v>
      </c>
      <c r="F135" s="24">
        <v>0</v>
      </c>
      <c r="G135" s="24">
        <v>0</v>
      </c>
      <c r="H135" s="25">
        <v>0</v>
      </c>
      <c r="I135" s="26"/>
      <c r="J135" s="24">
        <v>0</v>
      </c>
      <c r="K135" s="27">
        <v>0</v>
      </c>
      <c r="L135" s="43">
        <v>0</v>
      </c>
      <c r="M135" s="53">
        <v>0</v>
      </c>
      <c r="O135" s="60">
        <v>29115</v>
      </c>
      <c r="P135" s="60">
        <v>2796</v>
      </c>
      <c r="Q135" s="60">
        <v>2236.8000000000002</v>
      </c>
      <c r="R135" s="60">
        <v>2097</v>
      </c>
      <c r="T135" s="96">
        <f t="shared" si="4"/>
        <v>0</v>
      </c>
      <c r="U135" s="96">
        <f t="shared" si="5"/>
        <v>0</v>
      </c>
      <c r="W135" s="94">
        <f t="shared" si="6"/>
        <v>0</v>
      </c>
      <c r="X135" s="94">
        <f t="shared" si="7"/>
        <v>0</v>
      </c>
    </row>
    <row r="136" spans="1:24" ht="76.5">
      <c r="A136" s="20">
        <v>126</v>
      </c>
      <c r="B136" s="21" t="s">
        <v>684</v>
      </c>
      <c r="C136" s="22" t="s">
        <v>685</v>
      </c>
      <c r="D136" s="21" t="s">
        <v>645</v>
      </c>
      <c r="E136" s="23">
        <v>0</v>
      </c>
      <c r="F136" s="24">
        <v>0</v>
      </c>
      <c r="G136" s="24">
        <v>0</v>
      </c>
      <c r="H136" s="25">
        <v>0</v>
      </c>
      <c r="I136" s="26"/>
      <c r="J136" s="24">
        <v>0</v>
      </c>
      <c r="K136" s="27">
        <v>0</v>
      </c>
      <c r="L136" s="43">
        <v>0</v>
      </c>
      <c r="M136" s="53">
        <v>0</v>
      </c>
      <c r="O136" s="60">
        <v>31072</v>
      </c>
      <c r="P136" s="60">
        <v>3223</v>
      </c>
      <c r="Q136" s="60">
        <v>2578.4</v>
      </c>
      <c r="R136" s="60">
        <v>2417.25</v>
      </c>
      <c r="T136" s="96">
        <f t="shared" si="4"/>
        <v>0</v>
      </c>
      <c r="U136" s="96">
        <f t="shared" si="5"/>
        <v>0</v>
      </c>
      <c r="W136" s="94">
        <f t="shared" si="6"/>
        <v>0</v>
      </c>
      <c r="X136" s="94">
        <f t="shared" si="7"/>
        <v>0</v>
      </c>
    </row>
    <row r="137" spans="1:24" ht="102">
      <c r="A137" s="20">
        <v>127</v>
      </c>
      <c r="B137" s="21" t="s">
        <v>686</v>
      </c>
      <c r="C137" s="22" t="s">
        <v>687</v>
      </c>
      <c r="D137" s="21" t="s">
        <v>645</v>
      </c>
      <c r="E137" s="23">
        <v>0</v>
      </c>
      <c r="F137" s="24">
        <v>0</v>
      </c>
      <c r="G137" s="24">
        <v>0</v>
      </c>
      <c r="H137" s="25">
        <v>0</v>
      </c>
      <c r="I137" s="26"/>
      <c r="J137" s="24">
        <v>0</v>
      </c>
      <c r="K137" s="27">
        <v>0</v>
      </c>
      <c r="L137" s="43">
        <v>0</v>
      </c>
      <c r="M137" s="53">
        <v>0</v>
      </c>
      <c r="O137" s="60">
        <v>29115</v>
      </c>
      <c r="P137" s="60">
        <v>2133</v>
      </c>
      <c r="Q137" s="60">
        <v>1706.4</v>
      </c>
      <c r="R137" s="60">
        <v>1599.75</v>
      </c>
      <c r="T137" s="96">
        <f t="shared" si="4"/>
        <v>0</v>
      </c>
      <c r="U137" s="96">
        <f t="shared" si="5"/>
        <v>0</v>
      </c>
      <c r="W137" s="94">
        <f t="shared" si="6"/>
        <v>0</v>
      </c>
      <c r="X137" s="94">
        <f t="shared" si="7"/>
        <v>0</v>
      </c>
    </row>
    <row r="138" spans="1:24" ht="89.25">
      <c r="A138" s="20">
        <v>128</v>
      </c>
      <c r="B138" s="21" t="s">
        <v>688</v>
      </c>
      <c r="C138" s="22" t="s">
        <v>689</v>
      </c>
      <c r="D138" s="21" t="s">
        <v>645</v>
      </c>
      <c r="E138" s="23">
        <v>0</v>
      </c>
      <c r="F138" s="24">
        <v>0</v>
      </c>
      <c r="G138" s="24">
        <v>0</v>
      </c>
      <c r="H138" s="25">
        <v>0</v>
      </c>
      <c r="I138" s="26"/>
      <c r="J138" s="24">
        <v>0</v>
      </c>
      <c r="K138" s="27">
        <v>0</v>
      </c>
      <c r="L138" s="43">
        <v>0</v>
      </c>
      <c r="M138" s="53">
        <v>0</v>
      </c>
      <c r="O138" s="60">
        <v>31072</v>
      </c>
      <c r="P138" s="60">
        <v>2762</v>
      </c>
      <c r="Q138" s="60">
        <v>2209.6</v>
      </c>
      <c r="R138" s="60">
        <v>2071.5</v>
      </c>
      <c r="T138" s="96">
        <f t="shared" si="4"/>
        <v>0</v>
      </c>
      <c r="U138" s="96">
        <f t="shared" si="5"/>
        <v>0</v>
      </c>
      <c r="W138" s="94">
        <f t="shared" si="6"/>
        <v>0</v>
      </c>
      <c r="X138" s="94">
        <f t="shared" si="7"/>
        <v>0</v>
      </c>
    </row>
    <row r="139" spans="1:24" ht="89.25">
      <c r="A139" s="20">
        <v>129</v>
      </c>
      <c r="B139" s="21" t="s">
        <v>690</v>
      </c>
      <c r="C139" s="22" t="s">
        <v>691</v>
      </c>
      <c r="D139" s="21" t="s">
        <v>645</v>
      </c>
      <c r="E139" s="23">
        <v>0</v>
      </c>
      <c r="F139" s="24">
        <v>0</v>
      </c>
      <c r="G139" s="24">
        <v>0</v>
      </c>
      <c r="H139" s="25">
        <v>0</v>
      </c>
      <c r="I139" s="26"/>
      <c r="J139" s="24">
        <v>0</v>
      </c>
      <c r="K139" s="27">
        <v>0</v>
      </c>
      <c r="L139" s="43">
        <v>0</v>
      </c>
      <c r="M139" s="53">
        <v>0</v>
      </c>
      <c r="O139" s="60">
        <v>29115</v>
      </c>
      <c r="P139" s="60">
        <v>2486</v>
      </c>
      <c r="Q139" s="60">
        <v>1988.8</v>
      </c>
      <c r="R139" s="60">
        <v>1864.5</v>
      </c>
      <c r="T139" s="96">
        <f t="shared" ref="T139:T202" si="8">E139*Q139</f>
        <v>0</v>
      </c>
      <c r="U139" s="96">
        <f t="shared" ref="U139:U202" si="9">E139*R139</f>
        <v>0</v>
      </c>
      <c r="W139" s="94">
        <f t="shared" ref="W139:W202" si="10">T139-K139</f>
        <v>0</v>
      </c>
      <c r="X139" s="94">
        <f t="shared" ref="X139:X202" si="11">U139-K139</f>
        <v>0</v>
      </c>
    </row>
    <row r="140" spans="1:24" ht="63.75">
      <c r="A140" s="20">
        <v>130</v>
      </c>
      <c r="B140" s="21" t="s">
        <v>692</v>
      </c>
      <c r="C140" s="22" t="s">
        <v>693</v>
      </c>
      <c r="D140" s="21" t="s">
        <v>694</v>
      </c>
      <c r="E140" s="23">
        <v>4</v>
      </c>
      <c r="F140" s="24">
        <v>4525</v>
      </c>
      <c r="G140" s="24">
        <v>3003</v>
      </c>
      <c r="H140" s="25">
        <v>-5.4778554778554776E-2</v>
      </c>
      <c r="I140" s="26">
        <v>0.3</v>
      </c>
      <c r="J140" s="24">
        <v>3167.5</v>
      </c>
      <c r="K140" s="27">
        <v>12670</v>
      </c>
      <c r="L140" s="43">
        <v>0</v>
      </c>
      <c r="M140" s="53">
        <v>4</v>
      </c>
      <c r="O140" s="60">
        <v>10271</v>
      </c>
      <c r="P140" s="60">
        <v>3003</v>
      </c>
      <c r="Q140" s="60">
        <v>2402.4</v>
      </c>
      <c r="R140" s="60">
        <v>2252.25</v>
      </c>
      <c r="T140" s="96">
        <f t="shared" si="8"/>
        <v>9609.6</v>
      </c>
      <c r="U140" s="96">
        <f t="shared" si="9"/>
        <v>9009</v>
      </c>
      <c r="W140" s="94">
        <f t="shared" si="10"/>
        <v>-3060.3999999999996</v>
      </c>
      <c r="X140" s="94">
        <f t="shared" si="11"/>
        <v>-3661</v>
      </c>
    </row>
    <row r="141" spans="1:24" ht="63.75">
      <c r="A141" s="20">
        <v>131</v>
      </c>
      <c r="B141" s="21" t="s">
        <v>695</v>
      </c>
      <c r="C141" s="22" t="s">
        <v>696</v>
      </c>
      <c r="D141" s="21" t="s">
        <v>694</v>
      </c>
      <c r="E141" s="23">
        <v>9</v>
      </c>
      <c r="F141" s="24">
        <v>4525</v>
      </c>
      <c r="G141" s="24">
        <v>3003</v>
      </c>
      <c r="H141" s="25">
        <v>0.25</v>
      </c>
      <c r="I141" s="26">
        <v>0.50226519000000003</v>
      </c>
      <c r="J141" s="24">
        <v>2252.25</v>
      </c>
      <c r="K141" s="27">
        <v>20270.25</v>
      </c>
      <c r="L141" s="43">
        <v>0</v>
      </c>
      <c r="M141" s="53">
        <v>9</v>
      </c>
      <c r="O141" s="60">
        <v>9624</v>
      </c>
      <c r="P141" s="60">
        <v>3003</v>
      </c>
      <c r="Q141" s="60">
        <v>2402.4</v>
      </c>
      <c r="R141" s="60">
        <v>2252.25</v>
      </c>
      <c r="T141" s="96">
        <f t="shared" si="8"/>
        <v>21621.600000000002</v>
      </c>
      <c r="U141" s="96">
        <f t="shared" si="9"/>
        <v>20270.25</v>
      </c>
      <c r="W141" s="94">
        <f t="shared" si="10"/>
        <v>1351.3500000000022</v>
      </c>
      <c r="X141" s="94">
        <f t="shared" si="11"/>
        <v>0</v>
      </c>
    </row>
    <row r="142" spans="1:24" ht="63.75">
      <c r="A142" s="20">
        <v>132</v>
      </c>
      <c r="B142" s="21" t="s">
        <v>697</v>
      </c>
      <c r="C142" s="22" t="s">
        <v>698</v>
      </c>
      <c r="D142" s="21" t="s">
        <v>694</v>
      </c>
      <c r="E142" s="23">
        <v>0</v>
      </c>
      <c r="F142" s="24">
        <v>0</v>
      </c>
      <c r="G142" s="24">
        <v>0</v>
      </c>
      <c r="H142" s="25">
        <v>0</v>
      </c>
      <c r="I142" s="26"/>
      <c r="J142" s="24">
        <v>0</v>
      </c>
      <c r="K142" s="27">
        <v>0</v>
      </c>
      <c r="L142" s="43">
        <v>0</v>
      </c>
      <c r="M142" s="53">
        <v>0</v>
      </c>
      <c r="O142" s="60">
        <v>12839</v>
      </c>
      <c r="P142" s="60">
        <v>3487</v>
      </c>
      <c r="Q142" s="60">
        <v>2789.6</v>
      </c>
      <c r="R142" s="60">
        <v>2615.25</v>
      </c>
      <c r="T142" s="96">
        <f t="shared" si="8"/>
        <v>0</v>
      </c>
      <c r="U142" s="96">
        <f t="shared" si="9"/>
        <v>0</v>
      </c>
      <c r="W142" s="94">
        <f t="shared" si="10"/>
        <v>0</v>
      </c>
      <c r="X142" s="94">
        <f t="shared" si="11"/>
        <v>0</v>
      </c>
    </row>
    <row r="143" spans="1:24" ht="63.75">
      <c r="A143" s="20">
        <v>133</v>
      </c>
      <c r="B143" s="21" t="s">
        <v>699</v>
      </c>
      <c r="C143" s="28" t="s">
        <v>700</v>
      </c>
      <c r="D143" s="21" t="s">
        <v>694</v>
      </c>
      <c r="E143" s="23">
        <v>0</v>
      </c>
      <c r="F143" s="24">
        <v>0</v>
      </c>
      <c r="G143" s="24">
        <v>0</v>
      </c>
      <c r="H143" s="25">
        <v>0</v>
      </c>
      <c r="I143" s="26"/>
      <c r="J143" s="24">
        <v>0</v>
      </c>
      <c r="K143" s="27">
        <v>0</v>
      </c>
      <c r="L143" s="43">
        <v>0</v>
      </c>
      <c r="M143" s="53">
        <v>0</v>
      </c>
      <c r="O143" s="60">
        <v>13635</v>
      </c>
      <c r="P143" s="60">
        <v>3364</v>
      </c>
      <c r="Q143" s="60">
        <v>2691.2</v>
      </c>
      <c r="R143" s="60">
        <v>2523</v>
      </c>
      <c r="T143" s="96">
        <f t="shared" si="8"/>
        <v>0</v>
      </c>
      <c r="U143" s="96">
        <f t="shared" si="9"/>
        <v>0</v>
      </c>
      <c r="W143" s="94">
        <f t="shared" si="10"/>
        <v>0</v>
      </c>
      <c r="X143" s="94">
        <f t="shared" si="11"/>
        <v>0</v>
      </c>
    </row>
    <row r="144" spans="1:24" ht="63.75">
      <c r="A144" s="20">
        <v>134</v>
      </c>
      <c r="B144" s="21" t="s">
        <v>701</v>
      </c>
      <c r="C144" s="22" t="s">
        <v>702</v>
      </c>
      <c r="D144" s="21" t="s">
        <v>694</v>
      </c>
      <c r="E144" s="23">
        <v>0</v>
      </c>
      <c r="F144" s="24">
        <v>0</v>
      </c>
      <c r="G144" s="24">
        <v>0</v>
      </c>
      <c r="H144" s="25">
        <v>0</v>
      </c>
      <c r="I144" s="26"/>
      <c r="J144" s="24">
        <v>0</v>
      </c>
      <c r="K144" s="27">
        <v>0</v>
      </c>
      <c r="L144" s="43">
        <v>0</v>
      </c>
      <c r="M144" s="53">
        <v>0</v>
      </c>
      <c r="O144" s="60">
        <v>13695</v>
      </c>
      <c r="P144" s="60">
        <v>2822</v>
      </c>
      <c r="Q144" s="60">
        <v>2257.6</v>
      </c>
      <c r="R144" s="60">
        <v>2116.5</v>
      </c>
      <c r="T144" s="96">
        <f t="shared" si="8"/>
        <v>0</v>
      </c>
      <c r="U144" s="96">
        <f t="shared" si="9"/>
        <v>0</v>
      </c>
      <c r="W144" s="94">
        <f t="shared" si="10"/>
        <v>0</v>
      </c>
      <c r="X144" s="94">
        <f t="shared" si="11"/>
        <v>0</v>
      </c>
    </row>
    <row r="145" spans="1:24" ht="51">
      <c r="A145" s="20">
        <v>135</v>
      </c>
      <c r="B145" s="21" t="s">
        <v>703</v>
      </c>
      <c r="C145" s="28" t="s">
        <v>704</v>
      </c>
      <c r="D145" s="21" t="s">
        <v>705</v>
      </c>
      <c r="E145" s="23">
        <v>0</v>
      </c>
      <c r="F145" s="24">
        <v>0</v>
      </c>
      <c r="G145" s="24">
        <v>0</v>
      </c>
      <c r="H145" s="25">
        <v>0</v>
      </c>
      <c r="I145" s="26"/>
      <c r="J145" s="24">
        <v>0</v>
      </c>
      <c r="K145" s="27">
        <v>0</v>
      </c>
      <c r="L145" s="43">
        <v>0</v>
      </c>
      <c r="M145" s="53">
        <v>0</v>
      </c>
      <c r="O145" s="60">
        <v>105871</v>
      </c>
      <c r="P145" s="60">
        <v>19336</v>
      </c>
      <c r="Q145" s="60">
        <v>15468.8</v>
      </c>
      <c r="R145" s="60">
        <v>14502</v>
      </c>
      <c r="T145" s="96">
        <f t="shared" si="8"/>
        <v>0</v>
      </c>
      <c r="U145" s="96">
        <f t="shared" si="9"/>
        <v>0</v>
      </c>
      <c r="W145" s="94">
        <f t="shared" si="10"/>
        <v>0</v>
      </c>
      <c r="X145" s="94">
        <f t="shared" si="11"/>
        <v>0</v>
      </c>
    </row>
    <row r="146" spans="1:24" ht="25.5">
      <c r="A146" s="20">
        <v>136</v>
      </c>
      <c r="B146" s="21" t="s">
        <v>706</v>
      </c>
      <c r="C146" s="28" t="s">
        <v>707</v>
      </c>
      <c r="D146" s="21" t="s">
        <v>694</v>
      </c>
      <c r="E146" s="23">
        <v>0</v>
      </c>
      <c r="F146" s="24">
        <v>0</v>
      </c>
      <c r="G146" s="24">
        <v>0</v>
      </c>
      <c r="H146" s="25">
        <v>0</v>
      </c>
      <c r="I146" s="26"/>
      <c r="J146" s="24">
        <v>0</v>
      </c>
      <c r="K146" s="27">
        <v>0</v>
      </c>
      <c r="L146" s="43">
        <v>0</v>
      </c>
      <c r="M146" s="53">
        <v>0</v>
      </c>
      <c r="O146" s="60">
        <v>16301</v>
      </c>
      <c r="P146" s="60">
        <v>7013</v>
      </c>
      <c r="Q146" s="60">
        <v>5610.4</v>
      </c>
      <c r="R146" s="60">
        <v>5259.75</v>
      </c>
      <c r="T146" s="96">
        <f t="shared" si="8"/>
        <v>0</v>
      </c>
      <c r="U146" s="96">
        <f t="shared" si="9"/>
        <v>0</v>
      </c>
      <c r="W146" s="94">
        <f t="shared" si="10"/>
        <v>0</v>
      </c>
      <c r="X146" s="94">
        <f t="shared" si="11"/>
        <v>0</v>
      </c>
    </row>
    <row r="147" spans="1:24" ht="51">
      <c r="A147" s="20">
        <v>137</v>
      </c>
      <c r="B147" s="21" t="s">
        <v>708</v>
      </c>
      <c r="C147" s="28" t="s">
        <v>709</v>
      </c>
      <c r="D147" s="21" t="s">
        <v>694</v>
      </c>
      <c r="E147" s="23">
        <v>0</v>
      </c>
      <c r="F147" s="24">
        <v>0</v>
      </c>
      <c r="G147" s="24">
        <v>0</v>
      </c>
      <c r="H147" s="25">
        <v>0</v>
      </c>
      <c r="I147" s="26"/>
      <c r="J147" s="24">
        <v>0</v>
      </c>
      <c r="K147" s="27">
        <v>0</v>
      </c>
      <c r="L147" s="43">
        <v>0</v>
      </c>
      <c r="M147" s="53">
        <v>0</v>
      </c>
      <c r="O147" s="60">
        <v>51332</v>
      </c>
      <c r="P147" s="60">
        <v>17500</v>
      </c>
      <c r="Q147" s="60">
        <v>14000</v>
      </c>
      <c r="R147" s="60">
        <v>13125</v>
      </c>
      <c r="T147" s="96">
        <f t="shared" si="8"/>
        <v>0</v>
      </c>
      <c r="U147" s="96">
        <f t="shared" si="9"/>
        <v>0</v>
      </c>
      <c r="W147" s="94">
        <f t="shared" si="10"/>
        <v>0</v>
      </c>
      <c r="X147" s="94">
        <f t="shared" si="11"/>
        <v>0</v>
      </c>
    </row>
    <row r="148" spans="1:24" ht="25.5">
      <c r="A148" s="20">
        <v>138</v>
      </c>
      <c r="B148" s="21" t="s">
        <v>710</v>
      </c>
      <c r="C148" s="28" t="s">
        <v>711</v>
      </c>
      <c r="D148" s="21" t="s">
        <v>694</v>
      </c>
      <c r="E148" s="23">
        <v>3</v>
      </c>
      <c r="F148" s="24">
        <v>6335</v>
      </c>
      <c r="G148" s="24">
        <v>2489</v>
      </c>
      <c r="H148" s="25">
        <v>-0.78163921253515467</v>
      </c>
      <c r="I148" s="26">
        <v>0.3</v>
      </c>
      <c r="J148" s="24">
        <v>4434.5</v>
      </c>
      <c r="K148" s="27">
        <v>13303.5</v>
      </c>
      <c r="L148" s="43">
        <v>0</v>
      </c>
      <c r="M148" s="53">
        <v>3</v>
      </c>
      <c r="O148" s="60">
        <v>8314</v>
      </c>
      <c r="P148" s="60">
        <v>2489</v>
      </c>
      <c r="Q148" s="60">
        <v>1991.2</v>
      </c>
      <c r="R148" s="60">
        <v>1866.75</v>
      </c>
      <c r="T148" s="96">
        <f t="shared" si="8"/>
        <v>5973.6</v>
      </c>
      <c r="U148" s="96">
        <f t="shared" si="9"/>
        <v>5600.25</v>
      </c>
      <c r="W148" s="94">
        <f t="shared" si="10"/>
        <v>-7329.9</v>
      </c>
      <c r="X148" s="94">
        <f t="shared" si="11"/>
        <v>-7703.25</v>
      </c>
    </row>
    <row r="149" spans="1:24" ht="38.25">
      <c r="A149" s="20">
        <v>139</v>
      </c>
      <c r="B149" s="21" t="s">
        <v>712</v>
      </c>
      <c r="C149" s="22" t="s">
        <v>713</v>
      </c>
      <c r="D149" s="21" t="s">
        <v>714</v>
      </c>
      <c r="E149" s="23">
        <v>0</v>
      </c>
      <c r="F149" s="24">
        <v>0</v>
      </c>
      <c r="G149" s="24">
        <v>0</v>
      </c>
      <c r="H149" s="25">
        <v>0</v>
      </c>
      <c r="I149" s="26"/>
      <c r="J149" s="24">
        <v>0</v>
      </c>
      <c r="K149" s="27">
        <v>0</v>
      </c>
      <c r="L149" s="43">
        <v>0</v>
      </c>
      <c r="M149" s="53">
        <v>0</v>
      </c>
      <c r="O149" s="60">
        <v>25240</v>
      </c>
      <c r="P149" s="60">
        <v>7808</v>
      </c>
      <c r="Q149" s="60">
        <v>6246.4</v>
      </c>
      <c r="R149" s="60">
        <v>5856</v>
      </c>
      <c r="T149" s="96">
        <f t="shared" si="8"/>
        <v>0</v>
      </c>
      <c r="U149" s="96">
        <f t="shared" si="9"/>
        <v>0</v>
      </c>
      <c r="W149" s="94">
        <f t="shared" si="10"/>
        <v>0</v>
      </c>
      <c r="X149" s="94">
        <f t="shared" si="11"/>
        <v>0</v>
      </c>
    </row>
    <row r="150" spans="1:24" ht="63.75">
      <c r="A150" s="20">
        <v>140</v>
      </c>
      <c r="B150" s="21" t="s">
        <v>715</v>
      </c>
      <c r="C150" s="22" t="s">
        <v>716</v>
      </c>
      <c r="D150" s="21" t="s">
        <v>714</v>
      </c>
      <c r="E150" s="23">
        <v>0</v>
      </c>
      <c r="F150" s="24">
        <v>0</v>
      </c>
      <c r="G150" s="24">
        <v>0</v>
      </c>
      <c r="H150" s="25">
        <v>0</v>
      </c>
      <c r="I150" s="26"/>
      <c r="J150" s="24">
        <v>0</v>
      </c>
      <c r="K150" s="27">
        <v>0</v>
      </c>
      <c r="L150" s="43">
        <v>0</v>
      </c>
      <c r="M150" s="53">
        <v>0</v>
      </c>
      <c r="O150" s="60">
        <v>551236</v>
      </c>
      <c r="P150" s="60">
        <v>11878</v>
      </c>
      <c r="Q150" s="60">
        <v>9502.4</v>
      </c>
      <c r="R150" s="60">
        <v>8908.5</v>
      </c>
      <c r="T150" s="96">
        <f t="shared" si="8"/>
        <v>0</v>
      </c>
      <c r="U150" s="96">
        <f t="shared" si="9"/>
        <v>0</v>
      </c>
      <c r="W150" s="94">
        <f t="shared" si="10"/>
        <v>0</v>
      </c>
      <c r="X150" s="94">
        <f t="shared" si="11"/>
        <v>0</v>
      </c>
    </row>
    <row r="151" spans="1:24" ht="38.25">
      <c r="A151" s="20">
        <v>141</v>
      </c>
      <c r="B151" s="21" t="s">
        <v>717</v>
      </c>
      <c r="C151" s="22" t="s">
        <v>718</v>
      </c>
      <c r="D151" s="21" t="s">
        <v>719</v>
      </c>
      <c r="E151" s="23">
        <v>0</v>
      </c>
      <c r="F151" s="24">
        <v>0</v>
      </c>
      <c r="G151" s="24">
        <v>0</v>
      </c>
      <c r="H151" s="25">
        <v>0</v>
      </c>
      <c r="I151" s="26"/>
      <c r="J151" s="24">
        <v>0</v>
      </c>
      <c r="K151" s="27">
        <v>0</v>
      </c>
      <c r="L151" s="43">
        <v>0</v>
      </c>
      <c r="M151" s="53">
        <v>0</v>
      </c>
      <c r="O151" s="60">
        <v>4129</v>
      </c>
      <c r="P151" s="60">
        <v>1566</v>
      </c>
      <c r="Q151" s="60">
        <v>1252.8</v>
      </c>
      <c r="R151" s="60">
        <v>1174.5</v>
      </c>
      <c r="T151" s="96">
        <f t="shared" si="8"/>
        <v>0</v>
      </c>
      <c r="U151" s="96">
        <f t="shared" si="9"/>
        <v>0</v>
      </c>
      <c r="W151" s="94">
        <f t="shared" si="10"/>
        <v>0</v>
      </c>
      <c r="X151" s="94">
        <f t="shared" si="11"/>
        <v>0</v>
      </c>
    </row>
    <row r="152" spans="1:24" ht="38.25">
      <c r="A152" s="20">
        <v>142</v>
      </c>
      <c r="B152" s="21" t="s">
        <v>720</v>
      </c>
      <c r="C152" s="22" t="s">
        <v>721</v>
      </c>
      <c r="D152" s="21" t="s">
        <v>719</v>
      </c>
      <c r="E152" s="23">
        <v>0</v>
      </c>
      <c r="F152" s="24">
        <v>0</v>
      </c>
      <c r="G152" s="24">
        <v>0</v>
      </c>
      <c r="H152" s="25">
        <v>0</v>
      </c>
      <c r="I152" s="26"/>
      <c r="J152" s="24">
        <v>0</v>
      </c>
      <c r="K152" s="27">
        <v>0</v>
      </c>
      <c r="L152" s="43">
        <v>0</v>
      </c>
      <c r="M152" s="53">
        <v>0</v>
      </c>
      <c r="O152" s="60">
        <v>25678</v>
      </c>
      <c r="P152" s="60">
        <v>7963</v>
      </c>
      <c r="Q152" s="60">
        <v>6370.4</v>
      </c>
      <c r="R152" s="60">
        <v>5972.25</v>
      </c>
      <c r="T152" s="96">
        <f t="shared" si="8"/>
        <v>0</v>
      </c>
      <c r="U152" s="96">
        <f t="shared" si="9"/>
        <v>0</v>
      </c>
      <c r="W152" s="94">
        <f t="shared" si="10"/>
        <v>0</v>
      </c>
      <c r="X152" s="94">
        <f t="shared" si="11"/>
        <v>0</v>
      </c>
    </row>
    <row r="153" spans="1:24" ht="38.25">
      <c r="A153" s="20">
        <v>143</v>
      </c>
      <c r="B153" s="21" t="s">
        <v>722</v>
      </c>
      <c r="C153" s="28" t="s">
        <v>723</v>
      </c>
      <c r="D153" s="21" t="s">
        <v>719</v>
      </c>
      <c r="E153" s="23">
        <v>60</v>
      </c>
      <c r="F153" s="24">
        <v>25226</v>
      </c>
      <c r="G153" s="24">
        <v>8513</v>
      </c>
      <c r="H153" s="25">
        <v>0.25</v>
      </c>
      <c r="I153" s="26">
        <v>0.74689804000000004</v>
      </c>
      <c r="J153" s="24">
        <v>6384.75</v>
      </c>
      <c r="K153" s="27">
        <v>383085</v>
      </c>
      <c r="L153" s="43">
        <v>0</v>
      </c>
      <c r="M153" s="53">
        <v>60</v>
      </c>
      <c r="O153" s="60">
        <v>27591</v>
      </c>
      <c r="P153" s="60">
        <v>8513</v>
      </c>
      <c r="Q153" s="60">
        <v>6810.4</v>
      </c>
      <c r="R153" s="60">
        <v>6384.75</v>
      </c>
      <c r="T153" s="96">
        <f t="shared" si="8"/>
        <v>408624</v>
      </c>
      <c r="U153" s="96">
        <f t="shared" si="9"/>
        <v>383085</v>
      </c>
      <c r="W153" s="94">
        <f t="shared" si="10"/>
        <v>25539</v>
      </c>
      <c r="X153" s="94">
        <f t="shared" si="11"/>
        <v>0</v>
      </c>
    </row>
    <row r="154" spans="1:24" ht="38.25">
      <c r="A154" s="20">
        <v>144</v>
      </c>
      <c r="B154" s="21" t="s">
        <v>724</v>
      </c>
      <c r="C154" s="22" t="s">
        <v>725</v>
      </c>
      <c r="D154" s="21" t="s">
        <v>719</v>
      </c>
      <c r="E154" s="23">
        <v>0</v>
      </c>
      <c r="F154" s="24">
        <v>0</v>
      </c>
      <c r="G154" s="24">
        <v>0</v>
      </c>
      <c r="H154" s="25">
        <v>0</v>
      </c>
      <c r="I154" s="26"/>
      <c r="J154" s="24">
        <v>0</v>
      </c>
      <c r="K154" s="27">
        <v>0</v>
      </c>
      <c r="L154" s="43">
        <v>0</v>
      </c>
      <c r="M154" s="53">
        <v>0</v>
      </c>
      <c r="O154" s="60">
        <v>31403</v>
      </c>
      <c r="P154" s="60">
        <v>9042</v>
      </c>
      <c r="Q154" s="60">
        <v>7233.6</v>
      </c>
      <c r="R154" s="60">
        <v>6781.5</v>
      </c>
      <c r="T154" s="96">
        <f t="shared" si="8"/>
        <v>0</v>
      </c>
      <c r="U154" s="96">
        <f t="shared" si="9"/>
        <v>0</v>
      </c>
      <c r="W154" s="94">
        <f t="shared" si="10"/>
        <v>0</v>
      </c>
      <c r="X154" s="94">
        <f t="shared" si="11"/>
        <v>0</v>
      </c>
    </row>
    <row r="155" spans="1:24" ht="51">
      <c r="A155" s="20">
        <v>145</v>
      </c>
      <c r="B155" s="21" t="s">
        <v>726</v>
      </c>
      <c r="C155" s="28" t="s">
        <v>727</v>
      </c>
      <c r="D155" s="21" t="s">
        <v>719</v>
      </c>
      <c r="E155" s="23">
        <v>0</v>
      </c>
      <c r="F155" s="24">
        <v>0</v>
      </c>
      <c r="G155" s="24">
        <v>0</v>
      </c>
      <c r="H155" s="25">
        <v>0</v>
      </c>
      <c r="I155" s="26"/>
      <c r="J155" s="24">
        <v>0</v>
      </c>
      <c r="K155" s="27">
        <v>0</v>
      </c>
      <c r="L155" s="43">
        <v>0</v>
      </c>
      <c r="M155" s="53">
        <v>0</v>
      </c>
      <c r="O155" s="60">
        <v>37949</v>
      </c>
      <c r="P155" s="60">
        <v>10292</v>
      </c>
      <c r="Q155" s="60">
        <v>8233.6</v>
      </c>
      <c r="R155" s="60">
        <v>7719</v>
      </c>
      <c r="T155" s="96">
        <f t="shared" si="8"/>
        <v>0</v>
      </c>
      <c r="U155" s="96">
        <f t="shared" si="9"/>
        <v>0</v>
      </c>
      <c r="W155" s="94">
        <f t="shared" si="10"/>
        <v>0</v>
      </c>
      <c r="X155" s="94">
        <f t="shared" si="11"/>
        <v>0</v>
      </c>
    </row>
    <row r="156" spans="1:24" ht="51">
      <c r="A156" s="20">
        <v>146</v>
      </c>
      <c r="B156" s="21" t="s">
        <v>728</v>
      </c>
      <c r="C156" s="28" t="s">
        <v>729</v>
      </c>
      <c r="D156" s="21" t="s">
        <v>719</v>
      </c>
      <c r="E156" s="23">
        <v>0</v>
      </c>
      <c r="F156" s="24">
        <v>0</v>
      </c>
      <c r="G156" s="24">
        <v>0</v>
      </c>
      <c r="H156" s="25">
        <v>0</v>
      </c>
      <c r="I156" s="26"/>
      <c r="J156" s="24">
        <v>0</v>
      </c>
      <c r="K156" s="27">
        <v>0</v>
      </c>
      <c r="L156" s="43">
        <v>0</v>
      </c>
      <c r="M156" s="53">
        <v>0</v>
      </c>
      <c r="O156" s="60">
        <v>43141</v>
      </c>
      <c r="P156" s="60">
        <v>16467</v>
      </c>
      <c r="Q156" s="60">
        <v>13173.6</v>
      </c>
      <c r="R156" s="60">
        <v>12350.25</v>
      </c>
      <c r="T156" s="96">
        <f t="shared" si="8"/>
        <v>0</v>
      </c>
      <c r="U156" s="96">
        <f t="shared" si="9"/>
        <v>0</v>
      </c>
      <c r="W156" s="94">
        <f t="shared" si="10"/>
        <v>0</v>
      </c>
      <c r="X156" s="94">
        <f t="shared" si="11"/>
        <v>0</v>
      </c>
    </row>
    <row r="157" spans="1:24" ht="51">
      <c r="A157" s="20">
        <v>147</v>
      </c>
      <c r="B157" s="21" t="s">
        <v>730</v>
      </c>
      <c r="C157" s="22" t="s">
        <v>731</v>
      </c>
      <c r="D157" s="21" t="s">
        <v>719</v>
      </c>
      <c r="E157" s="23">
        <v>0</v>
      </c>
      <c r="F157" s="24">
        <v>0</v>
      </c>
      <c r="G157" s="24">
        <v>0</v>
      </c>
      <c r="H157" s="25">
        <v>0</v>
      </c>
      <c r="I157" s="26"/>
      <c r="J157" s="24">
        <v>0</v>
      </c>
      <c r="K157" s="27">
        <v>0</v>
      </c>
      <c r="L157" s="43">
        <v>0</v>
      </c>
      <c r="M157" s="53">
        <v>0</v>
      </c>
      <c r="O157" s="60">
        <v>34488</v>
      </c>
      <c r="P157" s="60">
        <v>14366</v>
      </c>
      <c r="Q157" s="60">
        <v>11492.8</v>
      </c>
      <c r="R157" s="60">
        <v>10774.5</v>
      </c>
      <c r="T157" s="96">
        <f t="shared" si="8"/>
        <v>0</v>
      </c>
      <c r="U157" s="96">
        <f t="shared" si="9"/>
        <v>0</v>
      </c>
      <c r="W157" s="94">
        <f t="shared" si="10"/>
        <v>0</v>
      </c>
      <c r="X157" s="94">
        <f t="shared" si="11"/>
        <v>0</v>
      </c>
    </row>
    <row r="158" spans="1:24" ht="76.5">
      <c r="A158" s="20">
        <v>148</v>
      </c>
      <c r="B158" s="21" t="s">
        <v>732</v>
      </c>
      <c r="C158" s="22" t="s">
        <v>733</v>
      </c>
      <c r="D158" s="21" t="s">
        <v>719</v>
      </c>
      <c r="E158" s="23">
        <v>70</v>
      </c>
      <c r="F158" s="24">
        <v>39592</v>
      </c>
      <c r="G158" s="24">
        <v>23273</v>
      </c>
      <c r="H158" s="25">
        <v>0.25</v>
      </c>
      <c r="I158" s="26">
        <v>0.55913442000000002</v>
      </c>
      <c r="J158" s="24">
        <v>17454.75</v>
      </c>
      <c r="K158" s="27">
        <v>1221832.5</v>
      </c>
      <c r="L158" s="43">
        <v>0</v>
      </c>
      <c r="M158" s="53">
        <v>70</v>
      </c>
      <c r="O158" s="60">
        <v>59575</v>
      </c>
      <c r="P158" s="60">
        <v>23273</v>
      </c>
      <c r="Q158" s="60">
        <v>18618.400000000001</v>
      </c>
      <c r="R158" s="60">
        <v>17454.75</v>
      </c>
      <c r="T158" s="96">
        <f t="shared" si="8"/>
        <v>1303288</v>
      </c>
      <c r="U158" s="96">
        <f t="shared" si="9"/>
        <v>1221832.5</v>
      </c>
      <c r="W158" s="94">
        <f t="shared" si="10"/>
        <v>81455.5</v>
      </c>
      <c r="X158" s="94">
        <f t="shared" si="11"/>
        <v>0</v>
      </c>
    </row>
    <row r="159" spans="1:24" ht="76.5">
      <c r="A159" s="20">
        <v>149</v>
      </c>
      <c r="B159" s="21" t="s">
        <v>734</v>
      </c>
      <c r="C159" s="22" t="s">
        <v>735</v>
      </c>
      <c r="D159" s="21" t="s">
        <v>719</v>
      </c>
      <c r="E159" s="23">
        <v>0</v>
      </c>
      <c r="F159" s="24">
        <v>0</v>
      </c>
      <c r="G159" s="24">
        <v>0</v>
      </c>
      <c r="H159" s="25">
        <v>0</v>
      </c>
      <c r="I159" s="26"/>
      <c r="J159" s="24">
        <v>0</v>
      </c>
      <c r="K159" s="27">
        <v>0</v>
      </c>
      <c r="L159" s="43">
        <v>0</v>
      </c>
      <c r="M159" s="53">
        <v>0</v>
      </c>
      <c r="O159" s="60">
        <v>48445</v>
      </c>
      <c r="P159" s="60">
        <v>20073</v>
      </c>
      <c r="Q159" s="60">
        <v>16058.4</v>
      </c>
      <c r="R159" s="60">
        <v>15054.75</v>
      </c>
      <c r="T159" s="96">
        <f t="shared" si="8"/>
        <v>0</v>
      </c>
      <c r="U159" s="96">
        <f t="shared" si="9"/>
        <v>0</v>
      </c>
      <c r="W159" s="94">
        <f t="shared" si="10"/>
        <v>0</v>
      </c>
      <c r="X159" s="94">
        <f t="shared" si="11"/>
        <v>0</v>
      </c>
    </row>
    <row r="160" spans="1:24" ht="63.75">
      <c r="A160" s="20">
        <v>150</v>
      </c>
      <c r="B160" s="21" t="s">
        <v>736</v>
      </c>
      <c r="C160" s="22" t="s">
        <v>737</v>
      </c>
      <c r="D160" s="21" t="s">
        <v>559</v>
      </c>
      <c r="E160" s="23">
        <v>0</v>
      </c>
      <c r="F160" s="24">
        <v>0</v>
      </c>
      <c r="G160" s="24">
        <v>0</v>
      </c>
      <c r="H160" s="25">
        <v>0</v>
      </c>
      <c r="I160" s="26"/>
      <c r="J160" s="24">
        <v>0</v>
      </c>
      <c r="K160" s="27">
        <v>0</v>
      </c>
      <c r="L160" s="43">
        <v>0</v>
      </c>
      <c r="M160" s="53">
        <v>0</v>
      </c>
      <c r="O160" s="60">
        <v>61569</v>
      </c>
      <c r="P160" s="60">
        <v>4690</v>
      </c>
      <c r="Q160" s="60">
        <v>3752</v>
      </c>
      <c r="R160" s="60">
        <v>3517.5</v>
      </c>
      <c r="T160" s="96">
        <f t="shared" si="8"/>
        <v>0</v>
      </c>
      <c r="U160" s="96">
        <f t="shared" si="9"/>
        <v>0</v>
      </c>
      <c r="W160" s="94">
        <f t="shared" si="10"/>
        <v>0</v>
      </c>
      <c r="X160" s="94">
        <f t="shared" si="11"/>
        <v>0</v>
      </c>
    </row>
    <row r="161" spans="1:24" ht="63.75">
      <c r="A161" s="20">
        <v>151</v>
      </c>
      <c r="B161" s="21" t="s">
        <v>738</v>
      </c>
      <c r="C161" s="22" t="s">
        <v>739</v>
      </c>
      <c r="D161" s="21" t="s">
        <v>559</v>
      </c>
      <c r="E161" s="23">
        <v>0</v>
      </c>
      <c r="F161" s="24">
        <v>0</v>
      </c>
      <c r="G161" s="24">
        <v>0</v>
      </c>
      <c r="H161" s="25">
        <v>0</v>
      </c>
      <c r="I161" s="26"/>
      <c r="J161" s="24">
        <v>0</v>
      </c>
      <c r="K161" s="27">
        <v>0</v>
      </c>
      <c r="L161" s="43">
        <v>0</v>
      </c>
      <c r="M161" s="53">
        <v>0</v>
      </c>
      <c r="O161" s="60">
        <v>33484</v>
      </c>
      <c r="P161" s="60">
        <v>5310</v>
      </c>
      <c r="Q161" s="60">
        <v>4248</v>
      </c>
      <c r="R161" s="60">
        <v>3982.5</v>
      </c>
      <c r="T161" s="96">
        <f t="shared" si="8"/>
        <v>0</v>
      </c>
      <c r="U161" s="96">
        <f t="shared" si="9"/>
        <v>0</v>
      </c>
      <c r="W161" s="94">
        <f t="shared" si="10"/>
        <v>0</v>
      </c>
      <c r="X161" s="94">
        <f t="shared" si="11"/>
        <v>0</v>
      </c>
    </row>
    <row r="162" spans="1:24" ht="76.5">
      <c r="A162" s="20">
        <v>152</v>
      </c>
      <c r="B162" s="21" t="s">
        <v>740</v>
      </c>
      <c r="C162" s="22" t="s">
        <v>741</v>
      </c>
      <c r="D162" s="21" t="s">
        <v>559</v>
      </c>
      <c r="E162" s="23">
        <v>0</v>
      </c>
      <c r="F162" s="24">
        <v>0</v>
      </c>
      <c r="G162" s="24">
        <v>0</v>
      </c>
      <c r="H162" s="25">
        <v>0</v>
      </c>
      <c r="I162" s="26"/>
      <c r="J162" s="24">
        <v>0</v>
      </c>
      <c r="K162" s="27">
        <v>0</v>
      </c>
      <c r="L162" s="43">
        <v>0</v>
      </c>
      <c r="M162" s="53">
        <v>0</v>
      </c>
      <c r="O162" s="60">
        <v>45230</v>
      </c>
      <c r="P162" s="60">
        <v>1753</v>
      </c>
      <c r="Q162" s="60">
        <v>1402.4</v>
      </c>
      <c r="R162" s="60">
        <v>1314.75</v>
      </c>
      <c r="T162" s="96">
        <f t="shared" si="8"/>
        <v>0</v>
      </c>
      <c r="U162" s="96">
        <f t="shared" si="9"/>
        <v>0</v>
      </c>
      <c r="W162" s="94">
        <f t="shared" si="10"/>
        <v>0</v>
      </c>
      <c r="X162" s="94">
        <f t="shared" si="11"/>
        <v>0</v>
      </c>
    </row>
    <row r="163" spans="1:24" ht="76.5">
      <c r="A163" s="20">
        <v>153</v>
      </c>
      <c r="B163" s="21" t="s">
        <v>742</v>
      </c>
      <c r="C163" s="22" t="s">
        <v>743</v>
      </c>
      <c r="D163" s="21" t="s">
        <v>559</v>
      </c>
      <c r="E163" s="23">
        <v>0</v>
      </c>
      <c r="F163" s="24">
        <v>0</v>
      </c>
      <c r="G163" s="24">
        <v>0</v>
      </c>
      <c r="H163" s="25">
        <v>0</v>
      </c>
      <c r="I163" s="26"/>
      <c r="J163" s="24">
        <v>0</v>
      </c>
      <c r="K163" s="27">
        <v>0</v>
      </c>
      <c r="L163" s="43">
        <v>0</v>
      </c>
      <c r="M163" s="53">
        <v>0</v>
      </c>
      <c r="O163" s="60">
        <v>42427</v>
      </c>
      <c r="P163" s="60">
        <v>4412</v>
      </c>
      <c r="Q163" s="60">
        <v>3529.6</v>
      </c>
      <c r="R163" s="60">
        <v>3309</v>
      </c>
      <c r="T163" s="96">
        <f t="shared" si="8"/>
        <v>0</v>
      </c>
      <c r="U163" s="96">
        <f t="shared" si="9"/>
        <v>0</v>
      </c>
      <c r="W163" s="94">
        <f t="shared" si="10"/>
        <v>0</v>
      </c>
      <c r="X163" s="94">
        <f t="shared" si="11"/>
        <v>0</v>
      </c>
    </row>
    <row r="164" spans="1:24" ht="25.5">
      <c r="A164" s="20">
        <v>154</v>
      </c>
      <c r="B164" s="21" t="s">
        <v>744</v>
      </c>
      <c r="C164" s="22" t="s">
        <v>745</v>
      </c>
      <c r="D164" s="21" t="s">
        <v>714</v>
      </c>
      <c r="E164" s="23">
        <v>0</v>
      </c>
      <c r="F164" s="24">
        <v>0</v>
      </c>
      <c r="G164" s="24">
        <v>0</v>
      </c>
      <c r="H164" s="25">
        <v>0</v>
      </c>
      <c r="I164" s="26"/>
      <c r="J164" s="24">
        <v>0</v>
      </c>
      <c r="K164" s="27">
        <v>0</v>
      </c>
      <c r="L164" s="43">
        <v>0</v>
      </c>
      <c r="M164" s="53">
        <v>0</v>
      </c>
      <c r="O164" s="60">
        <v>23967</v>
      </c>
      <c r="P164" s="60">
        <v>2543</v>
      </c>
      <c r="Q164" s="60">
        <v>2034.4</v>
      </c>
      <c r="R164" s="60">
        <v>1907.25</v>
      </c>
      <c r="T164" s="96">
        <f t="shared" si="8"/>
        <v>0</v>
      </c>
      <c r="U164" s="96">
        <f t="shared" si="9"/>
        <v>0</v>
      </c>
      <c r="W164" s="94">
        <f t="shared" si="10"/>
        <v>0</v>
      </c>
      <c r="X164" s="94">
        <f t="shared" si="11"/>
        <v>0</v>
      </c>
    </row>
    <row r="165" spans="1:24" ht="51">
      <c r="A165" s="20">
        <v>155</v>
      </c>
      <c r="B165" s="21" t="s">
        <v>746</v>
      </c>
      <c r="C165" s="22" t="s">
        <v>747</v>
      </c>
      <c r="D165" s="21" t="s">
        <v>748</v>
      </c>
      <c r="E165" s="23">
        <v>0</v>
      </c>
      <c r="F165" s="24">
        <v>0</v>
      </c>
      <c r="G165" s="24">
        <v>0</v>
      </c>
      <c r="H165" s="25">
        <v>0</v>
      </c>
      <c r="I165" s="26"/>
      <c r="J165" s="24">
        <v>0</v>
      </c>
      <c r="K165" s="27">
        <v>0</v>
      </c>
      <c r="L165" s="43">
        <v>0</v>
      </c>
      <c r="M165" s="53">
        <v>0</v>
      </c>
      <c r="O165" s="60">
        <v>12512</v>
      </c>
      <c r="P165" s="60">
        <v>4283</v>
      </c>
      <c r="Q165" s="60">
        <v>3426.4</v>
      </c>
      <c r="R165" s="60">
        <v>3212.25</v>
      </c>
      <c r="T165" s="96">
        <f t="shared" si="8"/>
        <v>0</v>
      </c>
      <c r="U165" s="96">
        <f t="shared" si="9"/>
        <v>0</v>
      </c>
      <c r="W165" s="94">
        <f t="shared" si="10"/>
        <v>0</v>
      </c>
      <c r="X165" s="94">
        <f t="shared" si="11"/>
        <v>0</v>
      </c>
    </row>
    <row r="166" spans="1:24" ht="51">
      <c r="A166" s="20">
        <v>156</v>
      </c>
      <c r="B166" s="21" t="s">
        <v>749</v>
      </c>
      <c r="C166" s="22" t="s">
        <v>750</v>
      </c>
      <c r="D166" s="21" t="s">
        <v>751</v>
      </c>
      <c r="E166" s="23">
        <v>20</v>
      </c>
      <c r="F166" s="24">
        <v>10690</v>
      </c>
      <c r="G166" s="24">
        <v>4888</v>
      </c>
      <c r="H166" s="25">
        <v>0.25</v>
      </c>
      <c r="I166" s="26">
        <v>0.65706268000000001</v>
      </c>
      <c r="J166" s="24">
        <v>3666</v>
      </c>
      <c r="K166" s="27">
        <v>73320</v>
      </c>
      <c r="L166" s="43">
        <v>0</v>
      </c>
      <c r="M166" s="53">
        <v>20</v>
      </c>
      <c r="O166" s="60">
        <v>14135</v>
      </c>
      <c r="P166" s="60">
        <v>4888</v>
      </c>
      <c r="Q166" s="60">
        <v>3910.4</v>
      </c>
      <c r="R166" s="60">
        <v>3666</v>
      </c>
      <c r="T166" s="96">
        <f t="shared" si="8"/>
        <v>78208</v>
      </c>
      <c r="U166" s="96">
        <f t="shared" si="9"/>
        <v>73320</v>
      </c>
      <c r="W166" s="94">
        <f t="shared" si="10"/>
        <v>4888</v>
      </c>
      <c r="X166" s="94">
        <f t="shared" si="11"/>
        <v>0</v>
      </c>
    </row>
    <row r="167" spans="1:24" ht="51">
      <c r="A167" s="20">
        <v>157</v>
      </c>
      <c r="B167" s="21" t="s">
        <v>752</v>
      </c>
      <c r="C167" s="22" t="s">
        <v>753</v>
      </c>
      <c r="D167" s="21" t="s">
        <v>754</v>
      </c>
      <c r="E167" s="23">
        <v>20</v>
      </c>
      <c r="F167" s="24">
        <v>13914</v>
      </c>
      <c r="G167" s="24">
        <v>7289</v>
      </c>
      <c r="H167" s="25">
        <v>0.25</v>
      </c>
      <c r="I167" s="26">
        <v>0.60710436000000001</v>
      </c>
      <c r="J167" s="24">
        <v>5466.75</v>
      </c>
      <c r="K167" s="27">
        <v>109335</v>
      </c>
      <c r="L167" s="43">
        <v>0</v>
      </c>
      <c r="M167" s="53">
        <v>20</v>
      </c>
      <c r="O167" s="60">
        <v>14491</v>
      </c>
      <c r="P167" s="60">
        <v>7289</v>
      </c>
      <c r="Q167" s="60">
        <v>5831.2</v>
      </c>
      <c r="R167" s="60">
        <v>5466.75</v>
      </c>
      <c r="T167" s="96">
        <f t="shared" si="8"/>
        <v>116624</v>
      </c>
      <c r="U167" s="96">
        <f t="shared" si="9"/>
        <v>109335</v>
      </c>
      <c r="W167" s="94">
        <f t="shared" si="10"/>
        <v>7289</v>
      </c>
      <c r="X167" s="94">
        <f t="shared" si="11"/>
        <v>0</v>
      </c>
    </row>
    <row r="168" spans="1:24" ht="89.25">
      <c r="A168" s="20">
        <v>158</v>
      </c>
      <c r="B168" s="21" t="s">
        <v>755</v>
      </c>
      <c r="C168" s="22" t="s">
        <v>756</v>
      </c>
      <c r="D168" s="21" t="s">
        <v>748</v>
      </c>
      <c r="E168" s="23">
        <v>0</v>
      </c>
      <c r="F168" s="24">
        <v>0</v>
      </c>
      <c r="G168" s="24">
        <v>0</v>
      </c>
      <c r="H168" s="25">
        <v>0</v>
      </c>
      <c r="I168" s="26"/>
      <c r="J168" s="24">
        <v>0</v>
      </c>
      <c r="K168" s="27">
        <v>0</v>
      </c>
      <c r="L168" s="43">
        <v>0</v>
      </c>
      <c r="M168" s="53">
        <v>0</v>
      </c>
      <c r="O168" s="60">
        <v>20905</v>
      </c>
      <c r="P168" s="60">
        <v>7448</v>
      </c>
      <c r="Q168" s="60">
        <v>5958.4</v>
      </c>
      <c r="R168" s="60">
        <v>5586</v>
      </c>
      <c r="T168" s="96">
        <f t="shared" si="8"/>
        <v>0</v>
      </c>
      <c r="U168" s="96">
        <f t="shared" si="9"/>
        <v>0</v>
      </c>
      <c r="W168" s="94">
        <f t="shared" si="10"/>
        <v>0</v>
      </c>
      <c r="X168" s="94">
        <f t="shared" si="11"/>
        <v>0</v>
      </c>
    </row>
    <row r="169" spans="1:24" ht="51">
      <c r="A169" s="20">
        <v>159</v>
      </c>
      <c r="B169" s="21" t="s">
        <v>757</v>
      </c>
      <c r="C169" s="22" t="s">
        <v>758</v>
      </c>
      <c r="D169" s="21" t="s">
        <v>759</v>
      </c>
      <c r="E169" s="23">
        <v>5</v>
      </c>
      <c r="F169" s="24">
        <v>5656</v>
      </c>
      <c r="G169" s="24">
        <v>2130</v>
      </c>
      <c r="H169" s="25">
        <v>-0.8587793427230046</v>
      </c>
      <c r="I169" s="26">
        <v>0.3</v>
      </c>
      <c r="J169" s="24">
        <v>3959.2</v>
      </c>
      <c r="K169" s="27">
        <v>19796</v>
      </c>
      <c r="L169" s="43">
        <v>0</v>
      </c>
      <c r="M169" s="53">
        <v>5</v>
      </c>
      <c r="O169" s="60">
        <v>14139</v>
      </c>
      <c r="P169" s="60">
        <v>2130</v>
      </c>
      <c r="Q169" s="60">
        <v>1704</v>
      </c>
      <c r="R169" s="60">
        <v>1597.5</v>
      </c>
      <c r="T169" s="96">
        <f t="shared" si="8"/>
        <v>8520</v>
      </c>
      <c r="U169" s="96">
        <f t="shared" si="9"/>
        <v>7987.5</v>
      </c>
      <c r="W169" s="94">
        <f t="shared" si="10"/>
        <v>-11276</v>
      </c>
      <c r="X169" s="94">
        <f t="shared" si="11"/>
        <v>-11808.5</v>
      </c>
    </row>
    <row r="170" spans="1:24" ht="153">
      <c r="A170" s="20">
        <v>160</v>
      </c>
      <c r="B170" s="21" t="s">
        <v>760</v>
      </c>
      <c r="C170" s="22" t="s">
        <v>761</v>
      </c>
      <c r="D170" s="21" t="s">
        <v>762</v>
      </c>
      <c r="E170" s="23">
        <v>0</v>
      </c>
      <c r="F170" s="24">
        <v>0</v>
      </c>
      <c r="G170" s="24">
        <v>0</v>
      </c>
      <c r="H170" s="25">
        <v>0</v>
      </c>
      <c r="I170" s="26"/>
      <c r="J170" s="24">
        <v>0</v>
      </c>
      <c r="K170" s="27">
        <v>0</v>
      </c>
      <c r="L170" s="43">
        <v>0</v>
      </c>
      <c r="M170" s="53">
        <v>0</v>
      </c>
      <c r="O170" s="60">
        <v>4266</v>
      </c>
      <c r="P170" s="60">
        <v>1748</v>
      </c>
      <c r="Q170" s="60">
        <v>1398.4</v>
      </c>
      <c r="R170" s="60">
        <v>1311</v>
      </c>
      <c r="T170" s="96">
        <f t="shared" si="8"/>
        <v>0</v>
      </c>
      <c r="U170" s="96">
        <f t="shared" si="9"/>
        <v>0</v>
      </c>
      <c r="W170" s="94">
        <f t="shared" si="10"/>
        <v>0</v>
      </c>
      <c r="X170" s="94">
        <f t="shared" si="11"/>
        <v>0</v>
      </c>
    </row>
    <row r="171" spans="1:24" ht="89.25">
      <c r="A171" s="20">
        <v>161</v>
      </c>
      <c r="B171" s="21" t="s">
        <v>763</v>
      </c>
      <c r="C171" s="22" t="s">
        <v>764</v>
      </c>
      <c r="D171" s="21" t="s">
        <v>559</v>
      </c>
      <c r="E171" s="23">
        <v>0</v>
      </c>
      <c r="F171" s="24">
        <v>0</v>
      </c>
      <c r="G171" s="24">
        <v>0</v>
      </c>
      <c r="H171" s="25">
        <v>0</v>
      </c>
      <c r="I171" s="26"/>
      <c r="J171" s="24">
        <v>0</v>
      </c>
      <c r="K171" s="27">
        <v>0</v>
      </c>
      <c r="L171" s="43">
        <v>0</v>
      </c>
      <c r="M171" s="53">
        <v>0</v>
      </c>
      <c r="O171" s="60">
        <v>12833</v>
      </c>
      <c r="P171" s="60">
        <v>2262</v>
      </c>
      <c r="Q171" s="60">
        <v>1809.6</v>
      </c>
      <c r="R171" s="60">
        <v>1696.5</v>
      </c>
      <c r="T171" s="96">
        <f t="shared" si="8"/>
        <v>0</v>
      </c>
      <c r="U171" s="96">
        <f t="shared" si="9"/>
        <v>0</v>
      </c>
      <c r="W171" s="94">
        <f t="shared" si="10"/>
        <v>0</v>
      </c>
      <c r="X171" s="94">
        <f t="shared" si="11"/>
        <v>0</v>
      </c>
    </row>
    <row r="172" spans="1:24" ht="89.25">
      <c r="A172" s="20">
        <v>162</v>
      </c>
      <c r="B172" s="21" t="s">
        <v>765</v>
      </c>
      <c r="C172" s="28" t="s">
        <v>766</v>
      </c>
      <c r="D172" s="21" t="s">
        <v>559</v>
      </c>
      <c r="E172" s="23">
        <v>3</v>
      </c>
      <c r="F172" s="24">
        <v>16402</v>
      </c>
      <c r="G172" s="24">
        <v>2262</v>
      </c>
      <c r="H172" s="25">
        <v>-3.350663129973475</v>
      </c>
      <c r="I172" s="26">
        <v>0.4</v>
      </c>
      <c r="J172" s="24">
        <v>9841.2000000000007</v>
      </c>
      <c r="K172" s="27">
        <v>29523.600000000002</v>
      </c>
      <c r="L172" s="43">
        <v>0</v>
      </c>
      <c r="M172" s="53">
        <v>3</v>
      </c>
      <c r="O172" s="60">
        <v>16402</v>
      </c>
      <c r="P172" s="60">
        <v>2262</v>
      </c>
      <c r="Q172" s="60">
        <v>1809.6</v>
      </c>
      <c r="R172" s="60">
        <v>1696.5</v>
      </c>
      <c r="T172" s="96">
        <f t="shared" si="8"/>
        <v>5428.7999999999993</v>
      </c>
      <c r="U172" s="96">
        <f t="shared" si="9"/>
        <v>5089.5</v>
      </c>
      <c r="W172" s="94">
        <f t="shared" si="10"/>
        <v>-24094.800000000003</v>
      </c>
      <c r="X172" s="94">
        <f t="shared" si="11"/>
        <v>-24434.100000000002</v>
      </c>
    </row>
    <row r="173" spans="1:24" ht="89.25">
      <c r="A173" s="20">
        <v>163</v>
      </c>
      <c r="B173" s="21" t="s">
        <v>767</v>
      </c>
      <c r="C173" s="22" t="s">
        <v>768</v>
      </c>
      <c r="D173" s="21" t="s">
        <v>559</v>
      </c>
      <c r="E173" s="23">
        <v>6</v>
      </c>
      <c r="F173" s="24">
        <v>20588</v>
      </c>
      <c r="G173" s="24">
        <v>2262</v>
      </c>
      <c r="H173" s="25">
        <v>-4.4610079575596817</v>
      </c>
      <c r="I173" s="26">
        <v>0.4</v>
      </c>
      <c r="J173" s="24">
        <v>12352.8</v>
      </c>
      <c r="K173" s="27">
        <v>74116.799999999988</v>
      </c>
      <c r="L173" s="43">
        <v>0</v>
      </c>
      <c r="M173" s="53">
        <v>6</v>
      </c>
      <c r="O173" s="60">
        <v>20588</v>
      </c>
      <c r="P173" s="60">
        <v>2262</v>
      </c>
      <c r="Q173" s="60">
        <v>1809.6</v>
      </c>
      <c r="R173" s="60">
        <v>1696.5</v>
      </c>
      <c r="T173" s="96">
        <f t="shared" si="8"/>
        <v>10857.599999999999</v>
      </c>
      <c r="U173" s="96">
        <f t="shared" si="9"/>
        <v>10179</v>
      </c>
      <c r="W173" s="94">
        <f t="shared" si="10"/>
        <v>-63259.19999999999</v>
      </c>
      <c r="X173" s="94">
        <f t="shared" si="11"/>
        <v>-63937.799999999988</v>
      </c>
    </row>
    <row r="174" spans="1:24" ht="76.5">
      <c r="A174" s="20">
        <v>164</v>
      </c>
      <c r="B174" s="21" t="s">
        <v>769</v>
      </c>
      <c r="C174" s="22" t="s">
        <v>770</v>
      </c>
      <c r="D174" s="21" t="s">
        <v>559</v>
      </c>
      <c r="E174" s="23">
        <v>0</v>
      </c>
      <c r="F174" s="24">
        <v>0</v>
      </c>
      <c r="G174" s="24">
        <v>0</v>
      </c>
      <c r="H174" s="25">
        <v>0</v>
      </c>
      <c r="I174" s="26"/>
      <c r="J174" s="24">
        <v>0</v>
      </c>
      <c r="K174" s="27">
        <v>0</v>
      </c>
      <c r="L174" s="43">
        <v>0</v>
      </c>
      <c r="M174" s="53">
        <v>0</v>
      </c>
      <c r="O174" s="60">
        <v>14762</v>
      </c>
      <c r="P174" s="60">
        <v>1404</v>
      </c>
      <c r="Q174" s="60">
        <v>1123.2</v>
      </c>
      <c r="R174" s="60">
        <v>1053</v>
      </c>
      <c r="T174" s="96">
        <f t="shared" si="8"/>
        <v>0</v>
      </c>
      <c r="U174" s="96">
        <f t="shared" si="9"/>
        <v>0</v>
      </c>
      <c r="W174" s="94">
        <f t="shared" si="10"/>
        <v>0</v>
      </c>
      <c r="X174" s="94">
        <f t="shared" si="11"/>
        <v>0</v>
      </c>
    </row>
    <row r="175" spans="1:24" ht="51">
      <c r="A175" s="20">
        <v>165</v>
      </c>
      <c r="B175" s="21" t="s">
        <v>771</v>
      </c>
      <c r="C175" s="22" t="s">
        <v>772</v>
      </c>
      <c r="D175" s="21" t="s">
        <v>773</v>
      </c>
      <c r="E175" s="23">
        <v>0</v>
      </c>
      <c r="F175" s="24">
        <v>0</v>
      </c>
      <c r="G175" s="24">
        <v>0</v>
      </c>
      <c r="H175" s="25">
        <v>0</v>
      </c>
      <c r="I175" s="26"/>
      <c r="J175" s="24">
        <v>0</v>
      </c>
      <c r="K175" s="27">
        <v>0</v>
      </c>
      <c r="L175" s="43">
        <v>0</v>
      </c>
      <c r="M175" s="53">
        <v>0</v>
      </c>
      <c r="O175" s="60">
        <v>22131</v>
      </c>
      <c r="P175" s="60">
        <v>9625</v>
      </c>
      <c r="Q175" s="60">
        <v>7700</v>
      </c>
      <c r="R175" s="60">
        <v>7218.75</v>
      </c>
      <c r="T175" s="96">
        <f t="shared" si="8"/>
        <v>0</v>
      </c>
      <c r="U175" s="96">
        <f t="shared" si="9"/>
        <v>0</v>
      </c>
      <c r="W175" s="94">
        <f t="shared" si="10"/>
        <v>0</v>
      </c>
      <c r="X175" s="94">
        <f t="shared" si="11"/>
        <v>0</v>
      </c>
    </row>
    <row r="176" spans="1:24" ht="51">
      <c r="A176" s="20">
        <v>166</v>
      </c>
      <c r="B176" s="21" t="s">
        <v>774</v>
      </c>
      <c r="C176" s="22" t="s">
        <v>775</v>
      </c>
      <c r="D176" s="21" t="s">
        <v>776</v>
      </c>
      <c r="E176" s="23">
        <v>0</v>
      </c>
      <c r="F176" s="24">
        <v>0</v>
      </c>
      <c r="G176" s="24">
        <v>0</v>
      </c>
      <c r="H176" s="25">
        <v>0</v>
      </c>
      <c r="I176" s="26"/>
      <c r="J176" s="24">
        <v>0</v>
      </c>
      <c r="K176" s="27">
        <v>0</v>
      </c>
      <c r="L176" s="43">
        <v>0</v>
      </c>
      <c r="M176" s="53">
        <v>0</v>
      </c>
      <c r="O176" s="60">
        <v>61647</v>
      </c>
      <c r="P176" s="60">
        <v>14479</v>
      </c>
      <c r="Q176" s="60">
        <v>11583.2</v>
      </c>
      <c r="R176" s="60">
        <v>10859.25</v>
      </c>
      <c r="T176" s="96">
        <f t="shared" si="8"/>
        <v>0</v>
      </c>
      <c r="U176" s="96">
        <f t="shared" si="9"/>
        <v>0</v>
      </c>
      <c r="W176" s="94">
        <f t="shared" si="10"/>
        <v>0</v>
      </c>
      <c r="X176" s="94">
        <f t="shared" si="11"/>
        <v>0</v>
      </c>
    </row>
    <row r="177" spans="1:24" ht="63.75">
      <c r="A177" s="20">
        <v>167</v>
      </c>
      <c r="B177" s="21" t="s">
        <v>777</v>
      </c>
      <c r="C177" s="22" t="s">
        <v>778</v>
      </c>
      <c r="D177" s="21" t="s">
        <v>779</v>
      </c>
      <c r="E177" s="23">
        <v>0</v>
      </c>
      <c r="F177" s="24">
        <v>0</v>
      </c>
      <c r="G177" s="24">
        <v>0</v>
      </c>
      <c r="H177" s="25">
        <v>0</v>
      </c>
      <c r="I177" s="26"/>
      <c r="J177" s="24">
        <v>0</v>
      </c>
      <c r="K177" s="27">
        <v>0</v>
      </c>
      <c r="L177" s="43">
        <v>0</v>
      </c>
      <c r="M177" s="53">
        <v>0</v>
      </c>
      <c r="O177" s="60">
        <v>35420</v>
      </c>
      <c r="P177" s="60">
        <v>3870</v>
      </c>
      <c r="Q177" s="60">
        <v>3096</v>
      </c>
      <c r="R177" s="60">
        <v>2902.5</v>
      </c>
      <c r="T177" s="96">
        <f t="shared" si="8"/>
        <v>0</v>
      </c>
      <c r="U177" s="96">
        <f t="shared" si="9"/>
        <v>0</v>
      </c>
      <c r="W177" s="94">
        <f t="shared" si="10"/>
        <v>0</v>
      </c>
      <c r="X177" s="94">
        <f t="shared" si="11"/>
        <v>0</v>
      </c>
    </row>
    <row r="178" spans="1:24" ht="38.25">
      <c r="A178" s="20">
        <v>168</v>
      </c>
      <c r="B178" s="21" t="s">
        <v>780</v>
      </c>
      <c r="C178" s="22" t="s">
        <v>781</v>
      </c>
      <c r="D178" s="21" t="s">
        <v>559</v>
      </c>
      <c r="E178" s="23">
        <v>5</v>
      </c>
      <c r="F178" s="24">
        <v>47510</v>
      </c>
      <c r="G178" s="24">
        <v>27347</v>
      </c>
      <c r="H178" s="25">
        <v>0.25</v>
      </c>
      <c r="I178" s="26">
        <v>0.56829615</v>
      </c>
      <c r="J178" s="24">
        <v>20510.25</v>
      </c>
      <c r="K178" s="27">
        <v>102551.25</v>
      </c>
      <c r="L178" s="43">
        <v>0</v>
      </c>
      <c r="M178" s="53">
        <v>5</v>
      </c>
      <c r="O178" s="60">
        <v>51691</v>
      </c>
      <c r="P178" s="60">
        <v>27347</v>
      </c>
      <c r="Q178" s="60">
        <v>21877.599999999999</v>
      </c>
      <c r="R178" s="60">
        <v>20510.25</v>
      </c>
      <c r="T178" s="96">
        <f t="shared" si="8"/>
        <v>109388</v>
      </c>
      <c r="U178" s="96">
        <f t="shared" si="9"/>
        <v>102551.25</v>
      </c>
      <c r="W178" s="94">
        <f t="shared" si="10"/>
        <v>6836.75</v>
      </c>
      <c r="X178" s="94">
        <f t="shared" si="11"/>
        <v>0</v>
      </c>
    </row>
    <row r="179" spans="1:24" ht="102">
      <c r="A179" s="20">
        <v>169</v>
      </c>
      <c r="B179" s="21" t="s">
        <v>782</v>
      </c>
      <c r="C179" s="22" t="s">
        <v>783</v>
      </c>
      <c r="D179" s="21" t="s">
        <v>559</v>
      </c>
      <c r="E179" s="23">
        <v>0</v>
      </c>
      <c r="F179" s="24">
        <v>0</v>
      </c>
      <c r="G179" s="24">
        <v>0</v>
      </c>
      <c r="H179" s="25">
        <v>0</v>
      </c>
      <c r="I179" s="26"/>
      <c r="J179" s="24">
        <v>0</v>
      </c>
      <c r="K179" s="27">
        <v>0</v>
      </c>
      <c r="L179" s="43">
        <v>0</v>
      </c>
      <c r="M179" s="53">
        <v>0</v>
      </c>
      <c r="O179" s="60">
        <v>282800</v>
      </c>
      <c r="P179" s="60">
        <v>6693</v>
      </c>
      <c r="Q179" s="60">
        <v>5354.4</v>
      </c>
      <c r="R179" s="60">
        <v>5019.75</v>
      </c>
      <c r="T179" s="96">
        <f t="shared" si="8"/>
        <v>0</v>
      </c>
      <c r="U179" s="96">
        <f t="shared" si="9"/>
        <v>0</v>
      </c>
      <c r="W179" s="94">
        <f t="shared" si="10"/>
        <v>0</v>
      </c>
      <c r="X179" s="94">
        <f t="shared" si="11"/>
        <v>0</v>
      </c>
    </row>
    <row r="180" spans="1:24" ht="165.75">
      <c r="A180" s="20">
        <v>170</v>
      </c>
      <c r="B180" s="21" t="s">
        <v>784</v>
      </c>
      <c r="C180" s="22" t="s">
        <v>785</v>
      </c>
      <c r="D180" s="21" t="s">
        <v>786</v>
      </c>
      <c r="E180" s="23">
        <v>70</v>
      </c>
      <c r="F180" s="24">
        <v>66175</v>
      </c>
      <c r="G180" s="24">
        <v>12705</v>
      </c>
      <c r="H180" s="25">
        <v>0.25</v>
      </c>
      <c r="I180" s="26">
        <v>0.85600679999999996</v>
      </c>
      <c r="J180" s="24">
        <v>9528.75</v>
      </c>
      <c r="K180" s="27">
        <v>667012.5</v>
      </c>
      <c r="L180" s="43">
        <v>0</v>
      </c>
      <c r="M180" s="53">
        <v>70</v>
      </c>
      <c r="O180" s="60">
        <v>66175</v>
      </c>
      <c r="P180" s="60">
        <v>12705</v>
      </c>
      <c r="Q180" s="60">
        <v>10164</v>
      </c>
      <c r="R180" s="60">
        <v>9528.75</v>
      </c>
      <c r="T180" s="96">
        <f t="shared" si="8"/>
        <v>711480</v>
      </c>
      <c r="U180" s="96">
        <f t="shared" si="9"/>
        <v>667012.5</v>
      </c>
      <c r="W180" s="94">
        <f t="shared" si="10"/>
        <v>44467.5</v>
      </c>
      <c r="X180" s="94">
        <f t="shared" si="11"/>
        <v>0</v>
      </c>
    </row>
    <row r="181" spans="1:24" ht="102">
      <c r="A181" s="20">
        <v>171</v>
      </c>
      <c r="B181" s="21" t="s">
        <v>787</v>
      </c>
      <c r="C181" s="22" t="s">
        <v>788</v>
      </c>
      <c r="D181" s="21" t="s">
        <v>786</v>
      </c>
      <c r="E181" s="23">
        <v>0</v>
      </c>
      <c r="F181" s="24">
        <v>0</v>
      </c>
      <c r="G181" s="24">
        <v>0</v>
      </c>
      <c r="H181" s="25">
        <v>0</v>
      </c>
      <c r="I181" s="26"/>
      <c r="J181" s="24">
        <v>0</v>
      </c>
      <c r="K181" s="27">
        <v>0</v>
      </c>
      <c r="L181" s="43">
        <v>0</v>
      </c>
      <c r="M181" s="53">
        <v>0</v>
      </c>
      <c r="O181" s="60">
        <v>45450</v>
      </c>
      <c r="P181" s="60">
        <v>16204</v>
      </c>
      <c r="Q181" s="60">
        <v>12963.2</v>
      </c>
      <c r="R181" s="60">
        <v>12153</v>
      </c>
      <c r="T181" s="96">
        <f t="shared" si="8"/>
        <v>0</v>
      </c>
      <c r="U181" s="96">
        <f t="shared" si="9"/>
        <v>0</v>
      </c>
      <c r="W181" s="94">
        <f t="shared" si="10"/>
        <v>0</v>
      </c>
      <c r="X181" s="94">
        <f t="shared" si="11"/>
        <v>0</v>
      </c>
    </row>
    <row r="182" spans="1:24" ht="127.5">
      <c r="A182" s="20">
        <v>172</v>
      </c>
      <c r="B182" s="21" t="s">
        <v>789</v>
      </c>
      <c r="C182" s="22" t="s">
        <v>790</v>
      </c>
      <c r="D182" s="21" t="s">
        <v>791</v>
      </c>
      <c r="E182" s="23">
        <v>0</v>
      </c>
      <c r="F182" s="24">
        <v>0</v>
      </c>
      <c r="G182" s="24">
        <v>0</v>
      </c>
      <c r="H182" s="25">
        <v>0</v>
      </c>
      <c r="I182" s="26"/>
      <c r="J182" s="24">
        <v>0</v>
      </c>
      <c r="K182" s="27">
        <v>0</v>
      </c>
      <c r="L182" s="43">
        <v>0</v>
      </c>
      <c r="M182" s="53">
        <v>0</v>
      </c>
      <c r="O182" s="60">
        <v>99044</v>
      </c>
      <c r="P182" s="60">
        <v>3394</v>
      </c>
      <c r="Q182" s="60">
        <v>2715.2</v>
      </c>
      <c r="R182" s="60">
        <v>2545.5</v>
      </c>
      <c r="T182" s="96">
        <f t="shared" si="8"/>
        <v>0</v>
      </c>
      <c r="U182" s="96">
        <f t="shared" si="9"/>
        <v>0</v>
      </c>
      <c r="W182" s="94">
        <f t="shared" si="10"/>
        <v>0</v>
      </c>
      <c r="X182" s="94">
        <f t="shared" si="11"/>
        <v>0</v>
      </c>
    </row>
    <row r="183" spans="1:24" ht="165.75">
      <c r="A183" s="20">
        <v>173</v>
      </c>
      <c r="B183" s="21" t="s">
        <v>792</v>
      </c>
      <c r="C183" s="22" t="s">
        <v>793</v>
      </c>
      <c r="D183" s="21" t="s">
        <v>791</v>
      </c>
      <c r="E183" s="23">
        <v>0</v>
      </c>
      <c r="F183" s="24">
        <v>0</v>
      </c>
      <c r="G183" s="24">
        <v>0</v>
      </c>
      <c r="H183" s="25">
        <v>0</v>
      </c>
      <c r="I183" s="26"/>
      <c r="J183" s="24">
        <v>0</v>
      </c>
      <c r="K183" s="27">
        <v>0</v>
      </c>
      <c r="L183" s="43">
        <v>0</v>
      </c>
      <c r="M183" s="53">
        <v>0</v>
      </c>
      <c r="O183" s="60">
        <v>63630</v>
      </c>
      <c r="P183" s="60">
        <v>17132</v>
      </c>
      <c r="Q183" s="60">
        <v>13705.6</v>
      </c>
      <c r="R183" s="60">
        <v>12849</v>
      </c>
      <c r="T183" s="96">
        <f t="shared" si="8"/>
        <v>0</v>
      </c>
      <c r="U183" s="96">
        <f t="shared" si="9"/>
        <v>0</v>
      </c>
      <c r="W183" s="94">
        <f t="shared" si="10"/>
        <v>0</v>
      </c>
      <c r="X183" s="94">
        <f t="shared" si="11"/>
        <v>0</v>
      </c>
    </row>
    <row r="184" spans="1:24" ht="51">
      <c r="A184" s="20">
        <v>174</v>
      </c>
      <c r="B184" s="21" t="s">
        <v>794</v>
      </c>
      <c r="C184" s="22" t="s">
        <v>795</v>
      </c>
      <c r="D184" s="21" t="s">
        <v>796</v>
      </c>
      <c r="E184" s="23">
        <v>0</v>
      </c>
      <c r="F184" s="24">
        <v>0</v>
      </c>
      <c r="G184" s="24">
        <v>0</v>
      </c>
      <c r="H184" s="25">
        <v>0</v>
      </c>
      <c r="I184" s="26"/>
      <c r="J184" s="24">
        <v>0</v>
      </c>
      <c r="K184" s="27">
        <v>0</v>
      </c>
      <c r="L184" s="43">
        <v>0</v>
      </c>
      <c r="M184" s="53">
        <v>0</v>
      </c>
      <c r="O184" s="60">
        <v>23981</v>
      </c>
      <c r="P184" s="60">
        <v>12521</v>
      </c>
      <c r="Q184" s="60">
        <v>10016.799999999999</v>
      </c>
      <c r="R184" s="60">
        <v>9390.75</v>
      </c>
      <c r="T184" s="96">
        <f t="shared" si="8"/>
        <v>0</v>
      </c>
      <c r="U184" s="96">
        <f t="shared" si="9"/>
        <v>0</v>
      </c>
      <c r="W184" s="94">
        <f t="shared" si="10"/>
        <v>0</v>
      </c>
      <c r="X184" s="94">
        <f t="shared" si="11"/>
        <v>0</v>
      </c>
    </row>
    <row r="185" spans="1:24" ht="76.5">
      <c r="A185" s="20">
        <v>175</v>
      </c>
      <c r="B185" s="21" t="s">
        <v>797</v>
      </c>
      <c r="C185" s="22" t="s">
        <v>798</v>
      </c>
      <c r="D185" s="21" t="s">
        <v>799</v>
      </c>
      <c r="E185" s="23">
        <v>20</v>
      </c>
      <c r="F185" s="24">
        <v>11538</v>
      </c>
      <c r="G185" s="24">
        <v>7300</v>
      </c>
      <c r="H185" s="25">
        <v>0.25</v>
      </c>
      <c r="I185" s="26">
        <v>0.52548101999999997</v>
      </c>
      <c r="J185" s="24">
        <v>5475</v>
      </c>
      <c r="K185" s="27">
        <v>109500</v>
      </c>
      <c r="L185" s="43">
        <v>0</v>
      </c>
      <c r="M185" s="53">
        <v>20</v>
      </c>
      <c r="O185" s="60">
        <v>14544</v>
      </c>
      <c r="P185" s="60">
        <v>7300</v>
      </c>
      <c r="Q185" s="60">
        <v>5840</v>
      </c>
      <c r="R185" s="60">
        <v>5475</v>
      </c>
      <c r="T185" s="96">
        <f t="shared" si="8"/>
        <v>116800</v>
      </c>
      <c r="U185" s="96">
        <f t="shared" si="9"/>
        <v>109500</v>
      </c>
      <c r="W185" s="94">
        <f t="shared" si="10"/>
        <v>7300</v>
      </c>
      <c r="X185" s="94">
        <f t="shared" si="11"/>
        <v>0</v>
      </c>
    </row>
    <row r="186" spans="1:24" ht="76.5">
      <c r="A186" s="20">
        <v>176</v>
      </c>
      <c r="B186" s="21" t="s">
        <v>800</v>
      </c>
      <c r="C186" s="22" t="s">
        <v>798</v>
      </c>
      <c r="D186" s="21" t="s">
        <v>801</v>
      </c>
      <c r="E186" s="23">
        <v>0</v>
      </c>
      <c r="F186" s="24">
        <v>0</v>
      </c>
      <c r="G186" s="24">
        <v>0</v>
      </c>
      <c r="H186" s="25">
        <v>0</v>
      </c>
      <c r="I186" s="26"/>
      <c r="J186" s="24">
        <v>0</v>
      </c>
      <c r="K186" s="27">
        <v>0</v>
      </c>
      <c r="L186" s="43">
        <v>0</v>
      </c>
      <c r="M186" s="53">
        <v>0</v>
      </c>
      <c r="O186" s="60">
        <v>15521</v>
      </c>
      <c r="P186" s="60">
        <v>2734</v>
      </c>
      <c r="Q186" s="60">
        <v>2187.1999999999998</v>
      </c>
      <c r="R186" s="60">
        <v>2050.5</v>
      </c>
      <c r="T186" s="96">
        <f t="shared" si="8"/>
        <v>0</v>
      </c>
      <c r="U186" s="96">
        <f t="shared" si="9"/>
        <v>0</v>
      </c>
      <c r="W186" s="94">
        <f t="shared" si="10"/>
        <v>0</v>
      </c>
      <c r="X186" s="94">
        <f t="shared" si="11"/>
        <v>0</v>
      </c>
    </row>
    <row r="187" spans="1:24" ht="76.5">
      <c r="A187" s="20">
        <v>177</v>
      </c>
      <c r="B187" s="21" t="s">
        <v>802</v>
      </c>
      <c r="C187" s="22" t="s">
        <v>798</v>
      </c>
      <c r="D187" s="21" t="s">
        <v>786</v>
      </c>
      <c r="E187" s="23">
        <v>0</v>
      </c>
      <c r="F187" s="24">
        <v>0</v>
      </c>
      <c r="G187" s="24">
        <v>0</v>
      </c>
      <c r="H187" s="25">
        <v>0</v>
      </c>
      <c r="I187" s="26"/>
      <c r="J187" s="24">
        <v>0</v>
      </c>
      <c r="K187" s="27">
        <v>0</v>
      </c>
      <c r="L187" s="43">
        <v>0</v>
      </c>
      <c r="M187" s="53">
        <v>0</v>
      </c>
      <c r="O187" s="60">
        <v>5701</v>
      </c>
      <c r="P187" s="60">
        <v>2538</v>
      </c>
      <c r="Q187" s="60">
        <v>2030.4</v>
      </c>
      <c r="R187" s="60">
        <v>1903.5</v>
      </c>
      <c r="T187" s="96">
        <f t="shared" si="8"/>
        <v>0</v>
      </c>
      <c r="U187" s="96">
        <f t="shared" si="9"/>
        <v>0</v>
      </c>
      <c r="W187" s="94">
        <f t="shared" si="10"/>
        <v>0</v>
      </c>
      <c r="X187" s="94">
        <f t="shared" si="11"/>
        <v>0</v>
      </c>
    </row>
    <row r="188" spans="1:24" ht="76.5">
      <c r="A188" s="20">
        <v>178</v>
      </c>
      <c r="B188" s="21" t="s">
        <v>803</v>
      </c>
      <c r="C188" s="22" t="s">
        <v>804</v>
      </c>
      <c r="D188" s="21" t="s">
        <v>786</v>
      </c>
      <c r="E188" s="23">
        <v>0</v>
      </c>
      <c r="F188" s="24">
        <v>0</v>
      </c>
      <c r="G188" s="24">
        <v>0</v>
      </c>
      <c r="H188" s="25">
        <v>0</v>
      </c>
      <c r="I188" s="26"/>
      <c r="J188" s="24">
        <v>0</v>
      </c>
      <c r="K188" s="27">
        <v>0</v>
      </c>
      <c r="L188" s="43">
        <v>0</v>
      </c>
      <c r="M188" s="53">
        <v>0</v>
      </c>
      <c r="O188" s="60">
        <v>6779</v>
      </c>
      <c r="P188" s="60">
        <v>2538</v>
      </c>
      <c r="Q188" s="60">
        <v>2030.4</v>
      </c>
      <c r="R188" s="60">
        <v>1903.5</v>
      </c>
      <c r="T188" s="96">
        <f t="shared" si="8"/>
        <v>0</v>
      </c>
      <c r="U188" s="96">
        <f t="shared" si="9"/>
        <v>0</v>
      </c>
      <c r="W188" s="94">
        <f t="shared" si="10"/>
        <v>0</v>
      </c>
      <c r="X188" s="94">
        <f t="shared" si="11"/>
        <v>0</v>
      </c>
    </row>
    <row r="189" spans="1:24" ht="76.5">
      <c r="A189" s="20">
        <v>179</v>
      </c>
      <c r="B189" s="21" t="s">
        <v>805</v>
      </c>
      <c r="C189" s="22" t="s">
        <v>806</v>
      </c>
      <c r="D189" s="21" t="s">
        <v>807</v>
      </c>
      <c r="E189" s="23">
        <v>0</v>
      </c>
      <c r="F189" s="24">
        <v>0</v>
      </c>
      <c r="G189" s="24">
        <v>0</v>
      </c>
      <c r="H189" s="25">
        <v>0</v>
      </c>
      <c r="I189" s="26"/>
      <c r="J189" s="24">
        <v>0</v>
      </c>
      <c r="K189" s="27">
        <v>0</v>
      </c>
      <c r="L189" s="43">
        <v>0</v>
      </c>
      <c r="M189" s="53">
        <v>0</v>
      </c>
      <c r="O189" s="60">
        <v>56465</v>
      </c>
      <c r="P189" s="60">
        <v>7761</v>
      </c>
      <c r="Q189" s="60">
        <v>6208.8</v>
      </c>
      <c r="R189" s="60">
        <v>5820.75</v>
      </c>
      <c r="T189" s="96">
        <f t="shared" si="8"/>
        <v>0</v>
      </c>
      <c r="U189" s="96">
        <f t="shared" si="9"/>
        <v>0</v>
      </c>
      <c r="W189" s="94">
        <f t="shared" si="10"/>
        <v>0</v>
      </c>
      <c r="X189" s="94">
        <f t="shared" si="11"/>
        <v>0</v>
      </c>
    </row>
    <row r="190" spans="1:24" ht="140.25">
      <c r="A190" s="20">
        <v>180</v>
      </c>
      <c r="B190" s="21" t="s">
        <v>808</v>
      </c>
      <c r="C190" s="22" t="s">
        <v>809</v>
      </c>
      <c r="D190" s="21" t="s">
        <v>810</v>
      </c>
      <c r="E190" s="23">
        <v>0</v>
      </c>
      <c r="F190" s="24">
        <v>0</v>
      </c>
      <c r="G190" s="24">
        <v>0</v>
      </c>
      <c r="H190" s="25">
        <v>0</v>
      </c>
      <c r="I190" s="26"/>
      <c r="J190" s="24">
        <v>0</v>
      </c>
      <c r="K190" s="27">
        <v>0</v>
      </c>
      <c r="L190" s="43">
        <v>0</v>
      </c>
      <c r="M190" s="53">
        <v>0</v>
      </c>
      <c r="O190" s="60">
        <v>24886</v>
      </c>
      <c r="P190" s="60">
        <v>5701</v>
      </c>
      <c r="Q190" s="60">
        <v>4560.8</v>
      </c>
      <c r="R190" s="60">
        <v>4275.75</v>
      </c>
      <c r="T190" s="96">
        <f t="shared" si="8"/>
        <v>0</v>
      </c>
      <c r="U190" s="96">
        <f t="shared" si="9"/>
        <v>0</v>
      </c>
      <c r="W190" s="94">
        <f t="shared" si="10"/>
        <v>0</v>
      </c>
      <c r="X190" s="94">
        <f t="shared" si="11"/>
        <v>0</v>
      </c>
    </row>
    <row r="191" spans="1:24" ht="63.75">
      <c r="A191" s="20">
        <v>181</v>
      </c>
      <c r="B191" s="21" t="s">
        <v>811</v>
      </c>
      <c r="C191" s="22" t="s">
        <v>812</v>
      </c>
      <c r="D191" s="21" t="s">
        <v>813</v>
      </c>
      <c r="E191" s="23">
        <v>0</v>
      </c>
      <c r="F191" s="24">
        <v>0</v>
      </c>
      <c r="G191" s="24">
        <v>0</v>
      </c>
      <c r="H191" s="25">
        <v>0</v>
      </c>
      <c r="I191" s="26"/>
      <c r="J191" s="24">
        <v>0</v>
      </c>
      <c r="K191" s="27">
        <v>0</v>
      </c>
      <c r="L191" s="43">
        <v>0</v>
      </c>
      <c r="M191" s="53">
        <v>0</v>
      </c>
      <c r="O191" s="60">
        <v>2482</v>
      </c>
      <c r="P191" s="60">
        <v>641</v>
      </c>
      <c r="Q191" s="60">
        <v>512.79999999999995</v>
      </c>
      <c r="R191" s="60">
        <v>480.75</v>
      </c>
      <c r="T191" s="96">
        <f t="shared" si="8"/>
        <v>0</v>
      </c>
      <c r="U191" s="96">
        <f t="shared" si="9"/>
        <v>0</v>
      </c>
      <c r="W191" s="94">
        <f t="shared" si="10"/>
        <v>0</v>
      </c>
      <c r="X191" s="94">
        <f t="shared" si="11"/>
        <v>0</v>
      </c>
    </row>
    <row r="192" spans="1:24" ht="63.75">
      <c r="A192" s="20">
        <v>182</v>
      </c>
      <c r="B192" s="21" t="s">
        <v>814</v>
      </c>
      <c r="C192" s="22" t="s">
        <v>812</v>
      </c>
      <c r="D192" s="21" t="s">
        <v>815</v>
      </c>
      <c r="E192" s="23">
        <v>0</v>
      </c>
      <c r="F192" s="24">
        <v>0</v>
      </c>
      <c r="G192" s="24">
        <v>0</v>
      </c>
      <c r="H192" s="25">
        <v>0</v>
      </c>
      <c r="I192" s="26"/>
      <c r="J192" s="24">
        <v>0</v>
      </c>
      <c r="K192" s="27">
        <v>0</v>
      </c>
      <c r="L192" s="43">
        <v>0</v>
      </c>
      <c r="M192" s="53">
        <v>0</v>
      </c>
      <c r="O192" s="60">
        <v>4482</v>
      </c>
      <c r="P192" s="60">
        <v>1182</v>
      </c>
      <c r="Q192" s="60">
        <v>945.6</v>
      </c>
      <c r="R192" s="60">
        <v>886.5</v>
      </c>
      <c r="T192" s="96">
        <f t="shared" si="8"/>
        <v>0</v>
      </c>
      <c r="U192" s="96">
        <f t="shared" si="9"/>
        <v>0</v>
      </c>
      <c r="W192" s="94">
        <f t="shared" si="10"/>
        <v>0</v>
      </c>
      <c r="X192" s="94">
        <f t="shared" si="11"/>
        <v>0</v>
      </c>
    </row>
    <row r="193" spans="1:24" ht="63.75">
      <c r="A193" s="20">
        <v>183</v>
      </c>
      <c r="B193" s="21" t="s">
        <v>816</v>
      </c>
      <c r="C193" s="22" t="s">
        <v>812</v>
      </c>
      <c r="D193" s="21" t="s">
        <v>817</v>
      </c>
      <c r="E193" s="23">
        <v>0</v>
      </c>
      <c r="F193" s="24">
        <v>0</v>
      </c>
      <c r="G193" s="24">
        <v>0</v>
      </c>
      <c r="H193" s="25">
        <v>0</v>
      </c>
      <c r="I193" s="26"/>
      <c r="J193" s="24">
        <v>0</v>
      </c>
      <c r="K193" s="27">
        <v>0</v>
      </c>
      <c r="L193" s="43">
        <v>0</v>
      </c>
      <c r="M193" s="53">
        <v>0</v>
      </c>
      <c r="O193" s="60">
        <v>2715</v>
      </c>
      <c r="P193" s="60">
        <v>1234</v>
      </c>
      <c r="Q193" s="60">
        <v>987.2</v>
      </c>
      <c r="R193" s="60">
        <v>925.5</v>
      </c>
      <c r="T193" s="96">
        <f t="shared" si="8"/>
        <v>0</v>
      </c>
      <c r="U193" s="96">
        <f t="shared" si="9"/>
        <v>0</v>
      </c>
      <c r="W193" s="94">
        <f t="shared" si="10"/>
        <v>0</v>
      </c>
      <c r="X193" s="94">
        <f t="shared" si="11"/>
        <v>0</v>
      </c>
    </row>
    <row r="194" spans="1:24" ht="51">
      <c r="A194" s="20">
        <v>184</v>
      </c>
      <c r="B194" s="21" t="s">
        <v>818</v>
      </c>
      <c r="C194" s="22" t="s">
        <v>819</v>
      </c>
      <c r="D194" s="21" t="s">
        <v>820</v>
      </c>
      <c r="E194" s="23">
        <v>40</v>
      </c>
      <c r="F194" s="24">
        <v>2036</v>
      </c>
      <c r="G194" s="24">
        <v>1303</v>
      </c>
      <c r="H194" s="25">
        <v>0.25</v>
      </c>
      <c r="I194" s="26">
        <v>0.52001472999999998</v>
      </c>
      <c r="J194" s="24">
        <v>977.25</v>
      </c>
      <c r="K194" s="27">
        <v>39090</v>
      </c>
      <c r="L194" s="43">
        <v>0</v>
      </c>
      <c r="M194" s="53">
        <v>40</v>
      </c>
      <c r="O194" s="60">
        <v>3675</v>
      </c>
      <c r="P194" s="60">
        <v>1303</v>
      </c>
      <c r="Q194" s="60">
        <v>1042.4000000000001</v>
      </c>
      <c r="R194" s="60">
        <v>977.25</v>
      </c>
      <c r="T194" s="96">
        <f t="shared" si="8"/>
        <v>41696</v>
      </c>
      <c r="U194" s="96">
        <f t="shared" si="9"/>
        <v>39090</v>
      </c>
      <c r="W194" s="94">
        <f t="shared" si="10"/>
        <v>2606</v>
      </c>
      <c r="X194" s="94">
        <f t="shared" si="11"/>
        <v>0</v>
      </c>
    </row>
    <row r="195" spans="1:24" ht="331.5">
      <c r="A195" s="20">
        <v>185</v>
      </c>
      <c r="B195" s="21" t="s">
        <v>821</v>
      </c>
      <c r="C195" s="22" t="s">
        <v>822</v>
      </c>
      <c r="D195" s="21" t="s">
        <v>820</v>
      </c>
      <c r="E195" s="23">
        <v>0</v>
      </c>
      <c r="F195" s="24">
        <v>0</v>
      </c>
      <c r="G195" s="24">
        <v>0</v>
      </c>
      <c r="H195" s="25">
        <v>0</v>
      </c>
      <c r="I195" s="26"/>
      <c r="J195" s="24">
        <v>0</v>
      </c>
      <c r="K195" s="27">
        <v>0</v>
      </c>
      <c r="L195" s="43">
        <v>0</v>
      </c>
      <c r="M195" s="53">
        <v>0</v>
      </c>
      <c r="O195" s="60">
        <v>14706</v>
      </c>
      <c r="P195" s="60">
        <v>3225</v>
      </c>
      <c r="Q195" s="60">
        <v>2580</v>
      </c>
      <c r="R195" s="60">
        <v>2418.75</v>
      </c>
      <c r="T195" s="96">
        <f t="shared" si="8"/>
        <v>0</v>
      </c>
      <c r="U195" s="96">
        <f t="shared" si="9"/>
        <v>0</v>
      </c>
      <c r="W195" s="94">
        <f t="shared" si="10"/>
        <v>0</v>
      </c>
      <c r="X195" s="94">
        <f t="shared" si="11"/>
        <v>0</v>
      </c>
    </row>
    <row r="196" spans="1:24" ht="38.25">
      <c r="A196" s="20">
        <v>186</v>
      </c>
      <c r="B196" s="21" t="s">
        <v>823</v>
      </c>
      <c r="C196" s="22" t="s">
        <v>824</v>
      </c>
      <c r="D196" s="21" t="s">
        <v>825</v>
      </c>
      <c r="E196" s="23">
        <v>20</v>
      </c>
      <c r="F196" s="24">
        <v>23359</v>
      </c>
      <c r="G196" s="24">
        <v>8400</v>
      </c>
      <c r="H196" s="25">
        <v>0.25</v>
      </c>
      <c r="I196" s="26">
        <v>0.73029666999999998</v>
      </c>
      <c r="J196" s="24">
        <v>6300</v>
      </c>
      <c r="K196" s="27">
        <v>126000</v>
      </c>
      <c r="L196" s="43">
        <v>0</v>
      </c>
      <c r="M196" s="53">
        <v>20</v>
      </c>
      <c r="O196" s="60">
        <v>24823</v>
      </c>
      <c r="P196" s="60">
        <v>8400</v>
      </c>
      <c r="Q196" s="60">
        <v>6720</v>
      </c>
      <c r="R196" s="60">
        <v>6300</v>
      </c>
      <c r="T196" s="96">
        <f t="shared" si="8"/>
        <v>134400</v>
      </c>
      <c r="U196" s="96">
        <f t="shared" si="9"/>
        <v>126000</v>
      </c>
      <c r="W196" s="94">
        <f t="shared" si="10"/>
        <v>8400</v>
      </c>
      <c r="X196" s="94">
        <f t="shared" si="11"/>
        <v>0</v>
      </c>
    </row>
    <row r="197" spans="1:24" ht="38.25">
      <c r="A197" s="20">
        <v>187</v>
      </c>
      <c r="B197" s="21" t="s">
        <v>826</v>
      </c>
      <c r="C197" s="22" t="s">
        <v>827</v>
      </c>
      <c r="D197" s="21" t="s">
        <v>828</v>
      </c>
      <c r="E197" s="23">
        <v>40</v>
      </c>
      <c r="F197" s="24">
        <v>6222</v>
      </c>
      <c r="G197" s="24">
        <v>3225</v>
      </c>
      <c r="H197" s="25">
        <v>0.25</v>
      </c>
      <c r="I197" s="26">
        <v>0.61125843999999996</v>
      </c>
      <c r="J197" s="24">
        <v>2418.75</v>
      </c>
      <c r="K197" s="27">
        <v>96750</v>
      </c>
      <c r="L197" s="43">
        <v>0</v>
      </c>
      <c r="M197" s="53">
        <v>40</v>
      </c>
      <c r="O197" s="60">
        <v>8822</v>
      </c>
      <c r="P197" s="60">
        <v>3225</v>
      </c>
      <c r="Q197" s="60">
        <v>2580</v>
      </c>
      <c r="R197" s="60">
        <v>2418.75</v>
      </c>
      <c r="T197" s="96">
        <f t="shared" si="8"/>
        <v>103200</v>
      </c>
      <c r="U197" s="96">
        <f t="shared" si="9"/>
        <v>96750</v>
      </c>
      <c r="W197" s="94">
        <f t="shared" si="10"/>
        <v>6450</v>
      </c>
      <c r="X197" s="94">
        <f t="shared" si="11"/>
        <v>0</v>
      </c>
    </row>
    <row r="198" spans="1:24" ht="51">
      <c r="A198" s="20">
        <v>188</v>
      </c>
      <c r="B198" s="21" t="s">
        <v>829</v>
      </c>
      <c r="C198" s="22" t="s">
        <v>819</v>
      </c>
      <c r="D198" s="21" t="s">
        <v>830</v>
      </c>
      <c r="E198" s="23">
        <v>40</v>
      </c>
      <c r="F198" s="24">
        <v>10181</v>
      </c>
      <c r="G198" s="24">
        <v>3846</v>
      </c>
      <c r="H198" s="25">
        <v>0.25</v>
      </c>
      <c r="I198" s="26">
        <v>0.71667813000000002</v>
      </c>
      <c r="J198" s="24">
        <v>2884.5</v>
      </c>
      <c r="K198" s="27">
        <v>115380</v>
      </c>
      <c r="L198" s="43">
        <v>0</v>
      </c>
      <c r="M198" s="53">
        <v>40</v>
      </c>
      <c r="O198" s="60">
        <v>14203</v>
      </c>
      <c r="P198" s="60">
        <v>3846</v>
      </c>
      <c r="Q198" s="60">
        <v>3076.8</v>
      </c>
      <c r="R198" s="60">
        <v>2884.5</v>
      </c>
      <c r="T198" s="96">
        <f t="shared" si="8"/>
        <v>123072</v>
      </c>
      <c r="U198" s="96">
        <f t="shared" si="9"/>
        <v>115380</v>
      </c>
      <c r="W198" s="94">
        <f t="shared" si="10"/>
        <v>7692</v>
      </c>
      <c r="X198" s="94">
        <f t="shared" si="11"/>
        <v>0</v>
      </c>
    </row>
    <row r="199" spans="1:24" ht="38.25">
      <c r="A199" s="20">
        <v>189</v>
      </c>
      <c r="B199" s="21" t="s">
        <v>831</v>
      </c>
      <c r="C199" s="22" t="s">
        <v>832</v>
      </c>
      <c r="D199" s="21" t="s">
        <v>830</v>
      </c>
      <c r="E199" s="23">
        <v>40</v>
      </c>
      <c r="F199" s="24">
        <v>10181</v>
      </c>
      <c r="G199" s="24">
        <v>1848</v>
      </c>
      <c r="H199" s="25">
        <v>0.25</v>
      </c>
      <c r="I199" s="26">
        <v>0.86386406000000004</v>
      </c>
      <c r="J199" s="24">
        <v>1386</v>
      </c>
      <c r="K199" s="27">
        <v>55440</v>
      </c>
      <c r="L199" s="43">
        <v>0</v>
      </c>
      <c r="M199" s="53">
        <v>40</v>
      </c>
      <c r="O199" s="60">
        <v>23260</v>
      </c>
      <c r="P199" s="60">
        <v>1848</v>
      </c>
      <c r="Q199" s="60">
        <v>1478.4</v>
      </c>
      <c r="R199" s="60">
        <v>1386</v>
      </c>
      <c r="T199" s="96">
        <f t="shared" si="8"/>
        <v>59136</v>
      </c>
      <c r="U199" s="96">
        <f t="shared" si="9"/>
        <v>55440</v>
      </c>
      <c r="W199" s="94">
        <f t="shared" si="10"/>
        <v>3696</v>
      </c>
      <c r="X199" s="94">
        <f t="shared" si="11"/>
        <v>0</v>
      </c>
    </row>
    <row r="200" spans="1:24" ht="38.25">
      <c r="A200" s="20">
        <v>190</v>
      </c>
      <c r="B200" s="21" t="s">
        <v>833</v>
      </c>
      <c r="C200" s="22" t="s">
        <v>834</v>
      </c>
      <c r="D200" s="21" t="s">
        <v>835</v>
      </c>
      <c r="E200" s="23">
        <v>0</v>
      </c>
      <c r="F200" s="24">
        <v>0</v>
      </c>
      <c r="G200" s="24">
        <v>0</v>
      </c>
      <c r="H200" s="25">
        <v>0</v>
      </c>
      <c r="I200" s="26"/>
      <c r="J200" s="24">
        <v>0</v>
      </c>
      <c r="K200" s="27">
        <v>0</v>
      </c>
      <c r="L200" s="43">
        <v>0</v>
      </c>
      <c r="M200" s="53">
        <v>0</v>
      </c>
      <c r="O200" s="60">
        <v>2037</v>
      </c>
      <c r="P200" s="60">
        <v>448</v>
      </c>
      <c r="Q200" s="60">
        <v>358.4</v>
      </c>
      <c r="R200" s="60">
        <v>336</v>
      </c>
      <c r="T200" s="96">
        <f t="shared" si="8"/>
        <v>0</v>
      </c>
      <c r="U200" s="96">
        <f t="shared" si="9"/>
        <v>0</v>
      </c>
      <c r="W200" s="94">
        <f t="shared" si="10"/>
        <v>0</v>
      </c>
      <c r="X200" s="94">
        <f t="shared" si="11"/>
        <v>0</v>
      </c>
    </row>
    <row r="201" spans="1:24" ht="38.25">
      <c r="A201" s="20">
        <v>191</v>
      </c>
      <c r="B201" s="21" t="s">
        <v>836</v>
      </c>
      <c r="C201" s="22" t="s">
        <v>837</v>
      </c>
      <c r="D201" s="21" t="s">
        <v>838</v>
      </c>
      <c r="E201" s="23">
        <v>0</v>
      </c>
      <c r="F201" s="24">
        <v>0</v>
      </c>
      <c r="G201" s="24">
        <v>0</v>
      </c>
      <c r="H201" s="25">
        <v>0</v>
      </c>
      <c r="I201" s="26"/>
      <c r="J201" s="24">
        <v>0</v>
      </c>
      <c r="K201" s="27">
        <v>0</v>
      </c>
      <c r="L201" s="43">
        <v>0</v>
      </c>
      <c r="M201" s="53">
        <v>0</v>
      </c>
      <c r="O201" s="60">
        <v>3269</v>
      </c>
      <c r="P201" s="60">
        <v>1044</v>
      </c>
      <c r="Q201" s="60">
        <v>835.2</v>
      </c>
      <c r="R201" s="60">
        <v>783</v>
      </c>
      <c r="T201" s="96">
        <f t="shared" si="8"/>
        <v>0</v>
      </c>
      <c r="U201" s="96">
        <f t="shared" si="9"/>
        <v>0</v>
      </c>
      <c r="W201" s="94">
        <f t="shared" si="10"/>
        <v>0</v>
      </c>
      <c r="X201" s="94">
        <f t="shared" si="11"/>
        <v>0</v>
      </c>
    </row>
    <row r="202" spans="1:24" ht="38.25">
      <c r="A202" s="20">
        <v>192</v>
      </c>
      <c r="B202" s="21" t="s">
        <v>839</v>
      </c>
      <c r="C202" s="22" t="s">
        <v>840</v>
      </c>
      <c r="D202" s="21" t="s">
        <v>838</v>
      </c>
      <c r="E202" s="23">
        <v>0</v>
      </c>
      <c r="F202" s="24">
        <v>0</v>
      </c>
      <c r="G202" s="24">
        <v>0</v>
      </c>
      <c r="H202" s="25">
        <v>0</v>
      </c>
      <c r="I202" s="26"/>
      <c r="J202" s="24">
        <v>0</v>
      </c>
      <c r="K202" s="27">
        <v>0</v>
      </c>
      <c r="L202" s="43">
        <v>0</v>
      </c>
      <c r="M202" s="53">
        <v>0</v>
      </c>
      <c r="O202" s="60">
        <v>4279</v>
      </c>
      <c r="P202" s="60">
        <v>1419</v>
      </c>
      <c r="Q202" s="60">
        <v>1135.2</v>
      </c>
      <c r="R202" s="60">
        <v>1064.25</v>
      </c>
      <c r="T202" s="96">
        <f t="shared" si="8"/>
        <v>0</v>
      </c>
      <c r="U202" s="96">
        <f t="shared" si="9"/>
        <v>0</v>
      </c>
      <c r="W202" s="94">
        <f t="shared" si="10"/>
        <v>0</v>
      </c>
      <c r="X202" s="94">
        <f t="shared" si="11"/>
        <v>0</v>
      </c>
    </row>
    <row r="203" spans="1:24" ht="38.25">
      <c r="A203" s="20">
        <v>193</v>
      </c>
      <c r="B203" s="21" t="s">
        <v>841</v>
      </c>
      <c r="C203" s="22" t="s">
        <v>842</v>
      </c>
      <c r="D203" s="21" t="s">
        <v>843</v>
      </c>
      <c r="E203" s="23">
        <v>25</v>
      </c>
      <c r="F203" s="24">
        <v>21040</v>
      </c>
      <c r="G203" s="24">
        <v>9502</v>
      </c>
      <c r="H203" s="25">
        <v>0.25</v>
      </c>
      <c r="I203" s="26">
        <v>0.66128801999999998</v>
      </c>
      <c r="J203" s="24">
        <v>7126.5</v>
      </c>
      <c r="K203" s="27">
        <v>178162.5</v>
      </c>
      <c r="L203" s="43">
        <v>0</v>
      </c>
      <c r="M203" s="53">
        <v>25</v>
      </c>
      <c r="O203" s="60">
        <v>49207</v>
      </c>
      <c r="P203" s="60">
        <v>9502</v>
      </c>
      <c r="Q203" s="60">
        <v>7601.6</v>
      </c>
      <c r="R203" s="60">
        <v>7126.5</v>
      </c>
      <c r="T203" s="96">
        <f t="shared" ref="T203:T266" si="12">E203*Q203</f>
        <v>190040</v>
      </c>
      <c r="U203" s="96">
        <f t="shared" ref="U203:U266" si="13">E203*R203</f>
        <v>178162.5</v>
      </c>
      <c r="W203" s="94">
        <f t="shared" ref="W203:W266" si="14">T203-K203</f>
        <v>11877.5</v>
      </c>
      <c r="X203" s="94">
        <f t="shared" ref="X203:X266" si="15">U203-K203</f>
        <v>0</v>
      </c>
    </row>
    <row r="204" spans="1:24" ht="76.5">
      <c r="A204" s="20">
        <v>194</v>
      </c>
      <c r="B204" s="21" t="s">
        <v>844</v>
      </c>
      <c r="C204" s="22" t="s">
        <v>845</v>
      </c>
      <c r="D204" s="21" t="s">
        <v>559</v>
      </c>
      <c r="E204" s="23">
        <v>0</v>
      </c>
      <c r="F204" s="24">
        <v>0</v>
      </c>
      <c r="G204" s="24">
        <v>0</v>
      </c>
      <c r="H204" s="25">
        <v>0</v>
      </c>
      <c r="I204" s="26"/>
      <c r="J204" s="24">
        <v>0</v>
      </c>
      <c r="K204" s="27">
        <v>0</v>
      </c>
      <c r="L204" s="43">
        <v>0</v>
      </c>
      <c r="M204" s="53">
        <v>0</v>
      </c>
      <c r="O204" s="60">
        <v>95867</v>
      </c>
      <c r="P204" s="60">
        <v>12349</v>
      </c>
      <c r="Q204" s="60">
        <v>9879.2000000000007</v>
      </c>
      <c r="R204" s="60">
        <v>9261.75</v>
      </c>
      <c r="T204" s="96">
        <f t="shared" si="12"/>
        <v>0</v>
      </c>
      <c r="U204" s="96">
        <f t="shared" si="13"/>
        <v>0</v>
      </c>
      <c r="W204" s="94">
        <f t="shared" si="14"/>
        <v>0</v>
      </c>
      <c r="X204" s="94">
        <f t="shared" si="15"/>
        <v>0</v>
      </c>
    </row>
    <row r="205" spans="1:24" ht="51">
      <c r="A205" s="20">
        <v>195</v>
      </c>
      <c r="B205" s="21" t="s">
        <v>846</v>
      </c>
      <c r="C205" s="22" t="s">
        <v>847</v>
      </c>
      <c r="D205" s="21" t="s">
        <v>559</v>
      </c>
      <c r="E205" s="23">
        <v>0</v>
      </c>
      <c r="F205" s="24">
        <v>0</v>
      </c>
      <c r="G205" s="24">
        <v>0</v>
      </c>
      <c r="H205" s="25">
        <v>0</v>
      </c>
      <c r="I205" s="26"/>
      <c r="J205" s="24">
        <v>0</v>
      </c>
      <c r="K205" s="27">
        <v>0</v>
      </c>
      <c r="L205" s="43">
        <v>0</v>
      </c>
      <c r="M205" s="53">
        <v>0</v>
      </c>
      <c r="O205" s="60">
        <v>47782</v>
      </c>
      <c r="P205" s="60">
        <v>872</v>
      </c>
      <c r="Q205" s="60">
        <v>697.6</v>
      </c>
      <c r="R205" s="60">
        <v>654</v>
      </c>
      <c r="T205" s="96">
        <f t="shared" si="12"/>
        <v>0</v>
      </c>
      <c r="U205" s="96">
        <f t="shared" si="13"/>
        <v>0</v>
      </c>
      <c r="W205" s="94">
        <f t="shared" si="14"/>
        <v>0</v>
      </c>
      <c r="X205" s="94">
        <f t="shared" si="15"/>
        <v>0</v>
      </c>
    </row>
    <row r="206" spans="1:24" ht="51">
      <c r="A206" s="20">
        <v>196</v>
      </c>
      <c r="B206" s="21" t="s">
        <v>848</v>
      </c>
      <c r="C206" s="22" t="s">
        <v>849</v>
      </c>
      <c r="D206" s="21" t="s">
        <v>559</v>
      </c>
      <c r="E206" s="23">
        <v>0</v>
      </c>
      <c r="F206" s="24">
        <v>0</v>
      </c>
      <c r="G206" s="24">
        <v>0</v>
      </c>
      <c r="H206" s="25">
        <v>0</v>
      </c>
      <c r="I206" s="26"/>
      <c r="J206" s="24">
        <v>0</v>
      </c>
      <c r="K206" s="27">
        <v>0</v>
      </c>
      <c r="L206" s="43">
        <v>0</v>
      </c>
      <c r="M206" s="53">
        <v>0</v>
      </c>
      <c r="O206" s="60">
        <v>68476</v>
      </c>
      <c r="P206" s="60">
        <v>3207</v>
      </c>
      <c r="Q206" s="60">
        <v>2565.6</v>
      </c>
      <c r="R206" s="60">
        <v>2405.25</v>
      </c>
      <c r="T206" s="96">
        <f t="shared" si="12"/>
        <v>0</v>
      </c>
      <c r="U206" s="96">
        <f t="shared" si="13"/>
        <v>0</v>
      </c>
      <c r="W206" s="94">
        <f t="shared" si="14"/>
        <v>0</v>
      </c>
      <c r="X206" s="94">
        <f t="shared" si="15"/>
        <v>0</v>
      </c>
    </row>
    <row r="207" spans="1:24" ht="51">
      <c r="A207" s="20">
        <v>197</v>
      </c>
      <c r="B207" s="21" t="s">
        <v>850</v>
      </c>
      <c r="C207" s="22" t="s">
        <v>851</v>
      </c>
      <c r="D207" s="21" t="s">
        <v>559</v>
      </c>
      <c r="E207" s="23">
        <v>0</v>
      </c>
      <c r="F207" s="24">
        <v>0</v>
      </c>
      <c r="G207" s="24">
        <v>0</v>
      </c>
      <c r="H207" s="25">
        <v>0</v>
      </c>
      <c r="I207" s="26"/>
      <c r="J207" s="24">
        <v>0</v>
      </c>
      <c r="K207" s="27">
        <v>0</v>
      </c>
      <c r="L207" s="43">
        <v>0</v>
      </c>
      <c r="M207" s="53">
        <v>0</v>
      </c>
      <c r="O207" s="60">
        <v>169680</v>
      </c>
      <c r="P207" s="60">
        <v>48832</v>
      </c>
      <c r="Q207" s="60">
        <v>39065.599999999999</v>
      </c>
      <c r="R207" s="60">
        <v>36624</v>
      </c>
      <c r="T207" s="96">
        <f t="shared" si="12"/>
        <v>0</v>
      </c>
      <c r="U207" s="96">
        <f t="shared" si="13"/>
        <v>0</v>
      </c>
      <c r="W207" s="94">
        <f t="shared" si="14"/>
        <v>0</v>
      </c>
      <c r="X207" s="94">
        <f t="shared" si="15"/>
        <v>0</v>
      </c>
    </row>
    <row r="208" spans="1:24" ht="51">
      <c r="A208" s="20">
        <v>198</v>
      </c>
      <c r="B208" s="21" t="s">
        <v>852</v>
      </c>
      <c r="C208" s="22" t="s">
        <v>853</v>
      </c>
      <c r="D208" s="21" t="s">
        <v>559</v>
      </c>
      <c r="E208" s="23">
        <v>10</v>
      </c>
      <c r="F208" s="24">
        <v>101808</v>
      </c>
      <c r="G208" s="24">
        <v>32679</v>
      </c>
      <c r="H208" s="25">
        <v>0.25</v>
      </c>
      <c r="I208" s="26">
        <v>0.75926008</v>
      </c>
      <c r="J208" s="24">
        <v>24509.25</v>
      </c>
      <c r="K208" s="27">
        <v>245092.5</v>
      </c>
      <c r="L208" s="43">
        <v>0</v>
      </c>
      <c r="M208" s="53">
        <v>10</v>
      </c>
      <c r="O208" s="60">
        <v>101808</v>
      </c>
      <c r="P208" s="60">
        <v>32679</v>
      </c>
      <c r="Q208" s="60">
        <v>26143.200000000001</v>
      </c>
      <c r="R208" s="60">
        <v>24509.25</v>
      </c>
      <c r="T208" s="96">
        <f t="shared" si="12"/>
        <v>261432</v>
      </c>
      <c r="U208" s="96">
        <f t="shared" si="13"/>
        <v>245092.5</v>
      </c>
      <c r="W208" s="94">
        <f t="shared" si="14"/>
        <v>16339.5</v>
      </c>
      <c r="X208" s="94">
        <f t="shared" si="15"/>
        <v>0</v>
      </c>
    </row>
    <row r="209" spans="1:24" ht="38.25">
      <c r="A209" s="20">
        <v>199</v>
      </c>
      <c r="B209" s="21" t="s">
        <v>854</v>
      </c>
      <c r="C209" s="22" t="s">
        <v>855</v>
      </c>
      <c r="D209" s="21" t="s">
        <v>559</v>
      </c>
      <c r="E209" s="23">
        <v>0</v>
      </c>
      <c r="F209" s="24">
        <v>0</v>
      </c>
      <c r="G209" s="24">
        <v>0</v>
      </c>
      <c r="H209" s="25">
        <v>0</v>
      </c>
      <c r="I209" s="26"/>
      <c r="J209" s="24">
        <v>0</v>
      </c>
      <c r="K209" s="27">
        <v>0</v>
      </c>
      <c r="L209" s="43">
        <v>0</v>
      </c>
      <c r="M209" s="53">
        <v>0</v>
      </c>
      <c r="O209" s="60">
        <v>96152</v>
      </c>
      <c r="P209" s="60">
        <v>17107</v>
      </c>
      <c r="Q209" s="60">
        <v>13685.6</v>
      </c>
      <c r="R209" s="60">
        <v>12830.25</v>
      </c>
      <c r="T209" s="96">
        <f t="shared" si="12"/>
        <v>0</v>
      </c>
      <c r="U209" s="96">
        <f t="shared" si="13"/>
        <v>0</v>
      </c>
      <c r="W209" s="94">
        <f t="shared" si="14"/>
        <v>0</v>
      </c>
      <c r="X209" s="94">
        <f t="shared" si="15"/>
        <v>0</v>
      </c>
    </row>
    <row r="210" spans="1:24" ht="38.25">
      <c r="A210" s="20">
        <v>200</v>
      </c>
      <c r="B210" s="21" t="s">
        <v>856</v>
      </c>
      <c r="C210" s="22" t="s">
        <v>857</v>
      </c>
      <c r="D210" s="21" t="s">
        <v>559</v>
      </c>
      <c r="E210" s="23">
        <v>0</v>
      </c>
      <c r="F210" s="24">
        <v>0</v>
      </c>
      <c r="G210" s="24">
        <v>0</v>
      </c>
      <c r="H210" s="25">
        <v>0</v>
      </c>
      <c r="I210" s="26"/>
      <c r="J210" s="24">
        <v>0</v>
      </c>
      <c r="K210" s="27">
        <v>0</v>
      </c>
      <c r="L210" s="43">
        <v>0</v>
      </c>
      <c r="M210" s="53">
        <v>0</v>
      </c>
      <c r="O210" s="60">
        <v>56560</v>
      </c>
      <c r="P210" s="60">
        <v>18410</v>
      </c>
      <c r="Q210" s="60">
        <v>14728</v>
      </c>
      <c r="R210" s="60">
        <v>13807.5</v>
      </c>
      <c r="T210" s="96">
        <f t="shared" si="12"/>
        <v>0</v>
      </c>
      <c r="U210" s="96">
        <f t="shared" si="13"/>
        <v>0</v>
      </c>
      <c r="W210" s="94">
        <f t="shared" si="14"/>
        <v>0</v>
      </c>
      <c r="X210" s="94">
        <f t="shared" si="15"/>
        <v>0</v>
      </c>
    </row>
    <row r="211" spans="1:24" ht="63.75">
      <c r="A211" s="20">
        <v>201</v>
      </c>
      <c r="B211" s="21" t="s">
        <v>858</v>
      </c>
      <c r="C211" s="22" t="s">
        <v>859</v>
      </c>
      <c r="D211" s="21" t="s">
        <v>559</v>
      </c>
      <c r="E211" s="23">
        <v>1</v>
      </c>
      <c r="F211" s="24">
        <v>7353</v>
      </c>
      <c r="G211" s="24">
        <v>2611</v>
      </c>
      <c r="H211" s="25">
        <v>-0.68969743393335892</v>
      </c>
      <c r="I211" s="26">
        <v>0.4</v>
      </c>
      <c r="J211" s="24">
        <v>4411.8</v>
      </c>
      <c r="K211" s="27">
        <v>4411.8</v>
      </c>
      <c r="L211" s="43">
        <v>0</v>
      </c>
      <c r="M211" s="53">
        <v>1</v>
      </c>
      <c r="O211" s="60">
        <v>7353</v>
      </c>
      <c r="P211" s="60">
        <v>2611</v>
      </c>
      <c r="Q211" s="60">
        <v>2088.8000000000002</v>
      </c>
      <c r="R211" s="60">
        <v>1958.25</v>
      </c>
      <c r="T211" s="96">
        <f t="shared" si="12"/>
        <v>2088.8000000000002</v>
      </c>
      <c r="U211" s="96">
        <f t="shared" si="13"/>
        <v>1958.25</v>
      </c>
      <c r="W211" s="94">
        <f t="shared" si="14"/>
        <v>-2323</v>
      </c>
      <c r="X211" s="94">
        <f t="shared" si="15"/>
        <v>-2453.5500000000002</v>
      </c>
    </row>
    <row r="212" spans="1:24" ht="51">
      <c r="A212" s="20">
        <v>202</v>
      </c>
      <c r="B212" s="21" t="s">
        <v>860</v>
      </c>
      <c r="C212" s="22" t="s">
        <v>861</v>
      </c>
      <c r="D212" s="21" t="s">
        <v>559</v>
      </c>
      <c r="E212" s="23">
        <v>0</v>
      </c>
      <c r="F212" s="24">
        <v>0</v>
      </c>
      <c r="G212" s="24">
        <v>0</v>
      </c>
      <c r="H212" s="25">
        <v>0</v>
      </c>
      <c r="I212" s="26"/>
      <c r="J212" s="24">
        <v>0</v>
      </c>
      <c r="K212" s="27">
        <v>0</v>
      </c>
      <c r="L212" s="43">
        <v>0</v>
      </c>
      <c r="M212" s="53">
        <v>0</v>
      </c>
      <c r="O212" s="60">
        <v>24833</v>
      </c>
      <c r="P212" s="60">
        <v>4233</v>
      </c>
      <c r="Q212" s="60">
        <v>3386.4</v>
      </c>
      <c r="R212" s="60">
        <v>3174.75</v>
      </c>
      <c r="T212" s="96">
        <f t="shared" si="12"/>
        <v>0</v>
      </c>
      <c r="U212" s="96">
        <f t="shared" si="13"/>
        <v>0</v>
      </c>
      <c r="W212" s="94">
        <f t="shared" si="14"/>
        <v>0</v>
      </c>
      <c r="X212" s="94">
        <f t="shared" si="15"/>
        <v>0</v>
      </c>
    </row>
    <row r="213" spans="1:24" ht="51">
      <c r="A213" s="20">
        <v>203</v>
      </c>
      <c r="B213" s="21" t="s">
        <v>862</v>
      </c>
      <c r="C213" s="22" t="s">
        <v>863</v>
      </c>
      <c r="D213" s="21" t="s">
        <v>559</v>
      </c>
      <c r="E213" s="23">
        <v>0</v>
      </c>
      <c r="F213" s="24">
        <v>0</v>
      </c>
      <c r="G213" s="24">
        <v>0</v>
      </c>
      <c r="H213" s="25">
        <v>0</v>
      </c>
      <c r="I213" s="26"/>
      <c r="J213" s="24">
        <v>0</v>
      </c>
      <c r="K213" s="27">
        <v>0</v>
      </c>
      <c r="L213" s="43">
        <v>0</v>
      </c>
      <c r="M213" s="53">
        <v>0</v>
      </c>
      <c r="O213" s="60">
        <v>23557</v>
      </c>
      <c r="P213" s="60">
        <v>7720</v>
      </c>
      <c r="Q213" s="60">
        <v>6176</v>
      </c>
      <c r="R213" s="60">
        <v>5790</v>
      </c>
      <c r="T213" s="96">
        <f t="shared" si="12"/>
        <v>0</v>
      </c>
      <c r="U213" s="96">
        <f t="shared" si="13"/>
        <v>0</v>
      </c>
      <c r="W213" s="94">
        <f t="shared" si="14"/>
        <v>0</v>
      </c>
      <c r="X213" s="94">
        <f t="shared" si="15"/>
        <v>0</v>
      </c>
    </row>
    <row r="214" spans="1:24" ht="51">
      <c r="A214" s="20">
        <v>204</v>
      </c>
      <c r="B214" s="21" t="s">
        <v>864</v>
      </c>
      <c r="C214" s="22" t="s">
        <v>865</v>
      </c>
      <c r="D214" s="21" t="s">
        <v>559</v>
      </c>
      <c r="E214" s="23">
        <v>0</v>
      </c>
      <c r="F214" s="24">
        <v>0</v>
      </c>
      <c r="G214" s="24">
        <v>0</v>
      </c>
      <c r="H214" s="25">
        <v>0</v>
      </c>
      <c r="I214" s="26"/>
      <c r="J214" s="24">
        <v>0</v>
      </c>
      <c r="K214" s="27">
        <v>0</v>
      </c>
      <c r="L214" s="43">
        <v>0</v>
      </c>
      <c r="M214" s="53">
        <v>0</v>
      </c>
      <c r="O214" s="60">
        <v>33340</v>
      </c>
      <c r="P214" s="60">
        <v>5956</v>
      </c>
      <c r="Q214" s="60">
        <v>4764.8</v>
      </c>
      <c r="R214" s="60">
        <v>4467</v>
      </c>
      <c r="T214" s="96">
        <f t="shared" si="12"/>
        <v>0</v>
      </c>
      <c r="U214" s="96">
        <f t="shared" si="13"/>
        <v>0</v>
      </c>
      <c r="W214" s="94">
        <f t="shared" si="14"/>
        <v>0</v>
      </c>
      <c r="X214" s="94">
        <f t="shared" si="15"/>
        <v>0</v>
      </c>
    </row>
    <row r="215" spans="1:24" ht="51">
      <c r="A215" s="20">
        <v>205</v>
      </c>
      <c r="B215" s="21" t="s">
        <v>866</v>
      </c>
      <c r="C215" s="22" t="s">
        <v>867</v>
      </c>
      <c r="D215" s="21" t="s">
        <v>559</v>
      </c>
      <c r="E215" s="23">
        <v>1</v>
      </c>
      <c r="F215" s="24">
        <v>8032</v>
      </c>
      <c r="G215" s="24">
        <v>2417</v>
      </c>
      <c r="H215" s="25">
        <v>-0.99387670666115013</v>
      </c>
      <c r="I215" s="26">
        <v>0.4</v>
      </c>
      <c r="J215" s="24">
        <v>4819.2</v>
      </c>
      <c r="K215" s="27">
        <v>4819.2</v>
      </c>
      <c r="L215" s="43">
        <v>0</v>
      </c>
      <c r="M215" s="53">
        <v>1</v>
      </c>
      <c r="O215" s="60">
        <v>12833</v>
      </c>
      <c r="P215" s="60">
        <v>2417</v>
      </c>
      <c r="Q215" s="60">
        <v>1933.6</v>
      </c>
      <c r="R215" s="60">
        <v>1812.75</v>
      </c>
      <c r="T215" s="96">
        <f t="shared" si="12"/>
        <v>1933.6</v>
      </c>
      <c r="U215" s="96">
        <f t="shared" si="13"/>
        <v>1812.75</v>
      </c>
      <c r="W215" s="94">
        <f t="shared" si="14"/>
        <v>-2885.6</v>
      </c>
      <c r="X215" s="94">
        <f t="shared" si="15"/>
        <v>-3006.45</v>
      </c>
    </row>
    <row r="216" spans="1:24" ht="38.25">
      <c r="A216" s="20">
        <v>206</v>
      </c>
      <c r="B216" s="21" t="s">
        <v>868</v>
      </c>
      <c r="C216" s="22" t="s">
        <v>869</v>
      </c>
      <c r="D216" s="21" t="s">
        <v>559</v>
      </c>
      <c r="E216" s="23">
        <v>0</v>
      </c>
      <c r="F216" s="24">
        <v>0</v>
      </c>
      <c r="G216" s="24">
        <v>0</v>
      </c>
      <c r="H216" s="25">
        <v>0</v>
      </c>
      <c r="I216" s="26"/>
      <c r="J216" s="24">
        <v>0</v>
      </c>
      <c r="K216" s="27">
        <v>0</v>
      </c>
      <c r="L216" s="43">
        <v>0</v>
      </c>
      <c r="M216" s="53">
        <v>0</v>
      </c>
      <c r="O216" s="60">
        <v>85910</v>
      </c>
      <c r="P216" s="60">
        <v>2569</v>
      </c>
      <c r="Q216" s="60">
        <v>2055.1999999999998</v>
      </c>
      <c r="R216" s="60">
        <v>1926.75</v>
      </c>
      <c r="T216" s="96">
        <f t="shared" si="12"/>
        <v>0</v>
      </c>
      <c r="U216" s="96">
        <f t="shared" si="13"/>
        <v>0</v>
      </c>
      <c r="W216" s="94">
        <f t="shared" si="14"/>
        <v>0</v>
      </c>
      <c r="X216" s="94">
        <f t="shared" si="15"/>
        <v>0</v>
      </c>
    </row>
    <row r="217" spans="1:24" ht="51">
      <c r="A217" s="20">
        <v>207</v>
      </c>
      <c r="B217" s="21" t="s">
        <v>870</v>
      </c>
      <c r="C217" s="22" t="s">
        <v>871</v>
      </c>
      <c r="D217" s="21" t="s">
        <v>559</v>
      </c>
      <c r="E217" s="23">
        <v>0</v>
      </c>
      <c r="F217" s="24">
        <v>0</v>
      </c>
      <c r="G217" s="24">
        <v>0</v>
      </c>
      <c r="H217" s="25">
        <v>0</v>
      </c>
      <c r="I217" s="26"/>
      <c r="J217" s="24">
        <v>0</v>
      </c>
      <c r="K217" s="27">
        <v>0</v>
      </c>
      <c r="L217" s="43">
        <v>0</v>
      </c>
      <c r="M217" s="53">
        <v>0</v>
      </c>
      <c r="O217" s="60">
        <v>4846</v>
      </c>
      <c r="P217" s="60">
        <v>1365</v>
      </c>
      <c r="Q217" s="60">
        <v>1092</v>
      </c>
      <c r="R217" s="60">
        <v>1023.75</v>
      </c>
      <c r="T217" s="96">
        <f t="shared" si="12"/>
        <v>0</v>
      </c>
      <c r="U217" s="96">
        <f t="shared" si="13"/>
        <v>0</v>
      </c>
      <c r="W217" s="94">
        <f t="shared" si="14"/>
        <v>0</v>
      </c>
      <c r="X217" s="94">
        <f t="shared" si="15"/>
        <v>0</v>
      </c>
    </row>
    <row r="218" spans="1:24" ht="63.75">
      <c r="A218" s="20">
        <v>208</v>
      </c>
      <c r="B218" s="21" t="s">
        <v>872</v>
      </c>
      <c r="C218" s="22" t="s">
        <v>873</v>
      </c>
      <c r="D218" s="21" t="s">
        <v>559</v>
      </c>
      <c r="E218" s="23">
        <v>0</v>
      </c>
      <c r="F218" s="24">
        <v>0</v>
      </c>
      <c r="G218" s="24">
        <v>0</v>
      </c>
      <c r="H218" s="25">
        <v>0</v>
      </c>
      <c r="I218" s="26"/>
      <c r="J218" s="24">
        <v>0</v>
      </c>
      <c r="K218" s="27">
        <v>0</v>
      </c>
      <c r="L218" s="43">
        <v>0</v>
      </c>
      <c r="M218" s="53">
        <v>0</v>
      </c>
      <c r="O218" s="60">
        <v>42986</v>
      </c>
      <c r="P218" s="60">
        <v>2320</v>
      </c>
      <c r="Q218" s="60">
        <v>1856</v>
      </c>
      <c r="R218" s="60">
        <v>1740</v>
      </c>
      <c r="T218" s="96">
        <f t="shared" si="12"/>
        <v>0</v>
      </c>
      <c r="U218" s="96">
        <f t="shared" si="13"/>
        <v>0</v>
      </c>
      <c r="W218" s="94">
        <f t="shared" si="14"/>
        <v>0</v>
      </c>
      <c r="X218" s="94">
        <f t="shared" si="15"/>
        <v>0</v>
      </c>
    </row>
    <row r="219" spans="1:24" ht="63.75">
      <c r="A219" s="20">
        <v>209</v>
      </c>
      <c r="B219" s="21" t="s">
        <v>874</v>
      </c>
      <c r="C219" s="22" t="s">
        <v>873</v>
      </c>
      <c r="D219" s="21" t="s">
        <v>559</v>
      </c>
      <c r="E219" s="23">
        <v>0</v>
      </c>
      <c r="F219" s="24">
        <v>0</v>
      </c>
      <c r="G219" s="24">
        <v>0</v>
      </c>
      <c r="H219" s="25">
        <v>0</v>
      </c>
      <c r="I219" s="26"/>
      <c r="J219" s="24">
        <v>0</v>
      </c>
      <c r="K219" s="27">
        <v>0</v>
      </c>
      <c r="L219" s="43">
        <v>0</v>
      </c>
      <c r="M219" s="53">
        <v>0</v>
      </c>
      <c r="O219" s="60">
        <v>88465</v>
      </c>
      <c r="P219" s="60">
        <v>15322</v>
      </c>
      <c r="Q219" s="60">
        <v>12257.6</v>
      </c>
      <c r="R219" s="60">
        <v>11491.5</v>
      </c>
      <c r="T219" s="96">
        <f t="shared" si="12"/>
        <v>0</v>
      </c>
      <c r="U219" s="96">
        <f t="shared" si="13"/>
        <v>0</v>
      </c>
      <c r="W219" s="94">
        <f t="shared" si="14"/>
        <v>0</v>
      </c>
      <c r="X219" s="94">
        <f t="shared" si="15"/>
        <v>0</v>
      </c>
    </row>
    <row r="220" spans="1:24" ht="38.25">
      <c r="A220" s="20">
        <v>210</v>
      </c>
      <c r="B220" s="21" t="s">
        <v>875</v>
      </c>
      <c r="C220" s="22" t="s">
        <v>876</v>
      </c>
      <c r="D220" s="21" t="s">
        <v>559</v>
      </c>
      <c r="E220" s="23">
        <v>80</v>
      </c>
      <c r="F220" s="24">
        <v>2828</v>
      </c>
      <c r="G220" s="24">
        <v>226</v>
      </c>
      <c r="H220" s="25">
        <v>-6.5079646017699115</v>
      </c>
      <c r="I220" s="26">
        <v>0.4</v>
      </c>
      <c r="J220" s="24">
        <v>1696.8</v>
      </c>
      <c r="K220" s="27">
        <v>135744</v>
      </c>
      <c r="L220" s="43">
        <v>0</v>
      </c>
      <c r="M220" s="53">
        <v>80</v>
      </c>
      <c r="O220" s="60">
        <v>3951</v>
      </c>
      <c r="P220" s="60">
        <v>226</v>
      </c>
      <c r="Q220" s="60">
        <v>180.8</v>
      </c>
      <c r="R220" s="60">
        <v>169.5</v>
      </c>
      <c r="T220" s="96">
        <f t="shared" si="12"/>
        <v>14464</v>
      </c>
      <c r="U220" s="96">
        <f t="shared" si="13"/>
        <v>13560</v>
      </c>
      <c r="W220" s="94">
        <f t="shared" si="14"/>
        <v>-121280</v>
      </c>
      <c r="X220" s="94">
        <f t="shared" si="15"/>
        <v>-122184</v>
      </c>
    </row>
    <row r="221" spans="1:24" ht="38.25">
      <c r="A221" s="20">
        <v>211</v>
      </c>
      <c r="B221" s="21" t="s">
        <v>877</v>
      </c>
      <c r="C221" s="22" t="s">
        <v>876</v>
      </c>
      <c r="D221" s="21" t="s">
        <v>559</v>
      </c>
      <c r="E221" s="23">
        <v>0</v>
      </c>
      <c r="F221" s="24">
        <v>0</v>
      </c>
      <c r="G221" s="24">
        <v>0</v>
      </c>
      <c r="H221" s="25">
        <v>0</v>
      </c>
      <c r="I221" s="26"/>
      <c r="J221" s="24">
        <v>0</v>
      </c>
      <c r="K221" s="27">
        <v>0</v>
      </c>
      <c r="L221" s="43">
        <v>0</v>
      </c>
      <c r="M221" s="53">
        <v>0</v>
      </c>
      <c r="O221" s="60">
        <v>7805</v>
      </c>
      <c r="P221" s="60">
        <v>1540</v>
      </c>
      <c r="Q221" s="60">
        <v>1232</v>
      </c>
      <c r="R221" s="60">
        <v>1155</v>
      </c>
      <c r="T221" s="96">
        <f t="shared" si="12"/>
        <v>0</v>
      </c>
      <c r="U221" s="96">
        <f t="shared" si="13"/>
        <v>0</v>
      </c>
      <c r="W221" s="94">
        <f t="shared" si="14"/>
        <v>0</v>
      </c>
      <c r="X221" s="94">
        <f t="shared" si="15"/>
        <v>0</v>
      </c>
    </row>
    <row r="222" spans="1:24" ht="38.25">
      <c r="A222" s="20">
        <v>212</v>
      </c>
      <c r="B222" s="21" t="s">
        <v>878</v>
      </c>
      <c r="C222" s="22" t="s">
        <v>879</v>
      </c>
      <c r="D222" s="21" t="s">
        <v>559</v>
      </c>
      <c r="E222" s="23">
        <v>0</v>
      </c>
      <c r="F222" s="24">
        <v>0</v>
      </c>
      <c r="G222" s="24">
        <v>0</v>
      </c>
      <c r="H222" s="25">
        <v>0</v>
      </c>
      <c r="I222" s="26"/>
      <c r="J222" s="24">
        <v>0</v>
      </c>
      <c r="K222" s="27">
        <v>0</v>
      </c>
      <c r="L222" s="43">
        <v>0</v>
      </c>
      <c r="M222" s="53">
        <v>0</v>
      </c>
      <c r="O222" s="60">
        <v>6106</v>
      </c>
      <c r="P222" s="60">
        <v>226</v>
      </c>
      <c r="Q222" s="60">
        <v>180.8</v>
      </c>
      <c r="R222" s="60">
        <v>169.5</v>
      </c>
      <c r="T222" s="96">
        <f t="shared" si="12"/>
        <v>0</v>
      </c>
      <c r="U222" s="96">
        <f t="shared" si="13"/>
        <v>0</v>
      </c>
      <c r="W222" s="94">
        <f t="shared" si="14"/>
        <v>0</v>
      </c>
      <c r="X222" s="94">
        <f t="shared" si="15"/>
        <v>0</v>
      </c>
    </row>
    <row r="223" spans="1:24" ht="38.25">
      <c r="A223" s="20">
        <v>213</v>
      </c>
      <c r="B223" s="21" t="s">
        <v>880</v>
      </c>
      <c r="C223" s="22" t="s">
        <v>879</v>
      </c>
      <c r="D223" s="21" t="s">
        <v>559</v>
      </c>
      <c r="E223" s="23">
        <v>0</v>
      </c>
      <c r="F223" s="24">
        <v>0</v>
      </c>
      <c r="G223" s="24">
        <v>0</v>
      </c>
      <c r="H223" s="25">
        <v>0</v>
      </c>
      <c r="I223" s="26"/>
      <c r="J223" s="24">
        <v>0</v>
      </c>
      <c r="K223" s="27">
        <v>0</v>
      </c>
      <c r="L223" s="43">
        <v>0</v>
      </c>
      <c r="M223" s="53">
        <v>0</v>
      </c>
      <c r="O223" s="60">
        <v>12217</v>
      </c>
      <c r="P223" s="60">
        <v>2310</v>
      </c>
      <c r="Q223" s="60">
        <v>1848</v>
      </c>
      <c r="R223" s="60">
        <v>1732.5</v>
      </c>
      <c r="T223" s="96">
        <f t="shared" si="12"/>
        <v>0</v>
      </c>
      <c r="U223" s="96">
        <f t="shared" si="13"/>
        <v>0</v>
      </c>
      <c r="W223" s="94">
        <f t="shared" si="14"/>
        <v>0</v>
      </c>
      <c r="X223" s="94">
        <f t="shared" si="15"/>
        <v>0</v>
      </c>
    </row>
    <row r="224" spans="1:24" ht="25.5">
      <c r="A224" s="20">
        <v>214</v>
      </c>
      <c r="B224" s="21" t="s">
        <v>881</v>
      </c>
      <c r="C224" s="22" t="s">
        <v>882</v>
      </c>
      <c r="D224" s="21" t="s">
        <v>559</v>
      </c>
      <c r="E224" s="23">
        <v>0</v>
      </c>
      <c r="F224" s="24">
        <v>0</v>
      </c>
      <c r="G224" s="24">
        <v>0</v>
      </c>
      <c r="H224" s="25">
        <v>0</v>
      </c>
      <c r="I224" s="26"/>
      <c r="J224" s="24">
        <v>0</v>
      </c>
      <c r="K224" s="27">
        <v>0</v>
      </c>
      <c r="L224" s="43">
        <v>0</v>
      </c>
      <c r="M224" s="53">
        <v>0</v>
      </c>
      <c r="O224" s="60">
        <v>11984</v>
      </c>
      <c r="P224" s="60">
        <v>2256</v>
      </c>
      <c r="Q224" s="60">
        <v>1804.8</v>
      </c>
      <c r="R224" s="60">
        <v>1692</v>
      </c>
      <c r="T224" s="96">
        <f t="shared" si="12"/>
        <v>0</v>
      </c>
      <c r="U224" s="96">
        <f t="shared" si="13"/>
        <v>0</v>
      </c>
      <c r="W224" s="94">
        <f t="shared" si="14"/>
        <v>0</v>
      </c>
      <c r="X224" s="94">
        <f t="shared" si="15"/>
        <v>0</v>
      </c>
    </row>
    <row r="225" spans="1:24" ht="38.25">
      <c r="A225" s="20">
        <v>215</v>
      </c>
      <c r="B225" s="21" t="s">
        <v>883</v>
      </c>
      <c r="C225" s="22" t="s">
        <v>884</v>
      </c>
      <c r="D225" s="21" t="s">
        <v>559</v>
      </c>
      <c r="E225" s="23">
        <v>0</v>
      </c>
      <c r="F225" s="24">
        <v>0</v>
      </c>
      <c r="G225" s="24">
        <v>0</v>
      </c>
      <c r="H225" s="25">
        <v>0</v>
      </c>
      <c r="I225" s="26"/>
      <c r="J225" s="24">
        <v>0</v>
      </c>
      <c r="K225" s="27">
        <v>0</v>
      </c>
      <c r="L225" s="43">
        <v>0</v>
      </c>
      <c r="M225" s="53">
        <v>0</v>
      </c>
      <c r="O225" s="60">
        <v>12352</v>
      </c>
      <c r="P225" s="60">
        <v>2256</v>
      </c>
      <c r="Q225" s="60">
        <v>1804.8</v>
      </c>
      <c r="R225" s="60">
        <v>1692</v>
      </c>
      <c r="T225" s="96">
        <f t="shared" si="12"/>
        <v>0</v>
      </c>
      <c r="U225" s="96">
        <f t="shared" si="13"/>
        <v>0</v>
      </c>
      <c r="W225" s="94">
        <f t="shared" si="14"/>
        <v>0</v>
      </c>
      <c r="X225" s="94">
        <f t="shared" si="15"/>
        <v>0</v>
      </c>
    </row>
    <row r="226" spans="1:24" ht="38.25">
      <c r="A226" s="20">
        <v>216</v>
      </c>
      <c r="B226" s="21" t="s">
        <v>885</v>
      </c>
      <c r="C226" s="22" t="s">
        <v>886</v>
      </c>
      <c r="D226" s="21" t="s">
        <v>559</v>
      </c>
      <c r="E226" s="23">
        <v>0</v>
      </c>
      <c r="F226" s="24">
        <v>0</v>
      </c>
      <c r="G226" s="24">
        <v>0</v>
      </c>
      <c r="H226" s="25">
        <v>0</v>
      </c>
      <c r="I226" s="26"/>
      <c r="J226" s="24">
        <v>0</v>
      </c>
      <c r="K226" s="27">
        <v>0</v>
      </c>
      <c r="L226" s="43">
        <v>0</v>
      </c>
      <c r="M226" s="53">
        <v>0</v>
      </c>
      <c r="O226" s="60">
        <v>59745</v>
      </c>
      <c r="P226" s="60">
        <v>1155</v>
      </c>
      <c r="Q226" s="60">
        <v>924</v>
      </c>
      <c r="R226" s="60">
        <v>866.25</v>
      </c>
      <c r="T226" s="96">
        <f t="shared" si="12"/>
        <v>0</v>
      </c>
      <c r="U226" s="96">
        <f t="shared" si="13"/>
        <v>0</v>
      </c>
      <c r="W226" s="94">
        <f t="shared" si="14"/>
        <v>0</v>
      </c>
      <c r="X226" s="94">
        <f t="shared" si="15"/>
        <v>0</v>
      </c>
    </row>
    <row r="227" spans="1:24" ht="38.25">
      <c r="A227" s="20">
        <v>217</v>
      </c>
      <c r="B227" s="21" t="s">
        <v>887</v>
      </c>
      <c r="C227" s="22" t="s">
        <v>888</v>
      </c>
      <c r="D227" s="21" t="s">
        <v>559</v>
      </c>
      <c r="E227" s="23">
        <v>0</v>
      </c>
      <c r="F227" s="24">
        <v>0</v>
      </c>
      <c r="G227" s="24">
        <v>0</v>
      </c>
      <c r="H227" s="25">
        <v>0</v>
      </c>
      <c r="I227" s="26"/>
      <c r="J227" s="24">
        <v>0</v>
      </c>
      <c r="K227" s="27">
        <v>0</v>
      </c>
      <c r="L227" s="43">
        <v>0</v>
      </c>
      <c r="M227" s="53">
        <v>0</v>
      </c>
      <c r="O227" s="60">
        <v>6416</v>
      </c>
      <c r="P227" s="60">
        <v>1414</v>
      </c>
      <c r="Q227" s="60">
        <v>1131.2</v>
      </c>
      <c r="R227" s="60">
        <v>1060.5</v>
      </c>
      <c r="T227" s="96">
        <f t="shared" si="12"/>
        <v>0</v>
      </c>
      <c r="U227" s="96">
        <f t="shared" si="13"/>
        <v>0</v>
      </c>
      <c r="W227" s="94">
        <f t="shared" si="14"/>
        <v>0</v>
      </c>
      <c r="X227" s="94">
        <f t="shared" si="15"/>
        <v>0</v>
      </c>
    </row>
    <row r="228" spans="1:24" ht="63.75">
      <c r="A228" s="20">
        <v>218</v>
      </c>
      <c r="B228" s="21" t="s">
        <v>889</v>
      </c>
      <c r="C228" s="22" t="s">
        <v>890</v>
      </c>
      <c r="D228" s="21" t="s">
        <v>559</v>
      </c>
      <c r="E228" s="23">
        <v>0</v>
      </c>
      <c r="F228" s="24">
        <v>0</v>
      </c>
      <c r="G228" s="24">
        <v>0</v>
      </c>
      <c r="H228" s="25">
        <v>0</v>
      </c>
      <c r="I228" s="26"/>
      <c r="J228" s="24">
        <v>0</v>
      </c>
      <c r="K228" s="27">
        <v>0</v>
      </c>
      <c r="L228" s="43">
        <v>0</v>
      </c>
      <c r="M228" s="53">
        <v>0</v>
      </c>
      <c r="O228" s="60">
        <v>25909</v>
      </c>
      <c r="P228" s="60">
        <v>679</v>
      </c>
      <c r="Q228" s="60">
        <v>543.20000000000005</v>
      </c>
      <c r="R228" s="60">
        <v>509.25</v>
      </c>
      <c r="T228" s="96">
        <f t="shared" si="12"/>
        <v>0</v>
      </c>
      <c r="U228" s="96">
        <f t="shared" si="13"/>
        <v>0</v>
      </c>
      <c r="W228" s="94">
        <f t="shared" si="14"/>
        <v>0</v>
      </c>
      <c r="X228" s="94">
        <f t="shared" si="15"/>
        <v>0</v>
      </c>
    </row>
    <row r="229" spans="1:24" ht="63.75">
      <c r="A229" s="20">
        <v>219</v>
      </c>
      <c r="B229" s="21" t="s">
        <v>891</v>
      </c>
      <c r="C229" s="22" t="s">
        <v>890</v>
      </c>
      <c r="D229" s="21" t="s">
        <v>559</v>
      </c>
      <c r="E229" s="23">
        <v>0</v>
      </c>
      <c r="F229" s="24">
        <v>0</v>
      </c>
      <c r="G229" s="24">
        <v>0</v>
      </c>
      <c r="H229" s="25">
        <v>0</v>
      </c>
      <c r="I229" s="26"/>
      <c r="J229" s="24">
        <v>0</v>
      </c>
      <c r="K229" s="27">
        <v>0</v>
      </c>
      <c r="L229" s="43">
        <v>0</v>
      </c>
      <c r="M229" s="53">
        <v>0</v>
      </c>
      <c r="O229" s="60">
        <v>78441</v>
      </c>
      <c r="P229" s="60">
        <v>6930</v>
      </c>
      <c r="Q229" s="60">
        <v>5544</v>
      </c>
      <c r="R229" s="60">
        <v>5197.5</v>
      </c>
      <c r="T229" s="96">
        <f t="shared" si="12"/>
        <v>0</v>
      </c>
      <c r="U229" s="96">
        <f t="shared" si="13"/>
        <v>0</v>
      </c>
      <c r="W229" s="94">
        <f t="shared" si="14"/>
        <v>0</v>
      </c>
      <c r="X229" s="94">
        <f t="shared" si="15"/>
        <v>0</v>
      </c>
    </row>
    <row r="230" spans="1:24" ht="63.75">
      <c r="A230" s="20">
        <v>220</v>
      </c>
      <c r="B230" s="21" t="s">
        <v>892</v>
      </c>
      <c r="C230" s="22" t="s">
        <v>893</v>
      </c>
      <c r="D230" s="21" t="s">
        <v>559</v>
      </c>
      <c r="E230" s="23">
        <v>0</v>
      </c>
      <c r="F230" s="24">
        <v>0</v>
      </c>
      <c r="G230" s="24">
        <v>0</v>
      </c>
      <c r="H230" s="25">
        <v>0</v>
      </c>
      <c r="I230" s="26"/>
      <c r="J230" s="24">
        <v>0</v>
      </c>
      <c r="K230" s="27">
        <v>0</v>
      </c>
      <c r="L230" s="43">
        <v>0</v>
      </c>
      <c r="M230" s="53">
        <v>0</v>
      </c>
      <c r="O230" s="60">
        <v>16372</v>
      </c>
      <c r="P230" s="60">
        <v>579</v>
      </c>
      <c r="Q230" s="60">
        <v>463.2</v>
      </c>
      <c r="R230" s="60">
        <v>434.25</v>
      </c>
      <c r="T230" s="96">
        <f t="shared" si="12"/>
        <v>0</v>
      </c>
      <c r="U230" s="96">
        <f t="shared" si="13"/>
        <v>0</v>
      </c>
      <c r="W230" s="94">
        <f t="shared" si="14"/>
        <v>0</v>
      </c>
      <c r="X230" s="94">
        <f t="shared" si="15"/>
        <v>0</v>
      </c>
    </row>
    <row r="231" spans="1:24" ht="63.75">
      <c r="A231" s="20">
        <v>221</v>
      </c>
      <c r="B231" s="21" t="s">
        <v>894</v>
      </c>
      <c r="C231" s="22" t="s">
        <v>893</v>
      </c>
      <c r="D231" s="21" t="s">
        <v>559</v>
      </c>
      <c r="E231" s="23">
        <v>0</v>
      </c>
      <c r="F231" s="24">
        <v>0</v>
      </c>
      <c r="G231" s="24">
        <v>0</v>
      </c>
      <c r="H231" s="25">
        <v>0</v>
      </c>
      <c r="I231" s="26"/>
      <c r="J231" s="24">
        <v>0</v>
      </c>
      <c r="K231" s="27">
        <v>0</v>
      </c>
      <c r="L231" s="43">
        <v>0</v>
      </c>
      <c r="M231" s="53">
        <v>0</v>
      </c>
      <c r="O231" s="60">
        <v>49567</v>
      </c>
      <c r="P231" s="60">
        <v>5390</v>
      </c>
      <c r="Q231" s="60">
        <v>4312</v>
      </c>
      <c r="R231" s="60">
        <v>4042.5</v>
      </c>
      <c r="T231" s="96">
        <f t="shared" si="12"/>
        <v>0</v>
      </c>
      <c r="U231" s="96">
        <f t="shared" si="13"/>
        <v>0</v>
      </c>
      <c r="W231" s="94">
        <f t="shared" si="14"/>
        <v>0</v>
      </c>
      <c r="X231" s="94">
        <f t="shared" si="15"/>
        <v>0</v>
      </c>
    </row>
    <row r="232" spans="1:24" ht="63.75">
      <c r="A232" s="20">
        <v>222</v>
      </c>
      <c r="B232" s="21" t="s">
        <v>895</v>
      </c>
      <c r="C232" s="22" t="s">
        <v>896</v>
      </c>
      <c r="D232" s="21" t="s">
        <v>559</v>
      </c>
      <c r="E232" s="23">
        <v>0</v>
      </c>
      <c r="F232" s="24">
        <v>0</v>
      </c>
      <c r="G232" s="24">
        <v>0</v>
      </c>
      <c r="H232" s="25">
        <v>0</v>
      </c>
      <c r="I232" s="26"/>
      <c r="J232" s="24">
        <v>0</v>
      </c>
      <c r="K232" s="27">
        <v>0</v>
      </c>
      <c r="L232" s="43">
        <v>0</v>
      </c>
      <c r="M232" s="53">
        <v>0</v>
      </c>
      <c r="O232" s="60">
        <v>25909</v>
      </c>
      <c r="P232" s="60">
        <v>499</v>
      </c>
      <c r="Q232" s="60">
        <v>399.2</v>
      </c>
      <c r="R232" s="60">
        <v>374.25</v>
      </c>
      <c r="T232" s="96">
        <f t="shared" si="12"/>
        <v>0</v>
      </c>
      <c r="U232" s="96">
        <f t="shared" si="13"/>
        <v>0</v>
      </c>
      <c r="W232" s="94">
        <f t="shared" si="14"/>
        <v>0</v>
      </c>
      <c r="X232" s="94">
        <f t="shared" si="15"/>
        <v>0</v>
      </c>
    </row>
    <row r="233" spans="1:24" ht="63.75">
      <c r="A233" s="20">
        <v>223</v>
      </c>
      <c r="B233" s="21" t="s">
        <v>897</v>
      </c>
      <c r="C233" s="22" t="s">
        <v>896</v>
      </c>
      <c r="D233" s="21" t="s">
        <v>559</v>
      </c>
      <c r="E233" s="23">
        <v>0</v>
      </c>
      <c r="F233" s="24">
        <v>0</v>
      </c>
      <c r="G233" s="24">
        <v>0</v>
      </c>
      <c r="H233" s="25">
        <v>0</v>
      </c>
      <c r="I233" s="26"/>
      <c r="J233" s="24">
        <v>0</v>
      </c>
      <c r="K233" s="27">
        <v>0</v>
      </c>
      <c r="L233" s="43">
        <v>0</v>
      </c>
      <c r="M233" s="53">
        <v>0</v>
      </c>
      <c r="O233" s="60">
        <v>31922</v>
      </c>
      <c r="P233" s="60">
        <v>5390</v>
      </c>
      <c r="Q233" s="60">
        <v>4312</v>
      </c>
      <c r="R233" s="60">
        <v>4042.5</v>
      </c>
      <c r="T233" s="96">
        <f t="shared" si="12"/>
        <v>0</v>
      </c>
      <c r="U233" s="96">
        <f t="shared" si="13"/>
        <v>0</v>
      </c>
      <c r="W233" s="94">
        <f t="shared" si="14"/>
        <v>0</v>
      </c>
      <c r="X233" s="94">
        <f t="shared" si="15"/>
        <v>0</v>
      </c>
    </row>
    <row r="234" spans="1:24" ht="63.75">
      <c r="A234" s="20">
        <v>224</v>
      </c>
      <c r="B234" s="21" t="s">
        <v>898</v>
      </c>
      <c r="C234" s="22" t="s">
        <v>899</v>
      </c>
      <c r="D234" s="21" t="s">
        <v>559</v>
      </c>
      <c r="E234" s="23">
        <v>0</v>
      </c>
      <c r="F234" s="24">
        <v>0</v>
      </c>
      <c r="G234" s="24">
        <v>0</v>
      </c>
      <c r="H234" s="25">
        <v>0</v>
      </c>
      <c r="I234" s="26"/>
      <c r="J234" s="24">
        <v>0</v>
      </c>
      <c r="K234" s="27">
        <v>0</v>
      </c>
      <c r="L234" s="43">
        <v>0</v>
      </c>
      <c r="M234" s="53">
        <v>0</v>
      </c>
      <c r="O234" s="60">
        <v>13723</v>
      </c>
      <c r="P234" s="60">
        <v>607</v>
      </c>
      <c r="Q234" s="60">
        <v>485.6</v>
      </c>
      <c r="R234" s="60">
        <v>455.25</v>
      </c>
      <c r="T234" s="96">
        <f t="shared" si="12"/>
        <v>0</v>
      </c>
      <c r="U234" s="96">
        <f t="shared" si="13"/>
        <v>0</v>
      </c>
      <c r="W234" s="94">
        <f t="shared" si="14"/>
        <v>0</v>
      </c>
      <c r="X234" s="94">
        <f t="shared" si="15"/>
        <v>0</v>
      </c>
    </row>
    <row r="235" spans="1:24" ht="63.75">
      <c r="A235" s="20">
        <v>225</v>
      </c>
      <c r="B235" s="21" t="s">
        <v>900</v>
      </c>
      <c r="C235" s="22" t="s">
        <v>899</v>
      </c>
      <c r="D235" s="21" t="s">
        <v>559</v>
      </c>
      <c r="E235" s="23">
        <v>0</v>
      </c>
      <c r="F235" s="24">
        <v>0</v>
      </c>
      <c r="G235" s="24">
        <v>0</v>
      </c>
      <c r="H235" s="25">
        <v>0</v>
      </c>
      <c r="I235" s="26"/>
      <c r="J235" s="24">
        <v>0</v>
      </c>
      <c r="K235" s="27">
        <v>0</v>
      </c>
      <c r="L235" s="43">
        <v>0</v>
      </c>
      <c r="M235" s="53">
        <v>0</v>
      </c>
      <c r="O235" s="60">
        <v>41547</v>
      </c>
      <c r="P235" s="60">
        <v>5389</v>
      </c>
      <c r="Q235" s="60">
        <v>4311.2</v>
      </c>
      <c r="R235" s="60">
        <v>4041.75</v>
      </c>
      <c r="T235" s="96">
        <f t="shared" si="12"/>
        <v>0</v>
      </c>
      <c r="U235" s="96">
        <f t="shared" si="13"/>
        <v>0</v>
      </c>
      <c r="W235" s="94">
        <f t="shared" si="14"/>
        <v>0</v>
      </c>
      <c r="X235" s="94">
        <f t="shared" si="15"/>
        <v>0</v>
      </c>
    </row>
    <row r="236" spans="1:24" ht="63.75">
      <c r="A236" s="20">
        <v>226</v>
      </c>
      <c r="B236" s="21" t="s">
        <v>901</v>
      </c>
      <c r="C236" s="22" t="s">
        <v>902</v>
      </c>
      <c r="D236" s="21" t="s">
        <v>559</v>
      </c>
      <c r="E236" s="23">
        <v>0</v>
      </c>
      <c r="F236" s="24">
        <v>0</v>
      </c>
      <c r="G236" s="24">
        <v>0</v>
      </c>
      <c r="H236" s="25">
        <v>0</v>
      </c>
      <c r="I236" s="26"/>
      <c r="J236" s="24">
        <v>0</v>
      </c>
      <c r="K236" s="27">
        <v>0</v>
      </c>
      <c r="L236" s="43">
        <v>0</v>
      </c>
      <c r="M236" s="53">
        <v>0</v>
      </c>
      <c r="O236" s="60">
        <v>19021</v>
      </c>
      <c r="P236" s="60">
        <v>679</v>
      </c>
      <c r="Q236" s="60">
        <v>543.20000000000005</v>
      </c>
      <c r="R236" s="60">
        <v>509.25</v>
      </c>
      <c r="T236" s="96">
        <f t="shared" si="12"/>
        <v>0</v>
      </c>
      <c r="U236" s="96">
        <f t="shared" si="13"/>
        <v>0</v>
      </c>
      <c r="W236" s="94">
        <f t="shared" si="14"/>
        <v>0</v>
      </c>
      <c r="X236" s="94">
        <f t="shared" si="15"/>
        <v>0</v>
      </c>
    </row>
    <row r="237" spans="1:24" ht="63.75">
      <c r="A237" s="20">
        <v>227</v>
      </c>
      <c r="B237" s="21" t="s">
        <v>903</v>
      </c>
      <c r="C237" s="22" t="s">
        <v>902</v>
      </c>
      <c r="D237" s="21" t="s">
        <v>559</v>
      </c>
      <c r="E237" s="23">
        <v>0</v>
      </c>
      <c r="F237" s="24">
        <v>0</v>
      </c>
      <c r="G237" s="24">
        <v>0</v>
      </c>
      <c r="H237" s="25">
        <v>0</v>
      </c>
      <c r="I237" s="26"/>
      <c r="J237" s="24">
        <v>0</v>
      </c>
      <c r="K237" s="27">
        <v>0</v>
      </c>
      <c r="L237" s="43">
        <v>0</v>
      </c>
      <c r="M237" s="53">
        <v>0</v>
      </c>
      <c r="O237" s="60">
        <v>57588</v>
      </c>
      <c r="P237" s="60">
        <v>4620</v>
      </c>
      <c r="Q237" s="60">
        <v>3696</v>
      </c>
      <c r="R237" s="60">
        <v>3465</v>
      </c>
      <c r="T237" s="96">
        <f t="shared" si="12"/>
        <v>0</v>
      </c>
      <c r="U237" s="96">
        <f t="shared" si="13"/>
        <v>0</v>
      </c>
      <c r="W237" s="94">
        <f t="shared" si="14"/>
        <v>0</v>
      </c>
      <c r="X237" s="94">
        <f t="shared" si="15"/>
        <v>0</v>
      </c>
    </row>
    <row r="238" spans="1:24" ht="63.75">
      <c r="A238" s="20">
        <v>228</v>
      </c>
      <c r="B238" s="21" t="s">
        <v>904</v>
      </c>
      <c r="C238" s="22" t="s">
        <v>905</v>
      </c>
      <c r="D238" s="21" t="s">
        <v>559</v>
      </c>
      <c r="E238" s="23">
        <v>0</v>
      </c>
      <c r="F238" s="24">
        <v>0</v>
      </c>
      <c r="G238" s="24">
        <v>0</v>
      </c>
      <c r="H238" s="25">
        <v>0</v>
      </c>
      <c r="I238" s="26"/>
      <c r="J238" s="24">
        <v>0</v>
      </c>
      <c r="K238" s="27">
        <v>0</v>
      </c>
      <c r="L238" s="43">
        <v>0</v>
      </c>
      <c r="M238" s="53">
        <v>0</v>
      </c>
      <c r="O238" s="60">
        <v>8822</v>
      </c>
      <c r="P238" s="60">
        <v>631</v>
      </c>
      <c r="Q238" s="60">
        <v>504.8</v>
      </c>
      <c r="R238" s="60">
        <v>473.25</v>
      </c>
      <c r="T238" s="96">
        <f t="shared" si="12"/>
        <v>0</v>
      </c>
      <c r="U238" s="96">
        <f t="shared" si="13"/>
        <v>0</v>
      </c>
      <c r="W238" s="94">
        <f t="shared" si="14"/>
        <v>0</v>
      </c>
      <c r="X238" s="94">
        <f t="shared" si="15"/>
        <v>0</v>
      </c>
    </row>
    <row r="239" spans="1:24" ht="63.75">
      <c r="A239" s="20">
        <v>229</v>
      </c>
      <c r="B239" s="21" t="s">
        <v>906</v>
      </c>
      <c r="C239" s="31" t="s">
        <v>905</v>
      </c>
      <c r="D239" s="21" t="s">
        <v>559</v>
      </c>
      <c r="E239" s="23">
        <v>0</v>
      </c>
      <c r="F239" s="24">
        <v>0</v>
      </c>
      <c r="G239" s="24">
        <v>0</v>
      </c>
      <c r="H239" s="25">
        <v>0</v>
      </c>
      <c r="I239" s="26"/>
      <c r="J239" s="24">
        <v>0</v>
      </c>
      <c r="K239" s="27">
        <v>0</v>
      </c>
      <c r="L239" s="43">
        <v>0</v>
      </c>
      <c r="M239" s="53">
        <v>0</v>
      </c>
      <c r="O239" s="60">
        <v>17562</v>
      </c>
      <c r="P239" s="60">
        <v>3851</v>
      </c>
      <c r="Q239" s="60">
        <v>3080.8</v>
      </c>
      <c r="R239" s="60">
        <v>2888.25</v>
      </c>
      <c r="T239" s="96">
        <f t="shared" si="12"/>
        <v>0</v>
      </c>
      <c r="U239" s="96">
        <f t="shared" si="13"/>
        <v>0</v>
      </c>
      <c r="W239" s="94">
        <f t="shared" si="14"/>
        <v>0</v>
      </c>
      <c r="X239" s="94">
        <f t="shared" si="15"/>
        <v>0</v>
      </c>
    </row>
    <row r="240" spans="1:24" ht="89.25">
      <c r="A240" s="20">
        <v>230</v>
      </c>
      <c r="B240" s="21" t="s">
        <v>907</v>
      </c>
      <c r="C240" s="31" t="s">
        <v>908</v>
      </c>
      <c r="D240" s="21" t="s">
        <v>909</v>
      </c>
      <c r="E240" s="23">
        <v>0</v>
      </c>
      <c r="F240" s="24">
        <v>0</v>
      </c>
      <c r="G240" s="24">
        <v>0</v>
      </c>
      <c r="H240" s="25">
        <v>0</v>
      </c>
      <c r="I240" s="26"/>
      <c r="J240" s="24">
        <v>0</v>
      </c>
      <c r="K240" s="27">
        <v>0</v>
      </c>
      <c r="L240" s="43">
        <v>0</v>
      </c>
      <c r="M240" s="53">
        <v>0</v>
      </c>
      <c r="O240" s="60">
        <v>510151</v>
      </c>
      <c r="P240" s="60">
        <v>5030</v>
      </c>
      <c r="Q240" s="60">
        <v>4024</v>
      </c>
      <c r="R240" s="60">
        <v>3772.5</v>
      </c>
      <c r="T240" s="96">
        <f t="shared" si="12"/>
        <v>0</v>
      </c>
      <c r="U240" s="96">
        <f t="shared" si="13"/>
        <v>0</v>
      </c>
      <c r="W240" s="94">
        <f t="shared" si="14"/>
        <v>0</v>
      </c>
      <c r="X240" s="94">
        <f t="shared" si="15"/>
        <v>0</v>
      </c>
    </row>
    <row r="241" spans="1:24" ht="114.75">
      <c r="A241" s="20">
        <v>231</v>
      </c>
      <c r="B241" s="21" t="s">
        <v>910</v>
      </c>
      <c r="C241" s="31" t="s">
        <v>911</v>
      </c>
      <c r="D241" s="21" t="s">
        <v>912</v>
      </c>
      <c r="E241" s="23">
        <v>60</v>
      </c>
      <c r="F241" s="24">
        <v>4525</v>
      </c>
      <c r="G241" s="24">
        <v>1032</v>
      </c>
      <c r="H241" s="25">
        <v>0.25</v>
      </c>
      <c r="I241" s="26">
        <v>0.82895028000000004</v>
      </c>
      <c r="J241" s="24">
        <v>774</v>
      </c>
      <c r="K241" s="27">
        <v>46440</v>
      </c>
      <c r="L241" s="43">
        <v>0</v>
      </c>
      <c r="M241" s="53">
        <v>60</v>
      </c>
      <c r="O241" s="60">
        <v>35746</v>
      </c>
      <c r="P241" s="60">
        <v>1032</v>
      </c>
      <c r="Q241" s="60">
        <v>825.6</v>
      </c>
      <c r="R241" s="60">
        <v>774</v>
      </c>
      <c r="T241" s="96">
        <f t="shared" si="12"/>
        <v>49536</v>
      </c>
      <c r="U241" s="96">
        <f t="shared" si="13"/>
        <v>46440</v>
      </c>
      <c r="W241" s="94">
        <f t="shared" si="14"/>
        <v>3096</v>
      </c>
      <c r="X241" s="94">
        <f t="shared" si="15"/>
        <v>0</v>
      </c>
    </row>
    <row r="242" spans="1:24" ht="114.75">
      <c r="A242" s="20">
        <v>232</v>
      </c>
      <c r="B242" s="21" t="s">
        <v>913</v>
      </c>
      <c r="C242" s="31" t="s">
        <v>911</v>
      </c>
      <c r="D242" s="21" t="s">
        <v>912</v>
      </c>
      <c r="E242" s="23">
        <v>0</v>
      </c>
      <c r="F242" s="24">
        <v>0</v>
      </c>
      <c r="G242" s="24">
        <v>0</v>
      </c>
      <c r="H242" s="25">
        <v>0</v>
      </c>
      <c r="I242" s="26"/>
      <c r="J242" s="24">
        <v>0</v>
      </c>
      <c r="K242" s="27">
        <v>0</v>
      </c>
      <c r="L242" s="43">
        <v>0</v>
      </c>
      <c r="M242" s="53">
        <v>0</v>
      </c>
      <c r="O242" s="60">
        <v>123258</v>
      </c>
      <c r="P242" s="60">
        <v>9932</v>
      </c>
      <c r="Q242" s="60">
        <v>7945.6</v>
      </c>
      <c r="R242" s="60">
        <v>7449</v>
      </c>
      <c r="T242" s="96">
        <f t="shared" si="12"/>
        <v>0</v>
      </c>
      <c r="U242" s="96">
        <f t="shared" si="13"/>
        <v>0</v>
      </c>
      <c r="W242" s="94">
        <f t="shared" si="14"/>
        <v>0</v>
      </c>
      <c r="X242" s="94">
        <f t="shared" si="15"/>
        <v>0</v>
      </c>
    </row>
    <row r="243" spans="1:24" ht="140.25">
      <c r="A243" s="20">
        <v>233</v>
      </c>
      <c r="B243" s="21" t="s">
        <v>914</v>
      </c>
      <c r="C243" s="31" t="s">
        <v>915</v>
      </c>
      <c r="D243" s="21" t="s">
        <v>912</v>
      </c>
      <c r="E243" s="23">
        <v>0</v>
      </c>
      <c r="F243" s="24">
        <v>0</v>
      </c>
      <c r="G243" s="24">
        <v>0</v>
      </c>
      <c r="H243" s="25">
        <v>0</v>
      </c>
      <c r="I243" s="26"/>
      <c r="J243" s="24">
        <v>0</v>
      </c>
      <c r="K243" s="27">
        <v>0</v>
      </c>
      <c r="L243" s="43">
        <v>0</v>
      </c>
      <c r="M243" s="53">
        <v>0</v>
      </c>
      <c r="O243" s="60">
        <v>234236</v>
      </c>
      <c r="P243" s="60">
        <v>4236</v>
      </c>
      <c r="Q243" s="60">
        <v>3388.8</v>
      </c>
      <c r="R243" s="60">
        <v>3177</v>
      </c>
      <c r="T243" s="96">
        <f t="shared" si="12"/>
        <v>0</v>
      </c>
      <c r="U243" s="96">
        <f t="shared" si="13"/>
        <v>0</v>
      </c>
      <c r="W243" s="94">
        <f t="shared" si="14"/>
        <v>0</v>
      </c>
      <c r="X243" s="94">
        <f t="shared" si="15"/>
        <v>0</v>
      </c>
    </row>
    <row r="244" spans="1:24" ht="140.25">
      <c r="A244" s="20">
        <v>234</v>
      </c>
      <c r="B244" s="21" t="s">
        <v>916</v>
      </c>
      <c r="C244" s="31" t="s">
        <v>915</v>
      </c>
      <c r="D244" s="21" t="s">
        <v>912</v>
      </c>
      <c r="E244" s="23">
        <v>0</v>
      </c>
      <c r="F244" s="24">
        <v>0</v>
      </c>
      <c r="G244" s="24">
        <v>0</v>
      </c>
      <c r="H244" s="25">
        <v>0</v>
      </c>
      <c r="I244" s="26"/>
      <c r="J244" s="24">
        <v>0</v>
      </c>
      <c r="K244" s="27">
        <v>0</v>
      </c>
      <c r="L244" s="43">
        <v>0</v>
      </c>
      <c r="M244" s="53">
        <v>0</v>
      </c>
      <c r="O244" s="60">
        <v>807681</v>
      </c>
      <c r="P244" s="60">
        <v>8594</v>
      </c>
      <c r="Q244" s="60">
        <v>6875.2</v>
      </c>
      <c r="R244" s="60">
        <v>6445.5</v>
      </c>
      <c r="T244" s="96">
        <f t="shared" si="12"/>
        <v>0</v>
      </c>
      <c r="U244" s="96">
        <f t="shared" si="13"/>
        <v>0</v>
      </c>
      <c r="W244" s="94">
        <f t="shared" si="14"/>
        <v>0</v>
      </c>
      <c r="X244" s="94">
        <f t="shared" si="15"/>
        <v>0</v>
      </c>
    </row>
    <row r="245" spans="1:24" ht="140.25">
      <c r="A245" s="20">
        <v>235</v>
      </c>
      <c r="B245" s="21" t="s">
        <v>917</v>
      </c>
      <c r="C245" s="31" t="s">
        <v>918</v>
      </c>
      <c r="D245" s="21" t="s">
        <v>912</v>
      </c>
      <c r="E245" s="23">
        <v>0</v>
      </c>
      <c r="F245" s="24">
        <v>0</v>
      </c>
      <c r="G245" s="24">
        <v>0</v>
      </c>
      <c r="H245" s="25">
        <v>0</v>
      </c>
      <c r="I245" s="26"/>
      <c r="J245" s="24">
        <v>0</v>
      </c>
      <c r="K245" s="27">
        <v>0</v>
      </c>
      <c r="L245" s="43"/>
      <c r="M245" s="53">
        <v>0</v>
      </c>
      <c r="O245" s="60">
        <v>117119</v>
      </c>
      <c r="P245" s="60">
        <v>4297</v>
      </c>
      <c r="Q245" s="60">
        <v>3437.6</v>
      </c>
      <c r="R245" s="60">
        <v>3222.75</v>
      </c>
      <c r="T245" s="96">
        <f t="shared" si="12"/>
        <v>0</v>
      </c>
      <c r="U245" s="96">
        <f t="shared" si="13"/>
        <v>0</v>
      </c>
      <c r="W245" s="94">
        <f t="shared" si="14"/>
        <v>0</v>
      </c>
      <c r="X245" s="94">
        <f t="shared" si="15"/>
        <v>0</v>
      </c>
    </row>
    <row r="246" spans="1:24" ht="140.25">
      <c r="A246" s="20">
        <v>236</v>
      </c>
      <c r="B246" s="21" t="s">
        <v>919</v>
      </c>
      <c r="C246" s="31" t="s">
        <v>918</v>
      </c>
      <c r="D246" s="21" t="s">
        <v>912</v>
      </c>
      <c r="E246" s="23">
        <v>0</v>
      </c>
      <c r="F246" s="24">
        <v>0</v>
      </c>
      <c r="G246" s="24">
        <v>0</v>
      </c>
      <c r="H246" s="25">
        <v>0</v>
      </c>
      <c r="I246" s="26"/>
      <c r="J246" s="24">
        <v>0</v>
      </c>
      <c r="K246" s="27">
        <v>0</v>
      </c>
      <c r="L246" s="43"/>
      <c r="M246" s="53">
        <v>0</v>
      </c>
      <c r="O246" s="60">
        <v>525669</v>
      </c>
      <c r="P246" s="60">
        <v>4297</v>
      </c>
      <c r="Q246" s="60">
        <v>3437.6</v>
      </c>
      <c r="R246" s="60">
        <v>3222.75</v>
      </c>
      <c r="T246" s="96">
        <f t="shared" si="12"/>
        <v>0</v>
      </c>
      <c r="U246" s="96">
        <f t="shared" si="13"/>
        <v>0</v>
      </c>
      <c r="W246" s="94">
        <f t="shared" si="14"/>
        <v>0</v>
      </c>
      <c r="X246" s="94">
        <f t="shared" si="15"/>
        <v>0</v>
      </c>
    </row>
    <row r="247" spans="1:24" ht="51">
      <c r="A247" s="20">
        <v>237</v>
      </c>
      <c r="B247" s="21" t="s">
        <v>920</v>
      </c>
      <c r="C247" s="31" t="s">
        <v>921</v>
      </c>
      <c r="D247" s="21" t="s">
        <v>559</v>
      </c>
      <c r="E247" s="23">
        <v>0</v>
      </c>
      <c r="F247" s="24">
        <v>0</v>
      </c>
      <c r="G247" s="24">
        <v>0</v>
      </c>
      <c r="H247" s="25">
        <v>0</v>
      </c>
      <c r="I247" s="26"/>
      <c r="J247" s="24">
        <v>0</v>
      </c>
      <c r="K247" s="27">
        <v>0</v>
      </c>
      <c r="L247" s="43"/>
      <c r="M247" s="53">
        <v>0</v>
      </c>
      <c r="O247" s="60">
        <v>160412</v>
      </c>
      <c r="P247" s="60">
        <v>503</v>
      </c>
      <c r="Q247" s="60">
        <v>402.4</v>
      </c>
      <c r="R247" s="60">
        <v>377.25</v>
      </c>
      <c r="T247" s="96">
        <f t="shared" si="12"/>
        <v>0</v>
      </c>
      <c r="U247" s="96">
        <f t="shared" si="13"/>
        <v>0</v>
      </c>
      <c r="W247" s="94">
        <f t="shared" si="14"/>
        <v>0</v>
      </c>
      <c r="X247" s="94">
        <f t="shared" si="15"/>
        <v>0</v>
      </c>
    </row>
    <row r="248" spans="1:24" ht="38.25">
      <c r="A248" s="20">
        <v>238</v>
      </c>
      <c r="B248" s="21" t="s">
        <v>922</v>
      </c>
      <c r="C248" s="31" t="s">
        <v>923</v>
      </c>
      <c r="D248" s="21" t="s">
        <v>559</v>
      </c>
      <c r="E248" s="23">
        <v>0</v>
      </c>
      <c r="F248" s="24">
        <v>0</v>
      </c>
      <c r="G248" s="24">
        <v>0</v>
      </c>
      <c r="H248" s="25">
        <v>0</v>
      </c>
      <c r="I248" s="26"/>
      <c r="J248" s="24">
        <v>0</v>
      </c>
      <c r="K248" s="27">
        <v>0</v>
      </c>
      <c r="L248" s="43"/>
      <c r="M248" s="53">
        <v>0</v>
      </c>
      <c r="O248" s="60">
        <v>77036</v>
      </c>
      <c r="P248" s="60">
        <v>566</v>
      </c>
      <c r="Q248" s="60">
        <v>452.8</v>
      </c>
      <c r="R248" s="60">
        <v>424.5</v>
      </c>
      <c r="T248" s="96">
        <f t="shared" si="12"/>
        <v>0</v>
      </c>
      <c r="U248" s="96">
        <f t="shared" si="13"/>
        <v>0</v>
      </c>
      <c r="W248" s="94">
        <f t="shared" si="14"/>
        <v>0</v>
      </c>
      <c r="X248" s="94">
        <f t="shared" si="15"/>
        <v>0</v>
      </c>
    </row>
    <row r="249" spans="1:24" ht="38.25">
      <c r="A249" s="20">
        <v>239</v>
      </c>
      <c r="B249" s="21" t="s">
        <v>924</v>
      </c>
      <c r="C249" s="31" t="s">
        <v>925</v>
      </c>
      <c r="D249" s="21" t="s">
        <v>559</v>
      </c>
      <c r="E249" s="23">
        <v>6</v>
      </c>
      <c r="F249" s="24">
        <v>6787</v>
      </c>
      <c r="G249" s="24">
        <v>755</v>
      </c>
      <c r="H249" s="25">
        <v>-4.3936423841059602</v>
      </c>
      <c r="I249" s="26">
        <v>0.4</v>
      </c>
      <c r="J249" s="24">
        <v>4072.2</v>
      </c>
      <c r="K249" s="27">
        <v>24433.199999999997</v>
      </c>
      <c r="L249" s="43"/>
      <c r="M249" s="53">
        <v>6</v>
      </c>
      <c r="O249" s="60">
        <v>29789</v>
      </c>
      <c r="P249" s="60">
        <v>755</v>
      </c>
      <c r="Q249" s="60">
        <v>604</v>
      </c>
      <c r="R249" s="60">
        <v>566.25</v>
      </c>
      <c r="T249" s="96">
        <f t="shared" si="12"/>
        <v>3624</v>
      </c>
      <c r="U249" s="96">
        <f t="shared" si="13"/>
        <v>3397.5</v>
      </c>
      <c r="W249" s="94">
        <f t="shared" si="14"/>
        <v>-20809.199999999997</v>
      </c>
      <c r="X249" s="94">
        <f t="shared" si="15"/>
        <v>-21035.699999999997</v>
      </c>
    </row>
    <row r="250" spans="1:24" ht="38.25">
      <c r="A250" s="20">
        <v>240</v>
      </c>
      <c r="B250" s="21" t="s">
        <v>926</v>
      </c>
      <c r="C250" s="31" t="s">
        <v>925</v>
      </c>
      <c r="D250" s="21" t="s">
        <v>559</v>
      </c>
      <c r="E250" s="23">
        <v>0</v>
      </c>
      <c r="F250" s="24">
        <v>0</v>
      </c>
      <c r="G250" s="24">
        <v>0</v>
      </c>
      <c r="H250" s="25">
        <v>0</v>
      </c>
      <c r="I250" s="26"/>
      <c r="J250" s="24">
        <v>0</v>
      </c>
      <c r="K250" s="27">
        <v>0</v>
      </c>
      <c r="L250" s="43"/>
      <c r="M250" s="53">
        <v>0</v>
      </c>
      <c r="O250" s="60">
        <v>102715</v>
      </c>
      <c r="P250" s="60">
        <v>755</v>
      </c>
      <c r="Q250" s="60">
        <v>604</v>
      </c>
      <c r="R250" s="60">
        <v>566.25</v>
      </c>
      <c r="T250" s="96">
        <f t="shared" si="12"/>
        <v>0</v>
      </c>
      <c r="U250" s="96">
        <f t="shared" si="13"/>
        <v>0</v>
      </c>
      <c r="W250" s="94">
        <f t="shared" si="14"/>
        <v>0</v>
      </c>
      <c r="X250" s="94">
        <f t="shared" si="15"/>
        <v>0</v>
      </c>
    </row>
    <row r="251" spans="1:24" ht="102">
      <c r="A251" s="20">
        <v>241</v>
      </c>
      <c r="B251" s="21" t="s">
        <v>927</v>
      </c>
      <c r="C251" s="31" t="s">
        <v>928</v>
      </c>
      <c r="D251" s="21" t="s">
        <v>929</v>
      </c>
      <c r="E251" s="23">
        <v>0</v>
      </c>
      <c r="F251" s="24">
        <v>0</v>
      </c>
      <c r="G251" s="24">
        <v>0</v>
      </c>
      <c r="H251" s="25">
        <v>0</v>
      </c>
      <c r="I251" s="26"/>
      <c r="J251" s="24">
        <v>0</v>
      </c>
      <c r="K251" s="27">
        <v>0</v>
      </c>
      <c r="L251" s="43"/>
      <c r="M251" s="53">
        <v>0</v>
      </c>
      <c r="O251" s="60">
        <v>26018</v>
      </c>
      <c r="P251" s="60">
        <v>6913</v>
      </c>
      <c r="Q251" s="60">
        <v>5530.4</v>
      </c>
      <c r="R251" s="60">
        <v>5184.75</v>
      </c>
      <c r="T251" s="96">
        <f t="shared" si="12"/>
        <v>0</v>
      </c>
      <c r="U251" s="96">
        <f t="shared" si="13"/>
        <v>0</v>
      </c>
      <c r="W251" s="94">
        <f t="shared" si="14"/>
        <v>0</v>
      </c>
      <c r="X251" s="94">
        <f t="shared" si="15"/>
        <v>0</v>
      </c>
    </row>
    <row r="252" spans="1:24" ht="51">
      <c r="A252" s="20">
        <v>242</v>
      </c>
      <c r="B252" s="21" t="s">
        <v>930</v>
      </c>
      <c r="C252" s="31" t="s">
        <v>931</v>
      </c>
      <c r="D252" s="21" t="s">
        <v>559</v>
      </c>
      <c r="E252" s="23">
        <v>0</v>
      </c>
      <c r="F252" s="24">
        <v>0</v>
      </c>
      <c r="G252" s="24">
        <v>0</v>
      </c>
      <c r="H252" s="25">
        <v>0</v>
      </c>
      <c r="I252" s="26"/>
      <c r="J252" s="24">
        <v>0</v>
      </c>
      <c r="K252" s="27">
        <v>0</v>
      </c>
      <c r="L252" s="43"/>
      <c r="M252" s="53">
        <v>0</v>
      </c>
      <c r="O252" s="60">
        <v>39479</v>
      </c>
      <c r="P252" s="60">
        <v>391</v>
      </c>
      <c r="Q252" s="60">
        <v>312.8</v>
      </c>
      <c r="R252" s="60">
        <v>293.25</v>
      </c>
      <c r="T252" s="96">
        <f t="shared" si="12"/>
        <v>0</v>
      </c>
      <c r="U252" s="96">
        <f t="shared" si="13"/>
        <v>0</v>
      </c>
      <c r="W252" s="94">
        <f t="shared" si="14"/>
        <v>0</v>
      </c>
      <c r="X252" s="94">
        <f t="shared" si="15"/>
        <v>0</v>
      </c>
    </row>
    <row r="253" spans="1:24" ht="25.5">
      <c r="A253" s="20">
        <v>243</v>
      </c>
      <c r="B253" s="21" t="s">
        <v>932</v>
      </c>
      <c r="C253" s="31" t="s">
        <v>933</v>
      </c>
      <c r="D253" s="21" t="s">
        <v>559</v>
      </c>
      <c r="E253" s="23">
        <v>0</v>
      </c>
      <c r="F253" s="24">
        <v>0</v>
      </c>
      <c r="G253" s="24">
        <v>0</v>
      </c>
      <c r="H253" s="25">
        <v>0</v>
      </c>
      <c r="I253" s="26"/>
      <c r="J253" s="24">
        <v>0</v>
      </c>
      <c r="K253" s="27">
        <v>0</v>
      </c>
      <c r="L253" s="43"/>
      <c r="M253" s="53">
        <v>0</v>
      </c>
      <c r="O253" s="60">
        <v>28874</v>
      </c>
      <c r="P253" s="60">
        <v>100</v>
      </c>
      <c r="Q253" s="60">
        <v>80</v>
      </c>
      <c r="R253" s="60">
        <v>75</v>
      </c>
      <c r="T253" s="96">
        <f t="shared" si="12"/>
        <v>0</v>
      </c>
      <c r="U253" s="96">
        <f t="shared" si="13"/>
        <v>0</v>
      </c>
      <c r="W253" s="94">
        <f t="shared" si="14"/>
        <v>0</v>
      </c>
      <c r="X253" s="94">
        <f t="shared" si="15"/>
        <v>0</v>
      </c>
    </row>
    <row r="254" spans="1:24" ht="51">
      <c r="A254" s="20">
        <v>244</v>
      </c>
      <c r="B254" s="21" t="s">
        <v>934</v>
      </c>
      <c r="C254" s="31" t="s">
        <v>935</v>
      </c>
      <c r="D254" s="21" t="s">
        <v>559</v>
      </c>
      <c r="E254" s="23">
        <v>0</v>
      </c>
      <c r="F254" s="24">
        <v>0</v>
      </c>
      <c r="G254" s="24">
        <v>0</v>
      </c>
      <c r="H254" s="25">
        <v>0</v>
      </c>
      <c r="I254" s="26"/>
      <c r="J254" s="24">
        <v>0</v>
      </c>
      <c r="K254" s="27">
        <v>0</v>
      </c>
      <c r="L254" s="43"/>
      <c r="M254" s="53">
        <v>0</v>
      </c>
      <c r="O254" s="60">
        <v>99093</v>
      </c>
      <c r="P254" s="60">
        <v>5882</v>
      </c>
      <c r="Q254" s="60">
        <v>4705.6000000000004</v>
      </c>
      <c r="R254" s="60">
        <v>4411.5</v>
      </c>
      <c r="T254" s="96">
        <f t="shared" si="12"/>
        <v>0</v>
      </c>
      <c r="U254" s="96">
        <f t="shared" si="13"/>
        <v>0</v>
      </c>
      <c r="W254" s="94">
        <f t="shared" si="14"/>
        <v>0</v>
      </c>
      <c r="X254" s="94">
        <f t="shared" si="15"/>
        <v>0</v>
      </c>
    </row>
    <row r="255" spans="1:24" ht="76.5">
      <c r="A255" s="20">
        <v>245</v>
      </c>
      <c r="B255" s="21" t="s">
        <v>936</v>
      </c>
      <c r="C255" s="31" t="s">
        <v>937</v>
      </c>
      <c r="D255" s="21" t="s">
        <v>559</v>
      </c>
      <c r="E255" s="23">
        <v>0</v>
      </c>
      <c r="F255" s="24">
        <v>0</v>
      </c>
      <c r="G255" s="24">
        <v>0</v>
      </c>
      <c r="H255" s="25">
        <v>0</v>
      </c>
      <c r="I255" s="26"/>
      <c r="J255" s="24">
        <v>0</v>
      </c>
      <c r="K255" s="27">
        <v>0</v>
      </c>
      <c r="L255" s="43"/>
      <c r="M255" s="53">
        <v>0</v>
      </c>
      <c r="O255" s="60">
        <v>174544</v>
      </c>
      <c r="P255" s="60">
        <v>7700</v>
      </c>
      <c r="Q255" s="60">
        <v>6160</v>
      </c>
      <c r="R255" s="60">
        <v>5775</v>
      </c>
      <c r="T255" s="96">
        <f t="shared" si="12"/>
        <v>0</v>
      </c>
      <c r="U255" s="96">
        <f t="shared" si="13"/>
        <v>0</v>
      </c>
      <c r="W255" s="94">
        <f t="shared" si="14"/>
        <v>0</v>
      </c>
      <c r="X255" s="94">
        <f t="shared" si="15"/>
        <v>0</v>
      </c>
    </row>
    <row r="256" spans="1:24" ht="38.25">
      <c r="A256" s="20">
        <v>246</v>
      </c>
      <c r="B256" s="21" t="s">
        <v>938</v>
      </c>
      <c r="C256" s="31" t="s">
        <v>939</v>
      </c>
      <c r="D256" s="21" t="s">
        <v>559</v>
      </c>
      <c r="E256" s="23">
        <v>0</v>
      </c>
      <c r="F256" s="24">
        <v>0</v>
      </c>
      <c r="G256" s="24">
        <v>0</v>
      </c>
      <c r="H256" s="25">
        <v>0</v>
      </c>
      <c r="I256" s="26"/>
      <c r="J256" s="24">
        <v>0</v>
      </c>
      <c r="K256" s="27">
        <v>0</v>
      </c>
      <c r="L256" s="43"/>
      <c r="M256" s="53">
        <v>0</v>
      </c>
      <c r="O256" s="60">
        <v>71000</v>
      </c>
      <c r="P256" s="60">
        <v>3966</v>
      </c>
      <c r="Q256" s="60">
        <v>3172.8</v>
      </c>
      <c r="R256" s="60">
        <v>2974.5</v>
      </c>
      <c r="T256" s="96">
        <f t="shared" si="12"/>
        <v>0</v>
      </c>
      <c r="U256" s="96">
        <f t="shared" si="13"/>
        <v>0</v>
      </c>
      <c r="W256" s="94">
        <f t="shared" si="14"/>
        <v>0</v>
      </c>
      <c r="X256" s="94">
        <f t="shared" si="15"/>
        <v>0</v>
      </c>
    </row>
    <row r="257" spans="1:24" ht="38.25">
      <c r="A257" s="20">
        <v>247</v>
      </c>
      <c r="B257" s="21" t="s">
        <v>940</v>
      </c>
      <c r="C257" s="31" t="s">
        <v>941</v>
      </c>
      <c r="D257" s="21" t="s">
        <v>559</v>
      </c>
      <c r="E257" s="23">
        <v>0</v>
      </c>
      <c r="F257" s="24">
        <v>0</v>
      </c>
      <c r="G257" s="24">
        <v>0</v>
      </c>
      <c r="H257" s="25">
        <v>0</v>
      </c>
      <c r="I257" s="26"/>
      <c r="J257" s="24">
        <v>0</v>
      </c>
      <c r="K257" s="27">
        <v>0</v>
      </c>
      <c r="L257" s="43"/>
      <c r="M257" s="53">
        <v>0</v>
      </c>
      <c r="O257" s="60">
        <v>87954</v>
      </c>
      <c r="P257" s="60">
        <v>7700</v>
      </c>
      <c r="Q257" s="60">
        <v>6160</v>
      </c>
      <c r="R257" s="60">
        <v>5775</v>
      </c>
      <c r="T257" s="96">
        <f t="shared" si="12"/>
        <v>0</v>
      </c>
      <c r="U257" s="96">
        <f t="shared" si="13"/>
        <v>0</v>
      </c>
      <c r="W257" s="94">
        <f t="shared" si="14"/>
        <v>0</v>
      </c>
      <c r="X257" s="94">
        <f t="shared" si="15"/>
        <v>0</v>
      </c>
    </row>
    <row r="258" spans="1:24" ht="89.25">
      <c r="A258" s="20">
        <v>248</v>
      </c>
      <c r="B258" s="21" t="s">
        <v>942</v>
      </c>
      <c r="C258" s="31" t="s">
        <v>943</v>
      </c>
      <c r="D258" s="21" t="s">
        <v>559</v>
      </c>
      <c r="E258" s="23">
        <v>7</v>
      </c>
      <c r="F258" s="24">
        <v>5656</v>
      </c>
      <c r="G258" s="24">
        <v>345</v>
      </c>
      <c r="H258" s="25">
        <v>-8.8365217391304345</v>
      </c>
      <c r="I258" s="26">
        <v>0.4</v>
      </c>
      <c r="J258" s="24">
        <v>3393.6</v>
      </c>
      <c r="K258" s="27">
        <v>23755.200000000001</v>
      </c>
      <c r="L258" s="43"/>
      <c r="M258" s="53">
        <v>7</v>
      </c>
      <c r="O258" s="60">
        <v>9219</v>
      </c>
      <c r="P258" s="60">
        <v>345</v>
      </c>
      <c r="Q258" s="60">
        <v>276</v>
      </c>
      <c r="R258" s="60">
        <v>258.75</v>
      </c>
      <c r="T258" s="96">
        <f t="shared" si="12"/>
        <v>1932</v>
      </c>
      <c r="U258" s="96">
        <f t="shared" si="13"/>
        <v>1811.25</v>
      </c>
      <c r="W258" s="94">
        <f t="shared" si="14"/>
        <v>-21823.200000000001</v>
      </c>
      <c r="X258" s="94">
        <f t="shared" si="15"/>
        <v>-21943.95</v>
      </c>
    </row>
    <row r="259" spans="1:24" ht="89.25">
      <c r="A259" s="20">
        <v>249</v>
      </c>
      <c r="B259" s="21" t="s">
        <v>944</v>
      </c>
      <c r="C259" s="31" t="s">
        <v>943</v>
      </c>
      <c r="D259" s="21" t="s">
        <v>559</v>
      </c>
      <c r="E259" s="23">
        <v>0</v>
      </c>
      <c r="F259" s="24">
        <v>0</v>
      </c>
      <c r="G259" s="24">
        <v>0</v>
      </c>
      <c r="H259" s="25">
        <v>0</v>
      </c>
      <c r="I259" s="26"/>
      <c r="J259" s="24">
        <v>0</v>
      </c>
      <c r="K259" s="27">
        <v>0</v>
      </c>
      <c r="L259" s="43"/>
      <c r="M259" s="53">
        <v>0</v>
      </c>
      <c r="O259" s="60">
        <v>27911</v>
      </c>
      <c r="P259" s="60">
        <v>3315</v>
      </c>
      <c r="Q259" s="60">
        <v>2652</v>
      </c>
      <c r="R259" s="60">
        <v>2486.25</v>
      </c>
      <c r="T259" s="96">
        <f t="shared" si="12"/>
        <v>0</v>
      </c>
      <c r="U259" s="96">
        <f t="shared" si="13"/>
        <v>0</v>
      </c>
      <c r="W259" s="94">
        <f t="shared" si="14"/>
        <v>0</v>
      </c>
      <c r="X259" s="94">
        <f t="shared" si="15"/>
        <v>0</v>
      </c>
    </row>
    <row r="260" spans="1:24" ht="127.5">
      <c r="A260" s="20">
        <v>250</v>
      </c>
      <c r="B260" s="21" t="s">
        <v>945</v>
      </c>
      <c r="C260" s="31" t="s">
        <v>946</v>
      </c>
      <c r="D260" s="21" t="s">
        <v>559</v>
      </c>
      <c r="E260" s="23">
        <v>0</v>
      </c>
      <c r="F260" s="24">
        <v>0</v>
      </c>
      <c r="G260" s="24">
        <v>0</v>
      </c>
      <c r="H260" s="25">
        <v>0</v>
      </c>
      <c r="I260" s="26"/>
      <c r="J260" s="24">
        <v>0</v>
      </c>
      <c r="K260" s="27">
        <v>0</v>
      </c>
      <c r="L260" s="43"/>
      <c r="M260" s="53">
        <v>0</v>
      </c>
      <c r="O260" s="60">
        <v>68476</v>
      </c>
      <c r="P260" s="60">
        <v>147</v>
      </c>
      <c r="Q260" s="60">
        <v>117.6</v>
      </c>
      <c r="R260" s="60">
        <v>110.25</v>
      </c>
      <c r="T260" s="96">
        <f t="shared" si="12"/>
        <v>0</v>
      </c>
      <c r="U260" s="96">
        <f t="shared" si="13"/>
        <v>0</v>
      </c>
      <c r="W260" s="94">
        <f t="shared" si="14"/>
        <v>0</v>
      </c>
      <c r="X260" s="94">
        <f t="shared" si="15"/>
        <v>0</v>
      </c>
    </row>
    <row r="261" spans="1:24" ht="127.5">
      <c r="A261" s="20">
        <v>251</v>
      </c>
      <c r="B261" s="21" t="s">
        <v>947</v>
      </c>
      <c r="C261" s="31" t="s">
        <v>948</v>
      </c>
      <c r="D261" s="21" t="s">
        <v>559</v>
      </c>
      <c r="E261" s="23">
        <v>0</v>
      </c>
      <c r="F261" s="24">
        <v>0</v>
      </c>
      <c r="G261" s="24">
        <v>0</v>
      </c>
      <c r="H261" s="25">
        <v>0</v>
      </c>
      <c r="I261" s="26"/>
      <c r="J261" s="24">
        <v>0</v>
      </c>
      <c r="K261" s="27">
        <v>0</v>
      </c>
      <c r="L261" s="43"/>
      <c r="M261" s="53">
        <v>0</v>
      </c>
      <c r="O261" s="60">
        <v>80205</v>
      </c>
      <c r="P261" s="60">
        <v>165</v>
      </c>
      <c r="Q261" s="60">
        <v>132</v>
      </c>
      <c r="R261" s="60">
        <v>123.75</v>
      </c>
      <c r="T261" s="96">
        <f t="shared" si="12"/>
        <v>0</v>
      </c>
      <c r="U261" s="96">
        <f t="shared" si="13"/>
        <v>0</v>
      </c>
      <c r="W261" s="94">
        <f t="shared" si="14"/>
        <v>0</v>
      </c>
      <c r="X261" s="94">
        <f t="shared" si="15"/>
        <v>0</v>
      </c>
    </row>
    <row r="262" spans="1:24" ht="51">
      <c r="A262" s="20">
        <v>252</v>
      </c>
      <c r="B262" s="21" t="s">
        <v>949</v>
      </c>
      <c r="C262" s="31" t="s">
        <v>950</v>
      </c>
      <c r="D262" s="21" t="s">
        <v>559</v>
      </c>
      <c r="E262" s="23">
        <v>0</v>
      </c>
      <c r="F262" s="24">
        <v>0</v>
      </c>
      <c r="G262" s="24">
        <v>0</v>
      </c>
      <c r="H262" s="25">
        <v>0</v>
      </c>
      <c r="I262" s="26"/>
      <c r="J262" s="24">
        <v>0</v>
      </c>
      <c r="K262" s="27">
        <v>0</v>
      </c>
      <c r="L262" s="43"/>
      <c r="M262" s="53">
        <v>0</v>
      </c>
      <c r="O262" s="60">
        <v>17081</v>
      </c>
      <c r="P262" s="60">
        <v>490</v>
      </c>
      <c r="Q262" s="60">
        <v>392</v>
      </c>
      <c r="R262" s="60">
        <v>367.5</v>
      </c>
      <c r="T262" s="96">
        <f t="shared" si="12"/>
        <v>0</v>
      </c>
      <c r="U262" s="96">
        <f t="shared" si="13"/>
        <v>0</v>
      </c>
      <c r="W262" s="94">
        <f t="shared" si="14"/>
        <v>0</v>
      </c>
      <c r="X262" s="94">
        <f t="shared" si="15"/>
        <v>0</v>
      </c>
    </row>
    <row r="263" spans="1:24" ht="51">
      <c r="A263" s="20">
        <v>253</v>
      </c>
      <c r="B263" s="21" t="s">
        <v>951</v>
      </c>
      <c r="C263" s="31" t="s">
        <v>950</v>
      </c>
      <c r="D263" s="21" t="s">
        <v>559</v>
      </c>
      <c r="E263" s="23">
        <v>0</v>
      </c>
      <c r="F263" s="24">
        <v>0</v>
      </c>
      <c r="G263" s="24">
        <v>0</v>
      </c>
      <c r="H263" s="25">
        <v>0</v>
      </c>
      <c r="I263" s="26"/>
      <c r="J263" s="24">
        <v>0</v>
      </c>
      <c r="K263" s="27">
        <v>0</v>
      </c>
      <c r="L263" s="43"/>
      <c r="M263" s="53">
        <v>0</v>
      </c>
      <c r="O263" s="60">
        <v>50904</v>
      </c>
      <c r="P263" s="60">
        <v>626</v>
      </c>
      <c r="Q263" s="60">
        <v>500.8</v>
      </c>
      <c r="R263" s="60">
        <v>469.5</v>
      </c>
      <c r="T263" s="96">
        <f t="shared" si="12"/>
        <v>0</v>
      </c>
      <c r="U263" s="96">
        <f t="shared" si="13"/>
        <v>0</v>
      </c>
      <c r="W263" s="94">
        <f t="shared" si="14"/>
        <v>0</v>
      </c>
      <c r="X263" s="94">
        <f t="shared" si="15"/>
        <v>0</v>
      </c>
    </row>
    <row r="264" spans="1:24" ht="102">
      <c r="A264" s="20">
        <v>254</v>
      </c>
      <c r="B264" s="21" t="s">
        <v>952</v>
      </c>
      <c r="C264" s="31" t="s">
        <v>953</v>
      </c>
      <c r="D264" s="21" t="s">
        <v>912</v>
      </c>
      <c r="E264" s="23">
        <v>0</v>
      </c>
      <c r="F264" s="24">
        <v>0</v>
      </c>
      <c r="G264" s="24">
        <v>0</v>
      </c>
      <c r="H264" s="25">
        <v>0</v>
      </c>
      <c r="I264" s="26"/>
      <c r="J264" s="24">
        <v>0</v>
      </c>
      <c r="K264" s="27">
        <v>0</v>
      </c>
      <c r="L264" s="43"/>
      <c r="M264" s="53">
        <v>0</v>
      </c>
      <c r="O264" s="60">
        <v>38149</v>
      </c>
      <c r="P264" s="60">
        <v>482</v>
      </c>
      <c r="Q264" s="60">
        <v>385.6</v>
      </c>
      <c r="R264" s="60">
        <v>361.5</v>
      </c>
      <c r="T264" s="96">
        <f t="shared" si="12"/>
        <v>0</v>
      </c>
      <c r="U264" s="96">
        <f t="shared" si="13"/>
        <v>0</v>
      </c>
      <c r="W264" s="94">
        <f t="shared" si="14"/>
        <v>0</v>
      </c>
      <c r="X264" s="94">
        <f t="shared" si="15"/>
        <v>0</v>
      </c>
    </row>
    <row r="265" spans="1:24" ht="102">
      <c r="A265" s="20">
        <v>255</v>
      </c>
      <c r="B265" s="21" t="s">
        <v>954</v>
      </c>
      <c r="C265" s="31" t="s">
        <v>953</v>
      </c>
      <c r="D265" s="21" t="s">
        <v>912</v>
      </c>
      <c r="E265" s="23">
        <v>0</v>
      </c>
      <c r="F265" s="24">
        <v>0</v>
      </c>
      <c r="G265" s="24">
        <v>0</v>
      </c>
      <c r="H265" s="25">
        <v>0</v>
      </c>
      <c r="I265" s="26"/>
      <c r="J265" s="24">
        <v>0</v>
      </c>
      <c r="K265" s="27">
        <v>0</v>
      </c>
      <c r="L265" s="43"/>
      <c r="M265" s="53">
        <v>0</v>
      </c>
      <c r="O265" s="60">
        <v>115497</v>
      </c>
      <c r="P265" s="60">
        <v>482</v>
      </c>
      <c r="Q265" s="60">
        <v>385.6</v>
      </c>
      <c r="R265" s="60">
        <v>361.5</v>
      </c>
      <c r="T265" s="96">
        <f t="shared" si="12"/>
        <v>0</v>
      </c>
      <c r="U265" s="96">
        <f t="shared" si="13"/>
        <v>0</v>
      </c>
      <c r="W265" s="94">
        <f t="shared" si="14"/>
        <v>0</v>
      </c>
      <c r="X265" s="94">
        <f t="shared" si="15"/>
        <v>0</v>
      </c>
    </row>
    <row r="266" spans="1:24" ht="76.5">
      <c r="A266" s="20">
        <v>256</v>
      </c>
      <c r="B266" s="21" t="s">
        <v>955</v>
      </c>
      <c r="C266" s="31" t="s">
        <v>956</v>
      </c>
      <c r="D266" s="21" t="s">
        <v>559</v>
      </c>
      <c r="E266" s="23">
        <v>0</v>
      </c>
      <c r="F266" s="24">
        <v>0</v>
      </c>
      <c r="G266" s="24">
        <v>0</v>
      </c>
      <c r="H266" s="25">
        <v>0</v>
      </c>
      <c r="I266" s="26"/>
      <c r="J266" s="24">
        <v>0</v>
      </c>
      <c r="K266" s="27">
        <v>0</v>
      </c>
      <c r="L266" s="43"/>
      <c r="M266" s="53">
        <v>0</v>
      </c>
      <c r="O266" s="60">
        <v>95021</v>
      </c>
      <c r="P266" s="60">
        <v>5741</v>
      </c>
      <c r="Q266" s="60">
        <v>4592.8</v>
      </c>
      <c r="R266" s="60">
        <v>4305.75</v>
      </c>
      <c r="T266" s="96">
        <f t="shared" si="12"/>
        <v>0</v>
      </c>
      <c r="U266" s="96">
        <f t="shared" si="13"/>
        <v>0</v>
      </c>
      <c r="W266" s="94">
        <f t="shared" si="14"/>
        <v>0</v>
      </c>
      <c r="X266" s="94">
        <f t="shared" si="15"/>
        <v>0</v>
      </c>
    </row>
    <row r="267" spans="1:24" ht="76.5">
      <c r="A267" s="20">
        <v>257</v>
      </c>
      <c r="B267" s="21" t="s">
        <v>957</v>
      </c>
      <c r="C267" s="31" t="s">
        <v>956</v>
      </c>
      <c r="D267" s="21" t="s">
        <v>559</v>
      </c>
      <c r="E267" s="23">
        <v>0</v>
      </c>
      <c r="F267" s="24">
        <v>0</v>
      </c>
      <c r="G267" s="24">
        <v>0</v>
      </c>
      <c r="H267" s="25">
        <v>0</v>
      </c>
      <c r="I267" s="26"/>
      <c r="J267" s="24">
        <v>0</v>
      </c>
      <c r="K267" s="27">
        <v>0</v>
      </c>
      <c r="L267" s="43"/>
      <c r="M267" s="53">
        <v>0</v>
      </c>
      <c r="O267" s="60">
        <v>291850</v>
      </c>
      <c r="P267" s="60">
        <v>5741</v>
      </c>
      <c r="Q267" s="60">
        <v>4592.8</v>
      </c>
      <c r="R267" s="60">
        <v>4305.75</v>
      </c>
      <c r="T267" s="96">
        <f t="shared" ref="T267:T330" si="16">E267*Q267</f>
        <v>0</v>
      </c>
      <c r="U267" s="96">
        <f t="shared" ref="U267:U330" si="17">E267*R267</f>
        <v>0</v>
      </c>
      <c r="W267" s="94">
        <f t="shared" ref="W267:W330" si="18">T267-K267</f>
        <v>0</v>
      </c>
      <c r="X267" s="94">
        <f t="shared" ref="X267:X330" si="19">U267-K267</f>
        <v>0</v>
      </c>
    </row>
    <row r="268" spans="1:24" ht="127.5">
      <c r="A268" s="20">
        <v>258</v>
      </c>
      <c r="B268" s="21" t="s">
        <v>958</v>
      </c>
      <c r="C268" s="31" t="s">
        <v>959</v>
      </c>
      <c r="D268" s="21" t="s">
        <v>912</v>
      </c>
      <c r="E268" s="23">
        <v>0</v>
      </c>
      <c r="F268" s="24">
        <v>0</v>
      </c>
      <c r="G268" s="24">
        <v>0</v>
      </c>
      <c r="H268" s="25">
        <v>0</v>
      </c>
      <c r="I268" s="26"/>
      <c r="J268" s="24">
        <v>0</v>
      </c>
      <c r="K268" s="27">
        <v>0</v>
      </c>
      <c r="L268" s="43"/>
      <c r="M268" s="53">
        <v>0</v>
      </c>
      <c r="O268" s="60">
        <v>249977</v>
      </c>
      <c r="P268" s="60">
        <v>4236</v>
      </c>
      <c r="Q268" s="60">
        <v>3388.8</v>
      </c>
      <c r="R268" s="60">
        <v>3177</v>
      </c>
      <c r="T268" s="96">
        <f t="shared" si="16"/>
        <v>0</v>
      </c>
      <c r="U268" s="96">
        <f t="shared" si="17"/>
        <v>0</v>
      </c>
      <c r="W268" s="94">
        <f t="shared" si="18"/>
        <v>0</v>
      </c>
      <c r="X268" s="94">
        <f t="shared" si="19"/>
        <v>0</v>
      </c>
    </row>
    <row r="269" spans="1:24" ht="127.5">
      <c r="A269" s="20">
        <v>259</v>
      </c>
      <c r="B269" s="21" t="s">
        <v>960</v>
      </c>
      <c r="C269" s="31" t="s">
        <v>959</v>
      </c>
      <c r="D269" s="21" t="s">
        <v>912</v>
      </c>
      <c r="E269" s="23">
        <v>0</v>
      </c>
      <c r="F269" s="24">
        <v>0</v>
      </c>
      <c r="G269" s="24">
        <v>0</v>
      </c>
      <c r="H269" s="25">
        <v>0</v>
      </c>
      <c r="I269" s="26"/>
      <c r="J269" s="24">
        <v>0</v>
      </c>
      <c r="K269" s="27">
        <v>0</v>
      </c>
      <c r="L269" s="43"/>
      <c r="M269" s="53">
        <v>0</v>
      </c>
      <c r="O269" s="60">
        <v>790850</v>
      </c>
      <c r="P269" s="60">
        <v>10816</v>
      </c>
      <c r="Q269" s="60">
        <v>8652.7999999999993</v>
      </c>
      <c r="R269" s="60">
        <v>8112</v>
      </c>
      <c r="T269" s="96">
        <f t="shared" si="16"/>
        <v>0</v>
      </c>
      <c r="U269" s="96">
        <f t="shared" si="17"/>
        <v>0</v>
      </c>
      <c r="W269" s="94">
        <f t="shared" si="18"/>
        <v>0</v>
      </c>
      <c r="X269" s="94">
        <f t="shared" si="19"/>
        <v>0</v>
      </c>
    </row>
    <row r="270" spans="1:24" ht="127.5">
      <c r="A270" s="20">
        <v>260</v>
      </c>
      <c r="B270" s="21" t="s">
        <v>961</v>
      </c>
      <c r="C270" s="31" t="s">
        <v>962</v>
      </c>
      <c r="D270" s="21" t="s">
        <v>912</v>
      </c>
      <c r="E270" s="23">
        <v>0</v>
      </c>
      <c r="F270" s="24">
        <v>0</v>
      </c>
      <c r="G270" s="24">
        <v>0</v>
      </c>
      <c r="H270" s="25">
        <v>0</v>
      </c>
      <c r="I270" s="26"/>
      <c r="J270" s="24">
        <v>0</v>
      </c>
      <c r="K270" s="27">
        <v>0</v>
      </c>
      <c r="L270" s="43"/>
      <c r="M270" s="53">
        <v>0</v>
      </c>
      <c r="O270" s="60">
        <v>124989</v>
      </c>
      <c r="P270" s="60">
        <v>4378</v>
      </c>
      <c r="Q270" s="60">
        <v>3502.4</v>
      </c>
      <c r="R270" s="60">
        <v>3283.5</v>
      </c>
      <c r="T270" s="96">
        <f t="shared" si="16"/>
        <v>0</v>
      </c>
      <c r="U270" s="96">
        <f t="shared" si="17"/>
        <v>0</v>
      </c>
      <c r="W270" s="94">
        <f t="shared" si="18"/>
        <v>0</v>
      </c>
      <c r="X270" s="94">
        <f t="shared" si="19"/>
        <v>0</v>
      </c>
    </row>
    <row r="271" spans="1:24" ht="127.5">
      <c r="A271" s="20">
        <v>261</v>
      </c>
      <c r="B271" s="21" t="s">
        <v>963</v>
      </c>
      <c r="C271" s="31" t="s">
        <v>962</v>
      </c>
      <c r="D271" s="21" t="s">
        <v>912</v>
      </c>
      <c r="E271" s="23">
        <v>0</v>
      </c>
      <c r="F271" s="24">
        <v>0</v>
      </c>
      <c r="G271" s="24">
        <v>0</v>
      </c>
      <c r="H271" s="25">
        <v>0</v>
      </c>
      <c r="I271" s="26"/>
      <c r="J271" s="24">
        <v>0</v>
      </c>
      <c r="K271" s="27">
        <v>0</v>
      </c>
      <c r="L271" s="43"/>
      <c r="M271" s="53">
        <v>0</v>
      </c>
      <c r="O271" s="60">
        <v>525669</v>
      </c>
      <c r="P271" s="60">
        <v>5408</v>
      </c>
      <c r="Q271" s="60">
        <v>4326.3999999999996</v>
      </c>
      <c r="R271" s="60">
        <v>4056</v>
      </c>
      <c r="T271" s="96">
        <f t="shared" si="16"/>
        <v>0</v>
      </c>
      <c r="U271" s="96">
        <f t="shared" si="17"/>
        <v>0</v>
      </c>
      <c r="W271" s="94">
        <f t="shared" si="18"/>
        <v>0</v>
      </c>
      <c r="X271" s="94">
        <f t="shared" si="19"/>
        <v>0</v>
      </c>
    </row>
    <row r="272" spans="1:24" ht="38.25">
      <c r="A272" s="20">
        <v>262</v>
      </c>
      <c r="B272" s="21" t="s">
        <v>964</v>
      </c>
      <c r="C272" s="31" t="s">
        <v>965</v>
      </c>
      <c r="D272" s="21" t="s">
        <v>559</v>
      </c>
      <c r="E272" s="23">
        <v>0</v>
      </c>
      <c r="F272" s="24">
        <v>0</v>
      </c>
      <c r="G272" s="24">
        <v>0</v>
      </c>
      <c r="H272" s="25">
        <v>0</v>
      </c>
      <c r="I272" s="26"/>
      <c r="J272" s="24">
        <v>0</v>
      </c>
      <c r="K272" s="27">
        <v>0</v>
      </c>
      <c r="L272" s="43"/>
      <c r="M272" s="53">
        <v>0</v>
      </c>
      <c r="O272" s="60">
        <v>7918</v>
      </c>
      <c r="P272" s="60">
        <v>337</v>
      </c>
      <c r="Q272" s="60">
        <v>269.60000000000002</v>
      </c>
      <c r="R272" s="60">
        <v>252.75</v>
      </c>
      <c r="T272" s="96">
        <f t="shared" si="16"/>
        <v>0</v>
      </c>
      <c r="U272" s="96">
        <f t="shared" si="17"/>
        <v>0</v>
      </c>
      <c r="W272" s="94">
        <f t="shared" si="18"/>
        <v>0</v>
      </c>
      <c r="X272" s="94">
        <f t="shared" si="19"/>
        <v>0</v>
      </c>
    </row>
    <row r="273" spans="1:24" ht="25.5">
      <c r="A273" s="20">
        <v>263</v>
      </c>
      <c r="B273" s="21" t="s">
        <v>966</v>
      </c>
      <c r="C273" s="31" t="s">
        <v>965</v>
      </c>
      <c r="D273" s="21" t="s">
        <v>559</v>
      </c>
      <c r="E273" s="23">
        <v>0</v>
      </c>
      <c r="F273" s="24">
        <v>0</v>
      </c>
      <c r="G273" s="24">
        <v>0</v>
      </c>
      <c r="H273" s="25">
        <v>0</v>
      </c>
      <c r="I273" s="26"/>
      <c r="J273" s="24">
        <v>0</v>
      </c>
      <c r="K273" s="27">
        <v>0</v>
      </c>
      <c r="L273" s="43"/>
      <c r="M273" s="53">
        <v>0</v>
      </c>
      <c r="O273" s="60">
        <v>48528</v>
      </c>
      <c r="P273" s="60">
        <v>337</v>
      </c>
      <c r="Q273" s="60">
        <v>269.60000000000002</v>
      </c>
      <c r="R273" s="60">
        <v>252.75</v>
      </c>
      <c r="T273" s="96">
        <f t="shared" si="16"/>
        <v>0</v>
      </c>
      <c r="U273" s="96">
        <f t="shared" si="17"/>
        <v>0</v>
      </c>
      <c r="W273" s="94">
        <f t="shared" si="18"/>
        <v>0</v>
      </c>
      <c r="X273" s="94">
        <f t="shared" si="19"/>
        <v>0</v>
      </c>
    </row>
    <row r="274" spans="1:24" ht="51">
      <c r="A274" s="20">
        <v>264</v>
      </c>
      <c r="B274" s="21" t="s">
        <v>967</v>
      </c>
      <c r="C274" s="31" t="s">
        <v>968</v>
      </c>
      <c r="D274" s="21" t="s">
        <v>559</v>
      </c>
      <c r="E274" s="23">
        <v>0</v>
      </c>
      <c r="F274" s="24">
        <v>0</v>
      </c>
      <c r="G274" s="24">
        <v>0</v>
      </c>
      <c r="H274" s="25">
        <v>0</v>
      </c>
      <c r="I274" s="26"/>
      <c r="J274" s="24">
        <v>0</v>
      </c>
      <c r="K274" s="27">
        <v>0</v>
      </c>
      <c r="L274" s="43"/>
      <c r="M274" s="53">
        <v>0</v>
      </c>
      <c r="O274" s="60">
        <v>31391</v>
      </c>
      <c r="P274" s="60">
        <v>537</v>
      </c>
      <c r="Q274" s="60">
        <v>429.6</v>
      </c>
      <c r="R274" s="60">
        <v>402.75</v>
      </c>
      <c r="T274" s="96">
        <f t="shared" si="16"/>
        <v>0</v>
      </c>
      <c r="U274" s="96">
        <f t="shared" si="17"/>
        <v>0</v>
      </c>
      <c r="W274" s="94">
        <f t="shared" si="18"/>
        <v>0</v>
      </c>
      <c r="X274" s="94">
        <f t="shared" si="19"/>
        <v>0</v>
      </c>
    </row>
    <row r="275" spans="1:24" ht="51">
      <c r="A275" s="20">
        <v>265</v>
      </c>
      <c r="B275" s="21" t="s">
        <v>969</v>
      </c>
      <c r="C275" s="31" t="s">
        <v>968</v>
      </c>
      <c r="D275" s="21" t="s">
        <v>559</v>
      </c>
      <c r="E275" s="23">
        <v>0</v>
      </c>
      <c r="F275" s="24">
        <v>0</v>
      </c>
      <c r="G275" s="24">
        <v>0</v>
      </c>
      <c r="H275" s="25">
        <v>0</v>
      </c>
      <c r="I275" s="26"/>
      <c r="J275" s="24">
        <v>0</v>
      </c>
      <c r="K275" s="27">
        <v>0</v>
      </c>
      <c r="L275" s="43"/>
      <c r="M275" s="53">
        <v>0</v>
      </c>
      <c r="O275" s="60">
        <v>179662</v>
      </c>
      <c r="P275" s="60">
        <v>537</v>
      </c>
      <c r="Q275" s="60">
        <v>429.6</v>
      </c>
      <c r="R275" s="60">
        <v>402.75</v>
      </c>
      <c r="T275" s="96">
        <f t="shared" si="16"/>
        <v>0</v>
      </c>
      <c r="U275" s="96">
        <f t="shared" si="17"/>
        <v>0</v>
      </c>
      <c r="W275" s="94">
        <f t="shared" si="18"/>
        <v>0</v>
      </c>
      <c r="X275" s="94">
        <f t="shared" si="19"/>
        <v>0</v>
      </c>
    </row>
    <row r="276" spans="1:24" ht="51">
      <c r="A276" s="20">
        <v>266</v>
      </c>
      <c r="B276" s="21" t="s">
        <v>970</v>
      </c>
      <c r="C276" s="31" t="s">
        <v>971</v>
      </c>
      <c r="D276" s="21" t="s">
        <v>559</v>
      </c>
      <c r="E276" s="23">
        <v>0</v>
      </c>
      <c r="F276" s="24">
        <v>0</v>
      </c>
      <c r="G276" s="24">
        <v>0</v>
      </c>
      <c r="H276" s="25">
        <v>0</v>
      </c>
      <c r="I276" s="26"/>
      <c r="J276" s="24">
        <v>0</v>
      </c>
      <c r="K276" s="27">
        <v>0</v>
      </c>
      <c r="L276" s="43"/>
      <c r="M276" s="53">
        <v>0</v>
      </c>
      <c r="O276" s="60">
        <v>35633</v>
      </c>
      <c r="P276" s="60">
        <v>964</v>
      </c>
      <c r="Q276" s="60">
        <v>771.2</v>
      </c>
      <c r="R276" s="60">
        <v>723</v>
      </c>
      <c r="T276" s="96">
        <f t="shared" si="16"/>
        <v>0</v>
      </c>
      <c r="U276" s="96">
        <f t="shared" si="17"/>
        <v>0</v>
      </c>
      <c r="W276" s="94">
        <f t="shared" si="18"/>
        <v>0</v>
      </c>
      <c r="X276" s="94">
        <f t="shared" si="19"/>
        <v>0</v>
      </c>
    </row>
    <row r="277" spans="1:24" ht="51">
      <c r="A277" s="20">
        <v>267</v>
      </c>
      <c r="B277" s="21" t="s">
        <v>972</v>
      </c>
      <c r="C277" s="31" t="s">
        <v>971</v>
      </c>
      <c r="D277" s="21" t="s">
        <v>559</v>
      </c>
      <c r="E277" s="23">
        <v>0</v>
      </c>
      <c r="F277" s="24">
        <v>0</v>
      </c>
      <c r="G277" s="24">
        <v>0</v>
      </c>
      <c r="H277" s="25">
        <v>0</v>
      </c>
      <c r="I277" s="26"/>
      <c r="J277" s="24">
        <v>0</v>
      </c>
      <c r="K277" s="27">
        <v>0</v>
      </c>
      <c r="L277" s="43"/>
      <c r="M277" s="53">
        <v>0</v>
      </c>
      <c r="O277" s="60">
        <v>224576</v>
      </c>
      <c r="P277" s="60">
        <v>964</v>
      </c>
      <c r="Q277" s="60">
        <v>771.2</v>
      </c>
      <c r="R277" s="60">
        <v>723</v>
      </c>
      <c r="T277" s="96">
        <f t="shared" si="16"/>
        <v>0</v>
      </c>
      <c r="U277" s="96">
        <f t="shared" si="17"/>
        <v>0</v>
      </c>
      <c r="W277" s="94">
        <f t="shared" si="18"/>
        <v>0</v>
      </c>
      <c r="X277" s="94">
        <f t="shared" si="19"/>
        <v>0</v>
      </c>
    </row>
    <row r="278" spans="1:24" ht="76.5">
      <c r="A278" s="20">
        <v>268</v>
      </c>
      <c r="B278" s="21" t="s">
        <v>973</v>
      </c>
      <c r="C278" s="31" t="s">
        <v>974</v>
      </c>
      <c r="D278" s="21" t="s">
        <v>559</v>
      </c>
      <c r="E278" s="23">
        <v>0</v>
      </c>
      <c r="F278" s="24">
        <v>0</v>
      </c>
      <c r="G278" s="24">
        <v>0</v>
      </c>
      <c r="H278" s="25">
        <v>0</v>
      </c>
      <c r="I278" s="26"/>
      <c r="J278" s="24">
        <v>0</v>
      </c>
      <c r="K278" s="27">
        <v>0</v>
      </c>
      <c r="L278" s="43"/>
      <c r="M278" s="53">
        <v>0</v>
      </c>
      <c r="O278" s="60">
        <v>20134</v>
      </c>
      <c r="P278" s="60">
        <v>260</v>
      </c>
      <c r="Q278" s="60">
        <v>208</v>
      </c>
      <c r="R278" s="60">
        <v>195</v>
      </c>
      <c r="T278" s="96">
        <f t="shared" si="16"/>
        <v>0</v>
      </c>
      <c r="U278" s="96">
        <f t="shared" si="17"/>
        <v>0</v>
      </c>
      <c r="W278" s="94">
        <f t="shared" si="18"/>
        <v>0</v>
      </c>
      <c r="X278" s="94">
        <f t="shared" si="19"/>
        <v>0</v>
      </c>
    </row>
    <row r="279" spans="1:24" ht="76.5">
      <c r="A279" s="20">
        <v>269</v>
      </c>
      <c r="B279" s="21" t="s">
        <v>975</v>
      </c>
      <c r="C279" s="31" t="s">
        <v>974</v>
      </c>
      <c r="D279" s="21" t="s">
        <v>559</v>
      </c>
      <c r="E279" s="23">
        <v>0</v>
      </c>
      <c r="F279" s="24">
        <v>0</v>
      </c>
      <c r="G279" s="24">
        <v>0</v>
      </c>
      <c r="H279" s="25">
        <v>0</v>
      </c>
      <c r="I279" s="26"/>
      <c r="J279" s="24">
        <v>0</v>
      </c>
      <c r="K279" s="27">
        <v>0</v>
      </c>
      <c r="L279" s="43"/>
      <c r="M279" s="53">
        <v>0</v>
      </c>
      <c r="O279" s="60">
        <v>60957</v>
      </c>
      <c r="P279" s="60">
        <v>260</v>
      </c>
      <c r="Q279" s="60">
        <v>208</v>
      </c>
      <c r="R279" s="60">
        <v>195</v>
      </c>
      <c r="T279" s="96">
        <f t="shared" si="16"/>
        <v>0</v>
      </c>
      <c r="U279" s="96">
        <f t="shared" si="17"/>
        <v>0</v>
      </c>
      <c r="W279" s="94">
        <f t="shared" si="18"/>
        <v>0</v>
      </c>
      <c r="X279" s="94">
        <f t="shared" si="19"/>
        <v>0</v>
      </c>
    </row>
    <row r="280" spans="1:24" ht="76.5">
      <c r="A280" s="20">
        <v>270</v>
      </c>
      <c r="B280" s="21" t="s">
        <v>976</v>
      </c>
      <c r="C280" s="31" t="s">
        <v>977</v>
      </c>
      <c r="D280" s="21" t="s">
        <v>559</v>
      </c>
      <c r="E280" s="23">
        <v>0</v>
      </c>
      <c r="F280" s="24">
        <v>0</v>
      </c>
      <c r="G280" s="24">
        <v>0</v>
      </c>
      <c r="H280" s="25">
        <v>0</v>
      </c>
      <c r="I280" s="26"/>
      <c r="J280" s="24">
        <v>0</v>
      </c>
      <c r="K280" s="27">
        <v>0</v>
      </c>
      <c r="L280" s="43"/>
      <c r="M280" s="53">
        <v>0</v>
      </c>
      <c r="O280" s="60">
        <v>254322</v>
      </c>
      <c r="P280" s="60">
        <v>201</v>
      </c>
      <c r="Q280" s="60">
        <v>160.80000000000001</v>
      </c>
      <c r="R280" s="60">
        <v>150.75</v>
      </c>
      <c r="T280" s="96">
        <f t="shared" si="16"/>
        <v>0</v>
      </c>
      <c r="U280" s="96">
        <f t="shared" si="17"/>
        <v>0</v>
      </c>
      <c r="W280" s="94">
        <f t="shared" si="18"/>
        <v>0</v>
      </c>
      <c r="X280" s="94">
        <f t="shared" si="19"/>
        <v>0</v>
      </c>
    </row>
    <row r="281" spans="1:24" ht="76.5">
      <c r="A281" s="20">
        <v>271</v>
      </c>
      <c r="B281" s="21" t="s">
        <v>978</v>
      </c>
      <c r="C281" s="31" t="s">
        <v>977</v>
      </c>
      <c r="D281" s="21" t="s">
        <v>559</v>
      </c>
      <c r="E281" s="23">
        <v>0</v>
      </c>
      <c r="F281" s="24">
        <v>0</v>
      </c>
      <c r="G281" s="24">
        <v>0</v>
      </c>
      <c r="H281" s="25">
        <v>0</v>
      </c>
      <c r="I281" s="26"/>
      <c r="J281" s="24">
        <v>0</v>
      </c>
      <c r="K281" s="27">
        <v>0</v>
      </c>
      <c r="L281" s="43"/>
      <c r="M281" s="53">
        <v>0</v>
      </c>
      <c r="O281" s="60">
        <v>76997</v>
      </c>
      <c r="P281" s="60">
        <v>201</v>
      </c>
      <c r="Q281" s="60">
        <v>160.80000000000001</v>
      </c>
      <c r="R281" s="60">
        <v>150.75</v>
      </c>
      <c r="T281" s="96">
        <f t="shared" si="16"/>
        <v>0</v>
      </c>
      <c r="U281" s="96">
        <f t="shared" si="17"/>
        <v>0</v>
      </c>
      <c r="W281" s="94">
        <f t="shared" si="18"/>
        <v>0</v>
      </c>
      <c r="X281" s="94">
        <f t="shared" si="19"/>
        <v>0</v>
      </c>
    </row>
    <row r="282" spans="1:24" ht="38.25">
      <c r="A282" s="20">
        <v>272</v>
      </c>
      <c r="B282" s="21" t="s">
        <v>979</v>
      </c>
      <c r="C282" s="31" t="s">
        <v>980</v>
      </c>
      <c r="D282" s="21" t="s">
        <v>559</v>
      </c>
      <c r="E282" s="23">
        <v>0</v>
      </c>
      <c r="F282" s="24">
        <v>0</v>
      </c>
      <c r="G282" s="24">
        <v>0</v>
      </c>
      <c r="H282" s="25">
        <v>0</v>
      </c>
      <c r="I282" s="26"/>
      <c r="J282" s="24">
        <v>0</v>
      </c>
      <c r="K282" s="27">
        <v>0</v>
      </c>
      <c r="L282" s="43"/>
      <c r="M282" s="53">
        <v>0</v>
      </c>
      <c r="O282" s="60">
        <v>21193</v>
      </c>
      <c r="P282" s="60">
        <v>538</v>
      </c>
      <c r="Q282" s="60">
        <v>430.4</v>
      </c>
      <c r="R282" s="60">
        <v>403.5</v>
      </c>
      <c r="T282" s="96">
        <f t="shared" si="16"/>
        <v>0</v>
      </c>
      <c r="U282" s="96">
        <f t="shared" si="17"/>
        <v>0</v>
      </c>
      <c r="W282" s="94">
        <f t="shared" si="18"/>
        <v>0</v>
      </c>
      <c r="X282" s="94">
        <f t="shared" si="19"/>
        <v>0</v>
      </c>
    </row>
    <row r="283" spans="1:24" ht="25.5">
      <c r="A283" s="20">
        <v>273</v>
      </c>
      <c r="B283" s="21" t="s">
        <v>981</v>
      </c>
      <c r="C283" s="31" t="s">
        <v>980</v>
      </c>
      <c r="D283" s="21" t="s">
        <v>559</v>
      </c>
      <c r="E283" s="23">
        <v>0</v>
      </c>
      <c r="F283" s="24">
        <v>0</v>
      </c>
      <c r="G283" s="24">
        <v>0</v>
      </c>
      <c r="H283" s="25">
        <v>0</v>
      </c>
      <c r="I283" s="26"/>
      <c r="J283" s="24">
        <v>0</v>
      </c>
      <c r="K283" s="27">
        <v>0</v>
      </c>
      <c r="L283" s="43"/>
      <c r="M283" s="53">
        <v>0</v>
      </c>
      <c r="O283" s="60">
        <v>65044</v>
      </c>
      <c r="P283" s="60">
        <v>692</v>
      </c>
      <c r="Q283" s="60">
        <v>553.6</v>
      </c>
      <c r="R283" s="60">
        <v>519</v>
      </c>
      <c r="T283" s="96">
        <f t="shared" si="16"/>
        <v>0</v>
      </c>
      <c r="U283" s="96">
        <f t="shared" si="17"/>
        <v>0</v>
      </c>
      <c r="W283" s="94">
        <f t="shared" si="18"/>
        <v>0</v>
      </c>
      <c r="X283" s="94">
        <f t="shared" si="19"/>
        <v>0</v>
      </c>
    </row>
    <row r="284" spans="1:24" ht="38.25">
      <c r="A284" s="20">
        <v>274</v>
      </c>
      <c r="B284" s="21" t="s">
        <v>982</v>
      </c>
      <c r="C284" s="31" t="s">
        <v>983</v>
      </c>
      <c r="D284" s="21" t="s">
        <v>559</v>
      </c>
      <c r="E284" s="23">
        <v>0</v>
      </c>
      <c r="F284" s="24">
        <v>0</v>
      </c>
      <c r="G284" s="24">
        <v>0</v>
      </c>
      <c r="H284" s="25">
        <v>0</v>
      </c>
      <c r="I284" s="26"/>
      <c r="J284" s="24">
        <v>0</v>
      </c>
      <c r="K284" s="27">
        <v>0</v>
      </c>
      <c r="L284" s="43"/>
      <c r="M284" s="53">
        <v>0</v>
      </c>
      <c r="O284" s="60">
        <v>36029</v>
      </c>
      <c r="P284" s="60">
        <v>542</v>
      </c>
      <c r="Q284" s="60">
        <v>433.6</v>
      </c>
      <c r="R284" s="60">
        <v>406.5</v>
      </c>
      <c r="T284" s="96">
        <f t="shared" si="16"/>
        <v>0</v>
      </c>
      <c r="U284" s="96">
        <f t="shared" si="17"/>
        <v>0</v>
      </c>
      <c r="W284" s="94">
        <f t="shared" si="18"/>
        <v>0</v>
      </c>
      <c r="X284" s="94">
        <f t="shared" si="19"/>
        <v>0</v>
      </c>
    </row>
    <row r="285" spans="1:24" ht="38.25">
      <c r="A285" s="20">
        <v>275</v>
      </c>
      <c r="B285" s="21" t="s">
        <v>984</v>
      </c>
      <c r="C285" s="31" t="s">
        <v>983</v>
      </c>
      <c r="D285" s="21" t="s">
        <v>559</v>
      </c>
      <c r="E285" s="23">
        <v>0</v>
      </c>
      <c r="F285" s="24">
        <v>0</v>
      </c>
      <c r="G285" s="24">
        <v>0</v>
      </c>
      <c r="H285" s="25">
        <v>0</v>
      </c>
      <c r="I285" s="26"/>
      <c r="J285" s="24">
        <v>0</v>
      </c>
      <c r="K285" s="27">
        <v>0</v>
      </c>
      <c r="L285" s="43"/>
      <c r="M285" s="53">
        <v>0</v>
      </c>
      <c r="O285" s="60">
        <v>109080</v>
      </c>
      <c r="P285" s="60">
        <v>1174</v>
      </c>
      <c r="Q285" s="60">
        <v>939.2</v>
      </c>
      <c r="R285" s="60">
        <v>880.5</v>
      </c>
      <c r="T285" s="96">
        <f t="shared" si="16"/>
        <v>0</v>
      </c>
      <c r="U285" s="96">
        <f t="shared" si="17"/>
        <v>0</v>
      </c>
      <c r="W285" s="94">
        <f t="shared" si="18"/>
        <v>0</v>
      </c>
      <c r="X285" s="94">
        <f t="shared" si="19"/>
        <v>0</v>
      </c>
    </row>
    <row r="286" spans="1:24" ht="38.25">
      <c r="A286" s="20">
        <v>276</v>
      </c>
      <c r="B286" s="21" t="s">
        <v>985</v>
      </c>
      <c r="C286" s="31" t="s">
        <v>986</v>
      </c>
      <c r="D286" s="21" t="s">
        <v>559</v>
      </c>
      <c r="E286" s="23">
        <v>0</v>
      </c>
      <c r="F286" s="24">
        <v>0</v>
      </c>
      <c r="G286" s="24">
        <v>0</v>
      </c>
      <c r="H286" s="25">
        <v>0</v>
      </c>
      <c r="I286" s="26"/>
      <c r="J286" s="24">
        <v>0</v>
      </c>
      <c r="K286" s="27">
        <v>0</v>
      </c>
      <c r="L286" s="43"/>
      <c r="M286" s="53">
        <v>0</v>
      </c>
      <c r="O286" s="60">
        <v>49804</v>
      </c>
      <c r="P286" s="60">
        <v>669</v>
      </c>
      <c r="Q286" s="60">
        <v>535.20000000000005</v>
      </c>
      <c r="R286" s="60">
        <v>501.75</v>
      </c>
      <c r="T286" s="96">
        <f t="shared" si="16"/>
        <v>0</v>
      </c>
      <c r="U286" s="96">
        <f t="shared" si="17"/>
        <v>0</v>
      </c>
      <c r="W286" s="94">
        <f t="shared" si="18"/>
        <v>0</v>
      </c>
      <c r="X286" s="94">
        <f t="shared" si="19"/>
        <v>0</v>
      </c>
    </row>
    <row r="287" spans="1:24" ht="38.25">
      <c r="A287" s="20">
        <v>277</v>
      </c>
      <c r="B287" s="21" t="s">
        <v>987</v>
      </c>
      <c r="C287" s="31" t="s">
        <v>986</v>
      </c>
      <c r="D287" s="21" t="s">
        <v>559</v>
      </c>
      <c r="E287" s="23">
        <v>0</v>
      </c>
      <c r="F287" s="24">
        <v>0</v>
      </c>
      <c r="G287" s="24">
        <v>0</v>
      </c>
      <c r="H287" s="25">
        <v>0</v>
      </c>
      <c r="I287" s="26"/>
      <c r="J287" s="24">
        <v>0</v>
      </c>
      <c r="K287" s="27">
        <v>0</v>
      </c>
      <c r="L287" s="43"/>
      <c r="M287" s="53">
        <v>0</v>
      </c>
      <c r="O287" s="60">
        <v>150787</v>
      </c>
      <c r="P287" s="60">
        <v>1509</v>
      </c>
      <c r="Q287" s="60">
        <v>1207.2</v>
      </c>
      <c r="R287" s="60">
        <v>1131.75</v>
      </c>
      <c r="T287" s="96">
        <f t="shared" si="16"/>
        <v>0</v>
      </c>
      <c r="U287" s="96">
        <f t="shared" si="17"/>
        <v>0</v>
      </c>
      <c r="W287" s="94">
        <f t="shared" si="18"/>
        <v>0</v>
      </c>
      <c r="X287" s="94">
        <f t="shared" si="19"/>
        <v>0</v>
      </c>
    </row>
    <row r="288" spans="1:24" ht="63.75">
      <c r="A288" s="20">
        <v>278</v>
      </c>
      <c r="B288" s="21" t="s">
        <v>988</v>
      </c>
      <c r="C288" s="31" t="s">
        <v>989</v>
      </c>
      <c r="D288" s="21" t="s">
        <v>559</v>
      </c>
      <c r="E288" s="23">
        <v>0</v>
      </c>
      <c r="F288" s="24">
        <v>0</v>
      </c>
      <c r="G288" s="24">
        <v>0</v>
      </c>
      <c r="H288" s="25">
        <v>0</v>
      </c>
      <c r="I288" s="26"/>
      <c r="J288" s="24">
        <v>0</v>
      </c>
      <c r="K288" s="27">
        <v>0</v>
      </c>
      <c r="L288" s="43"/>
      <c r="M288" s="53">
        <v>0</v>
      </c>
      <c r="O288" s="60">
        <v>39875</v>
      </c>
      <c r="P288" s="60">
        <v>933</v>
      </c>
      <c r="Q288" s="60">
        <v>746.4</v>
      </c>
      <c r="R288" s="60">
        <v>699.75</v>
      </c>
      <c r="T288" s="96">
        <f t="shared" si="16"/>
        <v>0</v>
      </c>
      <c r="U288" s="96">
        <f t="shared" si="17"/>
        <v>0</v>
      </c>
      <c r="W288" s="94">
        <f t="shared" si="18"/>
        <v>0</v>
      </c>
      <c r="X288" s="94">
        <f t="shared" si="19"/>
        <v>0</v>
      </c>
    </row>
    <row r="289" spans="1:24" ht="63.75">
      <c r="A289" s="20">
        <v>279</v>
      </c>
      <c r="B289" s="21" t="s">
        <v>990</v>
      </c>
      <c r="C289" s="31" t="s">
        <v>989</v>
      </c>
      <c r="D289" s="21" t="s">
        <v>559</v>
      </c>
      <c r="E289" s="23">
        <v>0</v>
      </c>
      <c r="F289" s="24">
        <v>0</v>
      </c>
      <c r="G289" s="24">
        <v>0</v>
      </c>
      <c r="H289" s="25">
        <v>0</v>
      </c>
      <c r="I289" s="26"/>
      <c r="J289" s="24">
        <v>0</v>
      </c>
      <c r="K289" s="27">
        <v>0</v>
      </c>
      <c r="L289" s="43"/>
      <c r="M289" s="53">
        <v>0</v>
      </c>
      <c r="O289" s="60">
        <v>83098</v>
      </c>
      <c r="P289" s="60">
        <v>1174</v>
      </c>
      <c r="Q289" s="60">
        <v>939.2</v>
      </c>
      <c r="R289" s="60">
        <v>880.5</v>
      </c>
      <c r="T289" s="96">
        <f t="shared" si="16"/>
        <v>0</v>
      </c>
      <c r="U289" s="96">
        <f t="shared" si="17"/>
        <v>0</v>
      </c>
      <c r="W289" s="94">
        <f t="shared" si="18"/>
        <v>0</v>
      </c>
      <c r="X289" s="94">
        <f t="shared" si="19"/>
        <v>0</v>
      </c>
    </row>
    <row r="290" spans="1:24" ht="63.75">
      <c r="A290" s="20">
        <v>280</v>
      </c>
      <c r="B290" s="21" t="s">
        <v>991</v>
      </c>
      <c r="C290" s="31" t="s">
        <v>992</v>
      </c>
      <c r="D290" s="21" t="s">
        <v>559</v>
      </c>
      <c r="E290" s="23">
        <v>0</v>
      </c>
      <c r="F290" s="24">
        <v>0</v>
      </c>
      <c r="G290" s="24">
        <v>0</v>
      </c>
      <c r="H290" s="25">
        <v>0</v>
      </c>
      <c r="I290" s="26"/>
      <c r="J290" s="24">
        <v>0</v>
      </c>
      <c r="K290" s="27">
        <v>0</v>
      </c>
      <c r="L290" s="43"/>
      <c r="M290" s="53">
        <v>0</v>
      </c>
      <c r="O290" s="60">
        <v>116411</v>
      </c>
      <c r="P290" s="60">
        <v>2008</v>
      </c>
      <c r="Q290" s="60">
        <v>1606.4</v>
      </c>
      <c r="R290" s="60">
        <v>1506</v>
      </c>
      <c r="T290" s="96">
        <f t="shared" si="16"/>
        <v>0</v>
      </c>
      <c r="U290" s="96">
        <f t="shared" si="17"/>
        <v>0</v>
      </c>
      <c r="W290" s="94">
        <f t="shared" si="18"/>
        <v>0</v>
      </c>
      <c r="X290" s="94">
        <f t="shared" si="19"/>
        <v>0</v>
      </c>
    </row>
    <row r="291" spans="1:24" ht="63.75">
      <c r="A291" s="20">
        <v>281</v>
      </c>
      <c r="B291" s="21" t="s">
        <v>993</v>
      </c>
      <c r="C291" s="31" t="s">
        <v>994</v>
      </c>
      <c r="D291" s="21" t="s">
        <v>559</v>
      </c>
      <c r="E291" s="23">
        <v>0</v>
      </c>
      <c r="F291" s="24">
        <v>0</v>
      </c>
      <c r="G291" s="24">
        <v>0</v>
      </c>
      <c r="H291" s="25">
        <v>0</v>
      </c>
      <c r="I291" s="26"/>
      <c r="J291" s="24">
        <v>0</v>
      </c>
      <c r="K291" s="27">
        <v>0</v>
      </c>
      <c r="L291" s="43"/>
      <c r="M291" s="53">
        <v>0</v>
      </c>
      <c r="O291" s="60">
        <v>110631</v>
      </c>
      <c r="P291" s="60">
        <v>8478</v>
      </c>
      <c r="Q291" s="60">
        <v>6782.4</v>
      </c>
      <c r="R291" s="60">
        <v>6358.5</v>
      </c>
      <c r="T291" s="96">
        <f t="shared" si="16"/>
        <v>0</v>
      </c>
      <c r="U291" s="96">
        <f t="shared" si="17"/>
        <v>0</v>
      </c>
      <c r="W291" s="94">
        <f t="shared" si="18"/>
        <v>0</v>
      </c>
      <c r="X291" s="94">
        <f t="shared" si="19"/>
        <v>0</v>
      </c>
    </row>
    <row r="292" spans="1:24" ht="51">
      <c r="A292" s="20">
        <v>282</v>
      </c>
      <c r="B292" s="21" t="s">
        <v>995</v>
      </c>
      <c r="C292" s="31" t="s">
        <v>994</v>
      </c>
      <c r="D292" s="21" t="s">
        <v>559</v>
      </c>
      <c r="E292" s="23">
        <v>0</v>
      </c>
      <c r="F292" s="24">
        <v>0</v>
      </c>
      <c r="G292" s="24">
        <v>0</v>
      </c>
      <c r="H292" s="25">
        <v>0</v>
      </c>
      <c r="I292" s="26"/>
      <c r="J292" s="24">
        <v>0</v>
      </c>
      <c r="K292" s="27">
        <v>0</v>
      </c>
      <c r="L292" s="43"/>
      <c r="M292" s="53">
        <v>0</v>
      </c>
      <c r="O292" s="60">
        <v>732700</v>
      </c>
      <c r="P292" s="60">
        <v>9952</v>
      </c>
      <c r="Q292" s="60">
        <v>7961.6</v>
      </c>
      <c r="R292" s="60">
        <v>7464</v>
      </c>
      <c r="T292" s="96">
        <f t="shared" si="16"/>
        <v>0</v>
      </c>
      <c r="U292" s="96">
        <f t="shared" si="17"/>
        <v>0</v>
      </c>
      <c r="W292" s="94">
        <f t="shared" si="18"/>
        <v>0</v>
      </c>
      <c r="X292" s="94">
        <f t="shared" si="19"/>
        <v>0</v>
      </c>
    </row>
    <row r="293" spans="1:24" ht="63.75">
      <c r="A293" s="20">
        <v>283</v>
      </c>
      <c r="B293" s="21" t="s">
        <v>996</v>
      </c>
      <c r="C293" s="31" t="s">
        <v>997</v>
      </c>
      <c r="D293" s="21" t="s">
        <v>559</v>
      </c>
      <c r="E293" s="23">
        <v>4</v>
      </c>
      <c r="F293" s="24">
        <v>79184</v>
      </c>
      <c r="G293" s="24">
        <v>10616</v>
      </c>
      <c r="H293" s="25">
        <v>0.25</v>
      </c>
      <c r="I293" s="26">
        <v>0.89944937999999997</v>
      </c>
      <c r="J293" s="24">
        <v>7962</v>
      </c>
      <c r="K293" s="27">
        <v>31848</v>
      </c>
      <c r="L293" s="43"/>
      <c r="M293" s="53">
        <v>4</v>
      </c>
      <c r="O293" s="60">
        <v>123301</v>
      </c>
      <c r="P293" s="60">
        <v>10616</v>
      </c>
      <c r="Q293" s="60">
        <v>8492.7999999999993</v>
      </c>
      <c r="R293" s="60">
        <v>7962</v>
      </c>
      <c r="T293" s="96">
        <f t="shared" si="16"/>
        <v>33971.199999999997</v>
      </c>
      <c r="U293" s="96">
        <f t="shared" si="17"/>
        <v>31848</v>
      </c>
      <c r="W293" s="94">
        <f t="shared" si="18"/>
        <v>2123.1999999999971</v>
      </c>
      <c r="X293" s="94">
        <f t="shared" si="19"/>
        <v>0</v>
      </c>
    </row>
    <row r="294" spans="1:24" ht="51">
      <c r="A294" s="20">
        <v>284</v>
      </c>
      <c r="B294" s="21" t="s">
        <v>998</v>
      </c>
      <c r="C294" s="31" t="s">
        <v>997</v>
      </c>
      <c r="D294" s="21" t="s">
        <v>559</v>
      </c>
      <c r="E294" s="23">
        <v>0</v>
      </c>
      <c r="F294" s="24">
        <v>0</v>
      </c>
      <c r="G294" s="24">
        <v>0</v>
      </c>
      <c r="H294" s="25">
        <v>0</v>
      </c>
      <c r="I294" s="26"/>
      <c r="J294" s="24">
        <v>0</v>
      </c>
      <c r="K294" s="27">
        <v>0</v>
      </c>
      <c r="L294" s="43"/>
      <c r="M294" s="53">
        <v>0</v>
      </c>
      <c r="O294" s="60">
        <v>813160</v>
      </c>
      <c r="P294" s="60">
        <v>10616</v>
      </c>
      <c r="Q294" s="60">
        <v>8492.7999999999993</v>
      </c>
      <c r="R294" s="60">
        <v>7962</v>
      </c>
      <c r="T294" s="96">
        <f t="shared" si="16"/>
        <v>0</v>
      </c>
      <c r="U294" s="96">
        <f t="shared" si="17"/>
        <v>0</v>
      </c>
      <c r="W294" s="94">
        <f t="shared" si="18"/>
        <v>0</v>
      </c>
      <c r="X294" s="94">
        <f t="shared" si="19"/>
        <v>0</v>
      </c>
    </row>
    <row r="295" spans="1:24" ht="102">
      <c r="A295" s="20">
        <v>285</v>
      </c>
      <c r="B295" s="21" t="s">
        <v>999</v>
      </c>
      <c r="C295" s="31" t="s">
        <v>1000</v>
      </c>
      <c r="D295" s="21" t="s">
        <v>559</v>
      </c>
      <c r="E295" s="23">
        <v>0</v>
      </c>
      <c r="F295" s="24">
        <v>0</v>
      </c>
      <c r="G295" s="24">
        <v>0</v>
      </c>
      <c r="H295" s="25">
        <v>0</v>
      </c>
      <c r="I295" s="26"/>
      <c r="J295" s="24">
        <v>0</v>
      </c>
      <c r="K295" s="27">
        <v>0</v>
      </c>
      <c r="L295" s="43"/>
      <c r="M295" s="53">
        <v>0</v>
      </c>
      <c r="O295" s="60">
        <v>243208</v>
      </c>
      <c r="P295" s="60">
        <v>21757</v>
      </c>
      <c r="Q295" s="60">
        <v>17405.599999999999</v>
      </c>
      <c r="R295" s="60">
        <v>16317.75</v>
      </c>
      <c r="T295" s="96">
        <f t="shared" si="16"/>
        <v>0</v>
      </c>
      <c r="U295" s="96">
        <f t="shared" si="17"/>
        <v>0</v>
      </c>
      <c r="W295" s="94">
        <f t="shared" si="18"/>
        <v>0</v>
      </c>
      <c r="X295" s="94">
        <f t="shared" si="19"/>
        <v>0</v>
      </c>
    </row>
    <row r="296" spans="1:24" ht="102">
      <c r="A296" s="20">
        <v>286</v>
      </c>
      <c r="B296" s="21" t="s">
        <v>1001</v>
      </c>
      <c r="C296" s="31" t="s">
        <v>1000</v>
      </c>
      <c r="D296" s="21" t="s">
        <v>559</v>
      </c>
      <c r="E296" s="23">
        <v>0</v>
      </c>
      <c r="F296" s="24">
        <v>0</v>
      </c>
      <c r="G296" s="24">
        <v>0</v>
      </c>
      <c r="H296" s="25">
        <v>0</v>
      </c>
      <c r="I296" s="26"/>
      <c r="J296" s="24">
        <v>0</v>
      </c>
      <c r="K296" s="27">
        <v>0</v>
      </c>
      <c r="L296" s="43"/>
      <c r="M296" s="53">
        <v>0</v>
      </c>
      <c r="O296" s="60">
        <v>1626318</v>
      </c>
      <c r="P296" s="60">
        <v>21757</v>
      </c>
      <c r="Q296" s="60">
        <v>17405.599999999999</v>
      </c>
      <c r="R296" s="60">
        <v>16317.75</v>
      </c>
      <c r="T296" s="96">
        <f t="shared" si="16"/>
        <v>0</v>
      </c>
      <c r="U296" s="96">
        <f t="shared" si="17"/>
        <v>0</v>
      </c>
      <c r="W296" s="94">
        <f t="shared" si="18"/>
        <v>0</v>
      </c>
      <c r="X296" s="94">
        <f t="shared" si="19"/>
        <v>0</v>
      </c>
    </row>
    <row r="297" spans="1:24" ht="63.75">
      <c r="A297" s="20">
        <v>287</v>
      </c>
      <c r="B297" s="21" t="s">
        <v>1002</v>
      </c>
      <c r="C297" s="31" t="s">
        <v>1003</v>
      </c>
      <c r="D297" s="21" t="s">
        <v>559</v>
      </c>
      <c r="E297" s="23">
        <v>0</v>
      </c>
      <c r="F297" s="24">
        <v>0</v>
      </c>
      <c r="G297" s="24">
        <v>0</v>
      </c>
      <c r="H297" s="25">
        <v>0</v>
      </c>
      <c r="I297" s="26"/>
      <c r="J297" s="24">
        <v>0</v>
      </c>
      <c r="K297" s="27">
        <v>0</v>
      </c>
      <c r="L297" s="43"/>
      <c r="M297" s="53">
        <v>0</v>
      </c>
      <c r="O297" s="60">
        <v>274316</v>
      </c>
      <c r="P297" s="60">
        <v>20718</v>
      </c>
      <c r="Q297" s="60">
        <v>16574.400000000001</v>
      </c>
      <c r="R297" s="60">
        <v>15538.5</v>
      </c>
      <c r="T297" s="96">
        <f t="shared" si="16"/>
        <v>0</v>
      </c>
      <c r="U297" s="96">
        <f t="shared" si="17"/>
        <v>0</v>
      </c>
      <c r="W297" s="94">
        <f t="shared" si="18"/>
        <v>0</v>
      </c>
      <c r="X297" s="94">
        <f t="shared" si="19"/>
        <v>0</v>
      </c>
    </row>
    <row r="298" spans="1:24" ht="63.75">
      <c r="A298" s="20">
        <v>288</v>
      </c>
      <c r="B298" s="21" t="s">
        <v>1004</v>
      </c>
      <c r="C298" s="31" t="s">
        <v>1003</v>
      </c>
      <c r="D298" s="21" t="s">
        <v>559</v>
      </c>
      <c r="E298" s="23">
        <v>0</v>
      </c>
      <c r="F298" s="24">
        <v>0</v>
      </c>
      <c r="G298" s="24">
        <v>0</v>
      </c>
      <c r="H298" s="25">
        <v>0</v>
      </c>
      <c r="I298" s="26"/>
      <c r="J298" s="24">
        <v>0</v>
      </c>
      <c r="K298" s="27">
        <v>0</v>
      </c>
      <c r="L298" s="43"/>
      <c r="M298" s="53">
        <v>0</v>
      </c>
      <c r="O298" s="60">
        <v>1883105</v>
      </c>
      <c r="P298" s="60">
        <v>20718</v>
      </c>
      <c r="Q298" s="60">
        <v>16574.400000000001</v>
      </c>
      <c r="R298" s="60">
        <v>15538.5</v>
      </c>
      <c r="T298" s="96">
        <f t="shared" si="16"/>
        <v>0</v>
      </c>
      <c r="U298" s="96">
        <f t="shared" si="17"/>
        <v>0</v>
      </c>
      <c r="W298" s="94">
        <f t="shared" si="18"/>
        <v>0</v>
      </c>
      <c r="X298" s="94">
        <f t="shared" si="19"/>
        <v>0</v>
      </c>
    </row>
    <row r="299" spans="1:24" ht="38.25">
      <c r="A299" s="20">
        <v>289</v>
      </c>
      <c r="B299" s="21" t="s">
        <v>1005</v>
      </c>
      <c r="C299" s="31" t="s">
        <v>1006</v>
      </c>
      <c r="D299" s="21" t="s">
        <v>559</v>
      </c>
      <c r="E299" s="23">
        <v>1</v>
      </c>
      <c r="F299" s="24">
        <v>10181</v>
      </c>
      <c r="G299" s="24">
        <v>2372</v>
      </c>
      <c r="H299" s="25">
        <v>-1.5752951096121417</v>
      </c>
      <c r="I299" s="26">
        <v>0.4</v>
      </c>
      <c r="J299" s="24">
        <v>6108.6</v>
      </c>
      <c r="K299" s="27">
        <v>6108.6</v>
      </c>
      <c r="L299" s="43"/>
      <c r="M299" s="53">
        <v>1</v>
      </c>
      <c r="O299" s="60">
        <v>39875</v>
      </c>
      <c r="P299" s="60">
        <v>2372</v>
      </c>
      <c r="Q299" s="60">
        <v>1897.6</v>
      </c>
      <c r="R299" s="60">
        <v>1779</v>
      </c>
      <c r="T299" s="96">
        <f t="shared" si="16"/>
        <v>1897.6</v>
      </c>
      <c r="U299" s="96">
        <f t="shared" si="17"/>
        <v>1779</v>
      </c>
      <c r="W299" s="94">
        <f t="shared" si="18"/>
        <v>-4211</v>
      </c>
      <c r="X299" s="94">
        <f t="shared" si="19"/>
        <v>-4329.6000000000004</v>
      </c>
    </row>
    <row r="300" spans="1:24" ht="25.5">
      <c r="A300" s="20">
        <v>290</v>
      </c>
      <c r="B300" s="21" t="s">
        <v>1007</v>
      </c>
      <c r="C300" s="31" t="s">
        <v>1006</v>
      </c>
      <c r="D300" s="21" t="s">
        <v>559</v>
      </c>
      <c r="E300" s="23">
        <v>0</v>
      </c>
      <c r="F300" s="24">
        <v>0</v>
      </c>
      <c r="G300" s="24">
        <v>0</v>
      </c>
      <c r="H300" s="25">
        <v>0</v>
      </c>
      <c r="I300" s="26"/>
      <c r="J300" s="24">
        <v>0</v>
      </c>
      <c r="K300" s="27">
        <v>0</v>
      </c>
      <c r="L300" s="43"/>
      <c r="M300" s="53">
        <v>0</v>
      </c>
      <c r="O300" s="60">
        <v>111274</v>
      </c>
      <c r="P300" s="60">
        <v>2372</v>
      </c>
      <c r="Q300" s="60">
        <v>1897.6</v>
      </c>
      <c r="R300" s="60">
        <v>1779</v>
      </c>
      <c r="T300" s="96">
        <f t="shared" si="16"/>
        <v>0</v>
      </c>
      <c r="U300" s="96">
        <f t="shared" si="17"/>
        <v>0</v>
      </c>
      <c r="W300" s="94">
        <f t="shared" si="18"/>
        <v>0</v>
      </c>
      <c r="X300" s="94">
        <f t="shared" si="19"/>
        <v>0</v>
      </c>
    </row>
    <row r="301" spans="1:24" ht="38.25">
      <c r="A301" s="20">
        <v>291</v>
      </c>
      <c r="B301" s="21" t="s">
        <v>1008</v>
      </c>
      <c r="C301" s="31" t="s">
        <v>1009</v>
      </c>
      <c r="D301" s="21" t="s">
        <v>559</v>
      </c>
      <c r="E301" s="23">
        <v>0</v>
      </c>
      <c r="F301" s="24">
        <v>0</v>
      </c>
      <c r="G301" s="24">
        <v>0</v>
      </c>
      <c r="H301" s="25">
        <v>0</v>
      </c>
      <c r="I301" s="26"/>
      <c r="J301" s="24">
        <v>0</v>
      </c>
      <c r="K301" s="27">
        <v>0</v>
      </c>
      <c r="L301" s="43"/>
      <c r="M301" s="53">
        <v>0</v>
      </c>
      <c r="O301" s="60">
        <v>52013</v>
      </c>
      <c r="P301" s="60">
        <v>5618</v>
      </c>
      <c r="Q301" s="60">
        <v>4494.3999999999996</v>
      </c>
      <c r="R301" s="60">
        <v>4213.5</v>
      </c>
      <c r="T301" s="96">
        <f t="shared" si="16"/>
        <v>0</v>
      </c>
      <c r="U301" s="96">
        <f t="shared" si="17"/>
        <v>0</v>
      </c>
      <c r="W301" s="94">
        <f t="shared" si="18"/>
        <v>0</v>
      </c>
      <c r="X301" s="94">
        <f t="shared" si="19"/>
        <v>0</v>
      </c>
    </row>
    <row r="302" spans="1:24" ht="25.5">
      <c r="A302" s="20">
        <v>292</v>
      </c>
      <c r="B302" s="21" t="s">
        <v>1010</v>
      </c>
      <c r="C302" s="31" t="s">
        <v>1009</v>
      </c>
      <c r="D302" s="21" t="s">
        <v>559</v>
      </c>
      <c r="E302" s="23">
        <v>0</v>
      </c>
      <c r="F302" s="24">
        <v>0</v>
      </c>
      <c r="G302" s="24">
        <v>0</v>
      </c>
      <c r="H302" s="25">
        <v>0</v>
      </c>
      <c r="I302" s="26"/>
      <c r="J302" s="24">
        <v>0</v>
      </c>
      <c r="K302" s="27">
        <v>0</v>
      </c>
      <c r="L302" s="43"/>
      <c r="M302" s="53">
        <v>0</v>
      </c>
      <c r="O302" s="60">
        <v>325778</v>
      </c>
      <c r="P302" s="60">
        <v>5618</v>
      </c>
      <c r="Q302" s="60">
        <v>4494.3999999999996</v>
      </c>
      <c r="R302" s="60">
        <v>4213.5</v>
      </c>
      <c r="T302" s="96">
        <f t="shared" si="16"/>
        <v>0</v>
      </c>
      <c r="U302" s="96">
        <f t="shared" si="17"/>
        <v>0</v>
      </c>
      <c r="W302" s="94">
        <f t="shared" si="18"/>
        <v>0</v>
      </c>
      <c r="X302" s="94">
        <f t="shared" si="19"/>
        <v>0</v>
      </c>
    </row>
    <row r="303" spans="1:24" ht="38.25">
      <c r="A303" s="20">
        <v>293</v>
      </c>
      <c r="B303" s="21" t="s">
        <v>1011</v>
      </c>
      <c r="C303" s="31" t="s">
        <v>1012</v>
      </c>
      <c r="D303" s="21" t="s">
        <v>559</v>
      </c>
      <c r="E303" s="23">
        <v>0</v>
      </c>
      <c r="F303" s="24">
        <v>0</v>
      </c>
      <c r="G303" s="24">
        <v>0</v>
      </c>
      <c r="H303" s="25">
        <v>0</v>
      </c>
      <c r="I303" s="26"/>
      <c r="J303" s="24">
        <v>0</v>
      </c>
      <c r="K303" s="27">
        <v>0</v>
      </c>
      <c r="L303" s="43"/>
      <c r="M303" s="53">
        <v>0</v>
      </c>
      <c r="O303" s="60">
        <v>147056</v>
      </c>
      <c r="P303" s="60">
        <v>8657</v>
      </c>
      <c r="Q303" s="60">
        <v>6925.6</v>
      </c>
      <c r="R303" s="60">
        <v>6492.75</v>
      </c>
      <c r="T303" s="96">
        <f t="shared" si="16"/>
        <v>0</v>
      </c>
      <c r="U303" s="96">
        <f t="shared" si="17"/>
        <v>0</v>
      </c>
      <c r="W303" s="94">
        <f t="shared" si="18"/>
        <v>0</v>
      </c>
      <c r="X303" s="94">
        <f t="shared" si="19"/>
        <v>0</v>
      </c>
    </row>
    <row r="304" spans="1:24" ht="25.5">
      <c r="A304" s="20">
        <v>294</v>
      </c>
      <c r="B304" s="21" t="s">
        <v>1013</v>
      </c>
      <c r="C304" s="31" t="s">
        <v>1012</v>
      </c>
      <c r="D304" s="21" t="s">
        <v>559</v>
      </c>
      <c r="E304" s="23">
        <v>0</v>
      </c>
      <c r="F304" s="24">
        <v>0</v>
      </c>
      <c r="G304" s="24">
        <v>0</v>
      </c>
      <c r="H304" s="25">
        <v>0</v>
      </c>
      <c r="I304" s="26"/>
      <c r="J304" s="24">
        <v>0</v>
      </c>
      <c r="K304" s="27">
        <v>0</v>
      </c>
      <c r="L304" s="43"/>
      <c r="M304" s="53">
        <v>0</v>
      </c>
      <c r="O304" s="60">
        <v>647046</v>
      </c>
      <c r="P304" s="60">
        <v>10963</v>
      </c>
      <c r="Q304" s="60">
        <v>8770.4</v>
      </c>
      <c r="R304" s="60">
        <v>8222.25</v>
      </c>
      <c r="T304" s="96">
        <f t="shared" si="16"/>
        <v>0</v>
      </c>
      <c r="U304" s="96">
        <f t="shared" si="17"/>
        <v>0</v>
      </c>
      <c r="W304" s="94">
        <f t="shared" si="18"/>
        <v>0</v>
      </c>
      <c r="X304" s="94">
        <f t="shared" si="19"/>
        <v>0</v>
      </c>
    </row>
    <row r="305" spans="1:24" ht="38.25">
      <c r="A305" s="20">
        <v>295</v>
      </c>
      <c r="B305" s="21" t="s">
        <v>1014</v>
      </c>
      <c r="C305" s="31" t="s">
        <v>1015</v>
      </c>
      <c r="D305" s="21" t="s">
        <v>559</v>
      </c>
      <c r="E305" s="23">
        <v>1</v>
      </c>
      <c r="F305" s="24">
        <v>35067</v>
      </c>
      <c r="G305" s="24">
        <v>12427</v>
      </c>
      <c r="H305" s="25">
        <v>-0.69310372575842927</v>
      </c>
      <c r="I305" s="26">
        <v>0.4</v>
      </c>
      <c r="J305" s="24">
        <v>21040.2</v>
      </c>
      <c r="K305" s="27">
        <v>21040.2</v>
      </c>
      <c r="L305" s="43"/>
      <c r="M305" s="53">
        <v>1</v>
      </c>
      <c r="O305" s="60">
        <v>164024</v>
      </c>
      <c r="P305" s="60">
        <v>12427</v>
      </c>
      <c r="Q305" s="60">
        <v>9941.6</v>
      </c>
      <c r="R305" s="60">
        <v>9320.25</v>
      </c>
      <c r="T305" s="96">
        <f t="shared" si="16"/>
        <v>9941.6</v>
      </c>
      <c r="U305" s="96">
        <f t="shared" si="17"/>
        <v>9320.25</v>
      </c>
      <c r="W305" s="94">
        <f t="shared" si="18"/>
        <v>-11098.6</v>
      </c>
      <c r="X305" s="94">
        <f t="shared" si="19"/>
        <v>-11719.95</v>
      </c>
    </row>
    <row r="306" spans="1:24" ht="25.5">
      <c r="A306" s="20">
        <v>296</v>
      </c>
      <c r="B306" s="21" t="s">
        <v>1016</v>
      </c>
      <c r="C306" s="31" t="s">
        <v>1015</v>
      </c>
      <c r="D306" s="21" t="s">
        <v>559</v>
      </c>
      <c r="E306" s="23">
        <v>0</v>
      </c>
      <c r="F306" s="24">
        <v>0</v>
      </c>
      <c r="G306" s="24">
        <v>0</v>
      </c>
      <c r="H306" s="25">
        <v>0</v>
      </c>
      <c r="I306" s="26"/>
      <c r="J306" s="24">
        <v>0</v>
      </c>
      <c r="K306" s="27">
        <v>0</v>
      </c>
      <c r="L306" s="43"/>
      <c r="M306" s="53">
        <v>0</v>
      </c>
      <c r="O306" s="60">
        <v>770362</v>
      </c>
      <c r="P306" s="60">
        <v>17812</v>
      </c>
      <c r="Q306" s="60">
        <v>14249.6</v>
      </c>
      <c r="R306" s="60">
        <v>13359</v>
      </c>
      <c r="T306" s="96">
        <f t="shared" si="16"/>
        <v>0</v>
      </c>
      <c r="U306" s="96">
        <f t="shared" si="17"/>
        <v>0</v>
      </c>
      <c r="W306" s="94">
        <f t="shared" si="18"/>
        <v>0</v>
      </c>
      <c r="X306" s="94">
        <f t="shared" si="19"/>
        <v>0</v>
      </c>
    </row>
    <row r="307" spans="1:24" ht="76.5">
      <c r="A307" s="20">
        <v>297</v>
      </c>
      <c r="B307" s="21" t="s">
        <v>1017</v>
      </c>
      <c r="C307" s="31" t="s">
        <v>1018</v>
      </c>
      <c r="D307" s="21" t="s">
        <v>559</v>
      </c>
      <c r="E307" s="23">
        <v>0</v>
      </c>
      <c r="F307" s="24">
        <v>0</v>
      </c>
      <c r="G307" s="24">
        <v>0</v>
      </c>
      <c r="H307" s="25">
        <v>0</v>
      </c>
      <c r="I307" s="26"/>
      <c r="J307" s="24">
        <v>0</v>
      </c>
      <c r="K307" s="27">
        <v>0</v>
      </c>
      <c r="L307" s="43"/>
      <c r="M307" s="53">
        <v>0</v>
      </c>
      <c r="O307" s="60">
        <v>314561</v>
      </c>
      <c r="P307" s="60">
        <v>10987</v>
      </c>
      <c r="Q307" s="60">
        <v>8789.6</v>
      </c>
      <c r="R307" s="60">
        <v>8240.25</v>
      </c>
      <c r="T307" s="96">
        <f t="shared" si="16"/>
        <v>0</v>
      </c>
      <c r="U307" s="96">
        <f t="shared" si="17"/>
        <v>0</v>
      </c>
      <c r="W307" s="94">
        <f t="shared" si="18"/>
        <v>0</v>
      </c>
      <c r="X307" s="94">
        <f t="shared" si="19"/>
        <v>0</v>
      </c>
    </row>
    <row r="308" spans="1:24" ht="76.5">
      <c r="A308" s="20">
        <v>298</v>
      </c>
      <c r="B308" s="21" t="s">
        <v>1019</v>
      </c>
      <c r="C308" s="31" t="s">
        <v>1018</v>
      </c>
      <c r="D308" s="21" t="s">
        <v>559</v>
      </c>
      <c r="E308" s="23">
        <v>0</v>
      </c>
      <c r="F308" s="24">
        <v>0</v>
      </c>
      <c r="G308" s="24">
        <v>0</v>
      </c>
      <c r="H308" s="25">
        <v>0</v>
      </c>
      <c r="I308" s="26"/>
      <c r="J308" s="24">
        <v>0</v>
      </c>
      <c r="K308" s="27">
        <v>0</v>
      </c>
      <c r="L308" s="43"/>
      <c r="M308" s="53">
        <v>0</v>
      </c>
      <c r="O308" s="60">
        <v>2350287</v>
      </c>
      <c r="P308" s="60">
        <v>18367</v>
      </c>
      <c r="Q308" s="60">
        <v>14693.6</v>
      </c>
      <c r="R308" s="60">
        <v>13775.25</v>
      </c>
      <c r="T308" s="96">
        <f t="shared" si="16"/>
        <v>0</v>
      </c>
      <c r="U308" s="96">
        <f t="shared" si="17"/>
        <v>0</v>
      </c>
      <c r="W308" s="94">
        <f t="shared" si="18"/>
        <v>0</v>
      </c>
      <c r="X308" s="94">
        <f t="shared" si="19"/>
        <v>0</v>
      </c>
    </row>
    <row r="309" spans="1:24" ht="63.75">
      <c r="A309" s="20">
        <v>299</v>
      </c>
      <c r="B309" s="21" t="s">
        <v>1020</v>
      </c>
      <c r="C309" s="31" t="s">
        <v>1021</v>
      </c>
      <c r="D309" s="21" t="s">
        <v>559</v>
      </c>
      <c r="E309" s="23">
        <v>0</v>
      </c>
      <c r="F309" s="24">
        <v>0</v>
      </c>
      <c r="G309" s="24">
        <v>0</v>
      </c>
      <c r="H309" s="25">
        <v>0</v>
      </c>
      <c r="I309" s="26"/>
      <c r="J309" s="24">
        <v>0</v>
      </c>
      <c r="K309" s="27">
        <v>0</v>
      </c>
      <c r="L309" s="43"/>
      <c r="M309" s="53">
        <v>0</v>
      </c>
      <c r="O309" s="60">
        <v>49704</v>
      </c>
      <c r="P309" s="60">
        <v>3054</v>
      </c>
      <c r="Q309" s="60">
        <v>2443.1999999999998</v>
      </c>
      <c r="R309" s="60">
        <v>2290.5</v>
      </c>
      <c r="T309" s="96">
        <f t="shared" si="16"/>
        <v>0</v>
      </c>
      <c r="U309" s="96">
        <f t="shared" si="17"/>
        <v>0</v>
      </c>
      <c r="W309" s="94">
        <f t="shared" si="18"/>
        <v>0</v>
      </c>
      <c r="X309" s="94">
        <f t="shared" si="19"/>
        <v>0</v>
      </c>
    </row>
    <row r="310" spans="1:24" ht="63.75">
      <c r="A310" s="20">
        <v>300</v>
      </c>
      <c r="B310" s="21" t="s">
        <v>1022</v>
      </c>
      <c r="C310" s="31" t="s">
        <v>1021</v>
      </c>
      <c r="D310" s="21" t="s">
        <v>559</v>
      </c>
      <c r="E310" s="23">
        <v>0</v>
      </c>
      <c r="F310" s="24">
        <v>0</v>
      </c>
      <c r="G310" s="24">
        <v>0</v>
      </c>
      <c r="H310" s="25">
        <v>0</v>
      </c>
      <c r="I310" s="26"/>
      <c r="J310" s="24">
        <v>0</v>
      </c>
      <c r="K310" s="27">
        <v>0</v>
      </c>
      <c r="L310" s="43"/>
      <c r="M310" s="53">
        <v>0</v>
      </c>
      <c r="O310" s="60">
        <v>356395</v>
      </c>
      <c r="P310" s="60">
        <v>3884</v>
      </c>
      <c r="Q310" s="60">
        <v>3107.2</v>
      </c>
      <c r="R310" s="60">
        <v>2913</v>
      </c>
      <c r="T310" s="96">
        <f t="shared" si="16"/>
        <v>0</v>
      </c>
      <c r="U310" s="96">
        <f t="shared" si="17"/>
        <v>0</v>
      </c>
      <c r="W310" s="94">
        <f t="shared" si="18"/>
        <v>0</v>
      </c>
      <c r="X310" s="94">
        <f t="shared" si="19"/>
        <v>0</v>
      </c>
    </row>
    <row r="311" spans="1:24" ht="63.75">
      <c r="A311" s="20">
        <v>301</v>
      </c>
      <c r="B311" s="21" t="s">
        <v>1023</v>
      </c>
      <c r="C311" s="31" t="s">
        <v>1024</v>
      </c>
      <c r="D311" s="21" t="s">
        <v>559</v>
      </c>
      <c r="E311" s="23">
        <v>1</v>
      </c>
      <c r="F311" s="24">
        <v>28280</v>
      </c>
      <c r="G311" s="24">
        <v>3733</v>
      </c>
      <c r="H311" s="25">
        <v>-2.7878381998392712</v>
      </c>
      <c r="I311" s="26">
        <v>0.5</v>
      </c>
      <c r="J311" s="24">
        <v>14140</v>
      </c>
      <c r="K311" s="27">
        <v>14140</v>
      </c>
      <c r="L311" s="43"/>
      <c r="M311" s="53">
        <v>1</v>
      </c>
      <c r="O311" s="60">
        <v>71833</v>
      </c>
      <c r="P311" s="60">
        <v>3733</v>
      </c>
      <c r="Q311" s="60">
        <v>2986.4</v>
      </c>
      <c r="R311" s="60">
        <v>2799.75</v>
      </c>
      <c r="T311" s="96">
        <f t="shared" si="16"/>
        <v>2986.4</v>
      </c>
      <c r="U311" s="96">
        <f t="shared" si="17"/>
        <v>2799.75</v>
      </c>
      <c r="W311" s="94">
        <f t="shared" si="18"/>
        <v>-11153.6</v>
      </c>
      <c r="X311" s="94">
        <f t="shared" si="19"/>
        <v>-11340.25</v>
      </c>
    </row>
    <row r="312" spans="1:24" ht="63.75">
      <c r="A312" s="20">
        <v>302</v>
      </c>
      <c r="B312" s="21" t="s">
        <v>1025</v>
      </c>
      <c r="C312" s="31" t="s">
        <v>1024</v>
      </c>
      <c r="D312" s="21" t="s">
        <v>559</v>
      </c>
      <c r="E312" s="23">
        <v>0</v>
      </c>
      <c r="F312" s="24">
        <v>0</v>
      </c>
      <c r="G312" s="24">
        <v>0</v>
      </c>
      <c r="H312" s="25">
        <v>0</v>
      </c>
      <c r="I312" s="26"/>
      <c r="J312" s="24">
        <v>0</v>
      </c>
      <c r="K312" s="27">
        <v>0</v>
      </c>
      <c r="L312" s="43"/>
      <c r="M312" s="53">
        <v>0</v>
      </c>
      <c r="O312" s="60">
        <v>338960</v>
      </c>
      <c r="P312" s="60">
        <v>5270</v>
      </c>
      <c r="Q312" s="60">
        <v>4216</v>
      </c>
      <c r="R312" s="60">
        <v>3952.5</v>
      </c>
      <c r="T312" s="96">
        <f t="shared" si="16"/>
        <v>0</v>
      </c>
      <c r="U312" s="96">
        <f t="shared" si="17"/>
        <v>0</v>
      </c>
      <c r="W312" s="94">
        <f t="shared" si="18"/>
        <v>0</v>
      </c>
      <c r="X312" s="94">
        <f t="shared" si="19"/>
        <v>0</v>
      </c>
    </row>
    <row r="313" spans="1:24" ht="63.75">
      <c r="A313" s="20">
        <v>303</v>
      </c>
      <c r="B313" s="21" t="s">
        <v>1026</v>
      </c>
      <c r="C313" s="31" t="s">
        <v>1027</v>
      </c>
      <c r="D313" s="21" t="s">
        <v>559</v>
      </c>
      <c r="E313" s="23">
        <v>0</v>
      </c>
      <c r="F313" s="24">
        <v>0</v>
      </c>
      <c r="G313" s="24">
        <v>0</v>
      </c>
      <c r="H313" s="25">
        <v>0</v>
      </c>
      <c r="I313" s="26"/>
      <c r="J313" s="24">
        <v>0</v>
      </c>
      <c r="K313" s="27">
        <v>0</v>
      </c>
      <c r="L313" s="43"/>
      <c r="M313" s="53">
        <v>0</v>
      </c>
      <c r="O313" s="60">
        <v>101583</v>
      </c>
      <c r="P313" s="60">
        <v>8041</v>
      </c>
      <c r="Q313" s="60">
        <v>6432.8</v>
      </c>
      <c r="R313" s="60">
        <v>6030.75</v>
      </c>
      <c r="T313" s="96">
        <f t="shared" si="16"/>
        <v>0</v>
      </c>
      <c r="U313" s="96">
        <f t="shared" si="17"/>
        <v>0</v>
      </c>
      <c r="W313" s="94">
        <f t="shared" si="18"/>
        <v>0</v>
      </c>
      <c r="X313" s="94">
        <f t="shared" si="19"/>
        <v>0</v>
      </c>
    </row>
    <row r="314" spans="1:24" ht="63.75">
      <c r="A314" s="20">
        <v>304</v>
      </c>
      <c r="B314" s="21" t="s">
        <v>1028</v>
      </c>
      <c r="C314" s="31" t="s">
        <v>1027</v>
      </c>
      <c r="D314" s="21" t="s">
        <v>559</v>
      </c>
      <c r="E314" s="23">
        <v>0</v>
      </c>
      <c r="F314" s="24">
        <v>0</v>
      </c>
      <c r="G314" s="24">
        <v>0</v>
      </c>
      <c r="H314" s="25">
        <v>0</v>
      </c>
      <c r="I314" s="26"/>
      <c r="J314" s="24">
        <v>0</v>
      </c>
      <c r="K314" s="27">
        <v>0</v>
      </c>
      <c r="L314" s="43"/>
      <c r="M314" s="53">
        <v>0</v>
      </c>
      <c r="O314" s="60">
        <v>479336</v>
      </c>
      <c r="P314" s="60">
        <v>8041</v>
      </c>
      <c r="Q314" s="60">
        <v>6432.8</v>
      </c>
      <c r="R314" s="60">
        <v>6030.75</v>
      </c>
      <c r="T314" s="96">
        <f t="shared" si="16"/>
        <v>0</v>
      </c>
      <c r="U314" s="96">
        <f t="shared" si="17"/>
        <v>0</v>
      </c>
      <c r="W314" s="94">
        <f t="shared" si="18"/>
        <v>0</v>
      </c>
      <c r="X314" s="94">
        <f t="shared" si="19"/>
        <v>0</v>
      </c>
    </row>
    <row r="315" spans="1:24" ht="76.5">
      <c r="A315" s="20">
        <v>305</v>
      </c>
      <c r="B315" s="21" t="s">
        <v>1029</v>
      </c>
      <c r="C315" s="31" t="s">
        <v>1030</v>
      </c>
      <c r="D315" s="21" t="s">
        <v>559</v>
      </c>
      <c r="E315" s="23">
        <v>0</v>
      </c>
      <c r="F315" s="24">
        <v>0</v>
      </c>
      <c r="G315" s="24">
        <v>0</v>
      </c>
      <c r="H315" s="25">
        <v>0</v>
      </c>
      <c r="I315" s="26"/>
      <c r="J315" s="24">
        <v>0</v>
      </c>
      <c r="K315" s="27">
        <v>0</v>
      </c>
      <c r="L315" s="43"/>
      <c r="M315" s="53">
        <v>0</v>
      </c>
      <c r="O315" s="60">
        <v>90948</v>
      </c>
      <c r="P315" s="60">
        <v>1212</v>
      </c>
      <c r="Q315" s="60">
        <v>969.6</v>
      </c>
      <c r="R315" s="60">
        <v>909</v>
      </c>
      <c r="T315" s="96">
        <f t="shared" si="16"/>
        <v>0</v>
      </c>
      <c r="U315" s="96">
        <f t="shared" si="17"/>
        <v>0</v>
      </c>
      <c r="W315" s="94">
        <f t="shared" si="18"/>
        <v>0</v>
      </c>
      <c r="X315" s="94">
        <f t="shared" si="19"/>
        <v>0</v>
      </c>
    </row>
    <row r="316" spans="1:24" ht="89.25">
      <c r="A316" s="20">
        <v>306</v>
      </c>
      <c r="B316" s="21" t="s">
        <v>1031</v>
      </c>
      <c r="C316" s="31" t="s">
        <v>1032</v>
      </c>
      <c r="D316" s="21" t="s">
        <v>559</v>
      </c>
      <c r="E316" s="23">
        <v>0</v>
      </c>
      <c r="F316" s="24">
        <v>0</v>
      </c>
      <c r="G316" s="24">
        <v>0</v>
      </c>
      <c r="H316" s="25">
        <v>0</v>
      </c>
      <c r="I316" s="26"/>
      <c r="J316" s="24">
        <v>0</v>
      </c>
      <c r="K316" s="27">
        <v>0</v>
      </c>
      <c r="L316" s="43"/>
      <c r="M316" s="53">
        <v>0</v>
      </c>
      <c r="O316" s="60">
        <v>90948</v>
      </c>
      <c r="P316" s="60">
        <v>1212</v>
      </c>
      <c r="Q316" s="60">
        <v>969.6</v>
      </c>
      <c r="R316" s="60">
        <v>909</v>
      </c>
      <c r="T316" s="96">
        <f t="shared" si="16"/>
        <v>0</v>
      </c>
      <c r="U316" s="96">
        <f t="shared" si="17"/>
        <v>0</v>
      </c>
      <c r="W316" s="94">
        <f t="shared" si="18"/>
        <v>0</v>
      </c>
      <c r="X316" s="94">
        <f t="shared" si="19"/>
        <v>0</v>
      </c>
    </row>
    <row r="317" spans="1:24" ht="89.25">
      <c r="A317" s="20">
        <v>307</v>
      </c>
      <c r="B317" s="21" t="s">
        <v>1033</v>
      </c>
      <c r="C317" s="31" t="s">
        <v>1034</v>
      </c>
      <c r="D317" s="21" t="s">
        <v>559</v>
      </c>
      <c r="E317" s="23">
        <v>0</v>
      </c>
      <c r="F317" s="24">
        <v>0</v>
      </c>
      <c r="G317" s="24">
        <v>0</v>
      </c>
      <c r="H317" s="25">
        <v>0</v>
      </c>
      <c r="I317" s="26"/>
      <c r="J317" s="24">
        <v>0</v>
      </c>
      <c r="K317" s="27">
        <v>0</v>
      </c>
      <c r="L317" s="43"/>
      <c r="M317" s="53">
        <v>0</v>
      </c>
      <c r="O317" s="60">
        <v>90948</v>
      </c>
      <c r="P317" s="60">
        <v>1212</v>
      </c>
      <c r="Q317" s="60">
        <v>969.6</v>
      </c>
      <c r="R317" s="60">
        <v>909</v>
      </c>
      <c r="T317" s="96">
        <f t="shared" si="16"/>
        <v>0</v>
      </c>
      <c r="U317" s="96">
        <f t="shared" si="17"/>
        <v>0</v>
      </c>
      <c r="W317" s="94">
        <f t="shared" si="18"/>
        <v>0</v>
      </c>
      <c r="X317" s="94">
        <f t="shared" si="19"/>
        <v>0</v>
      </c>
    </row>
    <row r="318" spans="1:24" ht="89.25">
      <c r="A318" s="20">
        <v>308</v>
      </c>
      <c r="B318" s="21" t="s">
        <v>1035</v>
      </c>
      <c r="C318" s="31" t="s">
        <v>1036</v>
      </c>
      <c r="D318" s="21" t="s">
        <v>559</v>
      </c>
      <c r="E318" s="23">
        <v>0</v>
      </c>
      <c r="F318" s="24">
        <v>0</v>
      </c>
      <c r="G318" s="24">
        <v>0</v>
      </c>
      <c r="H318" s="25">
        <v>0</v>
      </c>
      <c r="I318" s="26"/>
      <c r="J318" s="24">
        <v>0</v>
      </c>
      <c r="K318" s="27">
        <v>0</v>
      </c>
      <c r="L318" s="43"/>
      <c r="M318" s="53">
        <v>0</v>
      </c>
      <c r="O318" s="60">
        <v>90948</v>
      </c>
      <c r="P318" s="60">
        <v>1212</v>
      </c>
      <c r="Q318" s="60">
        <v>969.6</v>
      </c>
      <c r="R318" s="60">
        <v>909</v>
      </c>
      <c r="T318" s="96">
        <f t="shared" si="16"/>
        <v>0</v>
      </c>
      <c r="U318" s="96">
        <f t="shared" si="17"/>
        <v>0</v>
      </c>
      <c r="W318" s="94">
        <f t="shared" si="18"/>
        <v>0</v>
      </c>
      <c r="X318" s="94">
        <f t="shared" si="19"/>
        <v>0</v>
      </c>
    </row>
    <row r="319" spans="1:24" ht="76.5">
      <c r="A319" s="20">
        <v>309</v>
      </c>
      <c r="B319" s="21" t="s">
        <v>1037</v>
      </c>
      <c r="C319" s="31" t="s">
        <v>1038</v>
      </c>
      <c r="D319" s="21" t="s">
        <v>559</v>
      </c>
      <c r="E319" s="23">
        <v>0</v>
      </c>
      <c r="F319" s="24">
        <v>0</v>
      </c>
      <c r="G319" s="24">
        <v>0</v>
      </c>
      <c r="H319" s="25">
        <v>0</v>
      </c>
      <c r="I319" s="26"/>
      <c r="J319" s="24">
        <v>0</v>
      </c>
      <c r="K319" s="27">
        <v>0</v>
      </c>
      <c r="L319" s="43"/>
      <c r="M319" s="53">
        <v>0</v>
      </c>
      <c r="O319" s="60">
        <v>125563</v>
      </c>
      <c r="P319" s="60">
        <v>1515</v>
      </c>
      <c r="Q319" s="60">
        <v>1212</v>
      </c>
      <c r="R319" s="60">
        <v>1136.25</v>
      </c>
      <c r="T319" s="96">
        <f t="shared" si="16"/>
        <v>0</v>
      </c>
      <c r="U319" s="96">
        <f t="shared" si="17"/>
        <v>0</v>
      </c>
      <c r="W319" s="94">
        <f t="shared" si="18"/>
        <v>0</v>
      </c>
      <c r="X319" s="94">
        <f t="shared" si="19"/>
        <v>0</v>
      </c>
    </row>
    <row r="320" spans="1:24" ht="89.25">
      <c r="A320" s="20">
        <v>310</v>
      </c>
      <c r="B320" s="21" t="s">
        <v>1039</v>
      </c>
      <c r="C320" s="31" t="s">
        <v>1040</v>
      </c>
      <c r="D320" s="21" t="s">
        <v>559</v>
      </c>
      <c r="E320" s="23">
        <v>0</v>
      </c>
      <c r="F320" s="24">
        <v>0</v>
      </c>
      <c r="G320" s="24">
        <v>0</v>
      </c>
      <c r="H320" s="25">
        <v>0</v>
      </c>
      <c r="I320" s="26"/>
      <c r="J320" s="24">
        <v>0</v>
      </c>
      <c r="K320" s="27">
        <v>0</v>
      </c>
      <c r="L320" s="43"/>
      <c r="M320" s="53">
        <v>0</v>
      </c>
      <c r="O320" s="60">
        <v>125563</v>
      </c>
      <c r="P320" s="60">
        <v>1515</v>
      </c>
      <c r="Q320" s="60">
        <v>1212</v>
      </c>
      <c r="R320" s="60">
        <v>1136.25</v>
      </c>
      <c r="T320" s="96">
        <f t="shared" si="16"/>
        <v>0</v>
      </c>
      <c r="U320" s="96">
        <f t="shared" si="17"/>
        <v>0</v>
      </c>
      <c r="W320" s="94">
        <f t="shared" si="18"/>
        <v>0</v>
      </c>
      <c r="X320" s="94">
        <f t="shared" si="19"/>
        <v>0</v>
      </c>
    </row>
    <row r="321" spans="1:24" ht="89.25">
      <c r="A321" s="20">
        <v>311</v>
      </c>
      <c r="B321" s="21" t="s">
        <v>1041</v>
      </c>
      <c r="C321" s="31" t="s">
        <v>1042</v>
      </c>
      <c r="D321" s="21" t="s">
        <v>559</v>
      </c>
      <c r="E321" s="23">
        <v>0</v>
      </c>
      <c r="F321" s="24">
        <v>0</v>
      </c>
      <c r="G321" s="24">
        <v>0</v>
      </c>
      <c r="H321" s="25">
        <v>0</v>
      </c>
      <c r="I321" s="26"/>
      <c r="J321" s="24">
        <v>0</v>
      </c>
      <c r="K321" s="27">
        <v>0</v>
      </c>
      <c r="L321" s="43"/>
      <c r="M321" s="53">
        <v>0</v>
      </c>
      <c r="O321" s="60">
        <v>125563</v>
      </c>
      <c r="P321" s="60">
        <v>1515</v>
      </c>
      <c r="Q321" s="60">
        <v>1212</v>
      </c>
      <c r="R321" s="60">
        <v>1136.25</v>
      </c>
      <c r="T321" s="96">
        <f t="shared" si="16"/>
        <v>0</v>
      </c>
      <c r="U321" s="96">
        <f t="shared" si="17"/>
        <v>0</v>
      </c>
      <c r="W321" s="94">
        <f t="shared" si="18"/>
        <v>0</v>
      </c>
      <c r="X321" s="94">
        <f t="shared" si="19"/>
        <v>0</v>
      </c>
    </row>
    <row r="322" spans="1:24" ht="102">
      <c r="A322" s="20">
        <v>312</v>
      </c>
      <c r="B322" s="21" t="s">
        <v>1043</v>
      </c>
      <c r="C322" s="31" t="s">
        <v>1044</v>
      </c>
      <c r="D322" s="21" t="s">
        <v>559</v>
      </c>
      <c r="E322" s="23">
        <v>0</v>
      </c>
      <c r="F322" s="24">
        <v>0</v>
      </c>
      <c r="G322" s="24">
        <v>0</v>
      </c>
      <c r="H322" s="25">
        <v>0</v>
      </c>
      <c r="I322" s="26"/>
      <c r="J322" s="24">
        <v>0</v>
      </c>
      <c r="K322" s="27">
        <v>0</v>
      </c>
      <c r="L322" s="43"/>
      <c r="M322" s="53">
        <v>0</v>
      </c>
      <c r="O322" s="60">
        <v>125563</v>
      </c>
      <c r="P322" s="60">
        <v>1515</v>
      </c>
      <c r="Q322" s="60">
        <v>1212</v>
      </c>
      <c r="R322" s="60">
        <v>1136.25</v>
      </c>
      <c r="T322" s="96">
        <f t="shared" si="16"/>
        <v>0</v>
      </c>
      <c r="U322" s="96">
        <f t="shared" si="17"/>
        <v>0</v>
      </c>
      <c r="W322" s="94">
        <f t="shared" si="18"/>
        <v>0</v>
      </c>
      <c r="X322" s="94">
        <f t="shared" si="19"/>
        <v>0</v>
      </c>
    </row>
    <row r="323" spans="1:24" ht="76.5">
      <c r="A323" s="20">
        <v>313</v>
      </c>
      <c r="B323" s="21" t="s">
        <v>1045</v>
      </c>
      <c r="C323" s="31" t="s">
        <v>1046</v>
      </c>
      <c r="D323" s="21" t="s">
        <v>559</v>
      </c>
      <c r="E323" s="23">
        <v>0</v>
      </c>
      <c r="F323" s="24">
        <v>0</v>
      </c>
      <c r="G323" s="24">
        <v>0</v>
      </c>
      <c r="H323" s="25">
        <v>0</v>
      </c>
      <c r="I323" s="26"/>
      <c r="J323" s="24">
        <v>0</v>
      </c>
      <c r="K323" s="27">
        <v>0</v>
      </c>
      <c r="L323" s="43"/>
      <c r="M323" s="53">
        <v>0</v>
      </c>
      <c r="O323" s="60">
        <v>152938</v>
      </c>
      <c r="P323" s="60">
        <v>2272</v>
      </c>
      <c r="Q323" s="60">
        <v>1817.6</v>
      </c>
      <c r="R323" s="60">
        <v>1704</v>
      </c>
      <c r="T323" s="96">
        <f t="shared" si="16"/>
        <v>0</v>
      </c>
      <c r="U323" s="96">
        <f t="shared" si="17"/>
        <v>0</v>
      </c>
      <c r="W323" s="94">
        <f t="shared" si="18"/>
        <v>0</v>
      </c>
      <c r="X323" s="94">
        <f t="shared" si="19"/>
        <v>0</v>
      </c>
    </row>
    <row r="324" spans="1:24" ht="89.25">
      <c r="A324" s="20">
        <v>314</v>
      </c>
      <c r="B324" s="21" t="s">
        <v>1047</v>
      </c>
      <c r="C324" s="31" t="s">
        <v>1048</v>
      </c>
      <c r="D324" s="21" t="s">
        <v>559</v>
      </c>
      <c r="E324" s="23">
        <v>0</v>
      </c>
      <c r="F324" s="24">
        <v>0</v>
      </c>
      <c r="G324" s="24">
        <v>0</v>
      </c>
      <c r="H324" s="25">
        <v>0</v>
      </c>
      <c r="I324" s="26"/>
      <c r="J324" s="24">
        <v>0</v>
      </c>
      <c r="K324" s="27">
        <v>0</v>
      </c>
      <c r="L324" s="43"/>
      <c r="M324" s="53">
        <v>0</v>
      </c>
      <c r="O324" s="60">
        <v>152938</v>
      </c>
      <c r="P324" s="60">
        <v>2272</v>
      </c>
      <c r="Q324" s="60">
        <v>1817.6</v>
      </c>
      <c r="R324" s="60">
        <v>1704</v>
      </c>
      <c r="T324" s="96">
        <f t="shared" si="16"/>
        <v>0</v>
      </c>
      <c r="U324" s="96">
        <f t="shared" si="17"/>
        <v>0</v>
      </c>
      <c r="W324" s="94">
        <f t="shared" si="18"/>
        <v>0</v>
      </c>
      <c r="X324" s="94">
        <f t="shared" si="19"/>
        <v>0</v>
      </c>
    </row>
    <row r="325" spans="1:24" ht="89.25">
      <c r="A325" s="20">
        <v>315</v>
      </c>
      <c r="B325" s="21" t="s">
        <v>1049</v>
      </c>
      <c r="C325" s="31" t="s">
        <v>1050</v>
      </c>
      <c r="D325" s="21" t="s">
        <v>559</v>
      </c>
      <c r="E325" s="23">
        <v>0</v>
      </c>
      <c r="F325" s="24">
        <v>0</v>
      </c>
      <c r="G325" s="24">
        <v>0</v>
      </c>
      <c r="H325" s="25">
        <v>0</v>
      </c>
      <c r="I325" s="26"/>
      <c r="J325" s="24">
        <v>0</v>
      </c>
      <c r="K325" s="27">
        <v>0</v>
      </c>
      <c r="L325" s="43"/>
      <c r="M325" s="53">
        <v>0</v>
      </c>
      <c r="O325" s="60">
        <v>172884</v>
      </c>
      <c r="P325" s="60">
        <v>2272</v>
      </c>
      <c r="Q325" s="60">
        <v>1817.6</v>
      </c>
      <c r="R325" s="60">
        <v>1704</v>
      </c>
      <c r="T325" s="96">
        <f t="shared" si="16"/>
        <v>0</v>
      </c>
      <c r="U325" s="96">
        <f t="shared" si="17"/>
        <v>0</v>
      </c>
      <c r="W325" s="94">
        <f t="shared" si="18"/>
        <v>0</v>
      </c>
      <c r="X325" s="94">
        <f t="shared" si="19"/>
        <v>0</v>
      </c>
    </row>
    <row r="326" spans="1:24" ht="89.25">
      <c r="A326" s="20">
        <v>316</v>
      </c>
      <c r="B326" s="21" t="s">
        <v>1051</v>
      </c>
      <c r="C326" s="31" t="s">
        <v>1052</v>
      </c>
      <c r="D326" s="21" t="s">
        <v>559</v>
      </c>
      <c r="E326" s="23">
        <v>0</v>
      </c>
      <c r="F326" s="24">
        <v>0</v>
      </c>
      <c r="G326" s="24">
        <v>0</v>
      </c>
      <c r="H326" s="25">
        <v>0</v>
      </c>
      <c r="I326" s="26"/>
      <c r="J326" s="24">
        <v>0</v>
      </c>
      <c r="K326" s="27">
        <v>0</v>
      </c>
      <c r="L326" s="43"/>
      <c r="M326" s="53">
        <v>0</v>
      </c>
      <c r="O326" s="60">
        <v>152938</v>
      </c>
      <c r="P326" s="60">
        <v>2272</v>
      </c>
      <c r="Q326" s="60">
        <v>1817.6</v>
      </c>
      <c r="R326" s="60">
        <v>1704</v>
      </c>
      <c r="T326" s="96">
        <f t="shared" si="16"/>
        <v>0</v>
      </c>
      <c r="U326" s="96">
        <f t="shared" si="17"/>
        <v>0</v>
      </c>
      <c r="W326" s="94">
        <f t="shared" si="18"/>
        <v>0</v>
      </c>
      <c r="X326" s="94">
        <f t="shared" si="19"/>
        <v>0</v>
      </c>
    </row>
    <row r="327" spans="1:24" ht="76.5">
      <c r="A327" s="20">
        <v>317</v>
      </c>
      <c r="B327" s="21" t="s">
        <v>1053</v>
      </c>
      <c r="C327" s="31" t="s">
        <v>1054</v>
      </c>
      <c r="D327" s="21" t="s">
        <v>559</v>
      </c>
      <c r="E327" s="23">
        <v>0</v>
      </c>
      <c r="F327" s="24">
        <v>0</v>
      </c>
      <c r="G327" s="24">
        <v>0</v>
      </c>
      <c r="H327" s="25">
        <v>0</v>
      </c>
      <c r="I327" s="26"/>
      <c r="J327" s="24">
        <v>0</v>
      </c>
      <c r="K327" s="27">
        <v>0</v>
      </c>
      <c r="L327" s="43"/>
      <c r="M327" s="53">
        <v>0</v>
      </c>
      <c r="O327" s="60">
        <v>689771</v>
      </c>
      <c r="P327" s="60">
        <v>5236</v>
      </c>
      <c r="Q327" s="60">
        <v>4188.8</v>
      </c>
      <c r="R327" s="60">
        <v>3927</v>
      </c>
      <c r="T327" s="96">
        <f t="shared" si="16"/>
        <v>0</v>
      </c>
      <c r="U327" s="96">
        <f t="shared" si="17"/>
        <v>0</v>
      </c>
      <c r="W327" s="94">
        <f t="shared" si="18"/>
        <v>0</v>
      </c>
      <c r="X327" s="94">
        <f t="shared" si="19"/>
        <v>0</v>
      </c>
    </row>
    <row r="328" spans="1:24" ht="89.25">
      <c r="A328" s="20">
        <v>318</v>
      </c>
      <c r="B328" s="21" t="s">
        <v>1055</v>
      </c>
      <c r="C328" s="31" t="s">
        <v>1056</v>
      </c>
      <c r="D328" s="21" t="s">
        <v>559</v>
      </c>
      <c r="E328" s="23">
        <v>0</v>
      </c>
      <c r="F328" s="24">
        <v>0</v>
      </c>
      <c r="G328" s="24">
        <v>0</v>
      </c>
      <c r="H328" s="25">
        <v>0</v>
      </c>
      <c r="I328" s="26"/>
      <c r="J328" s="24">
        <v>0</v>
      </c>
      <c r="K328" s="27">
        <v>0</v>
      </c>
      <c r="L328" s="43"/>
      <c r="M328" s="53">
        <v>0</v>
      </c>
      <c r="O328" s="60">
        <v>736123</v>
      </c>
      <c r="P328" s="60">
        <v>5236</v>
      </c>
      <c r="Q328" s="60">
        <v>4188.8</v>
      </c>
      <c r="R328" s="60">
        <v>3927</v>
      </c>
      <c r="T328" s="96">
        <f t="shared" si="16"/>
        <v>0</v>
      </c>
      <c r="U328" s="96">
        <f t="shared" si="17"/>
        <v>0</v>
      </c>
      <c r="W328" s="94">
        <f t="shared" si="18"/>
        <v>0</v>
      </c>
      <c r="X328" s="94">
        <f t="shared" si="19"/>
        <v>0</v>
      </c>
    </row>
    <row r="329" spans="1:24" ht="89.25">
      <c r="A329" s="20">
        <v>319</v>
      </c>
      <c r="B329" s="21" t="s">
        <v>1057</v>
      </c>
      <c r="C329" s="31" t="s">
        <v>1058</v>
      </c>
      <c r="D329" s="21" t="s">
        <v>559</v>
      </c>
      <c r="E329" s="23">
        <v>0</v>
      </c>
      <c r="F329" s="24">
        <v>0</v>
      </c>
      <c r="G329" s="24">
        <v>0</v>
      </c>
      <c r="H329" s="25">
        <v>0</v>
      </c>
      <c r="I329" s="26"/>
      <c r="J329" s="24">
        <v>0</v>
      </c>
      <c r="K329" s="27">
        <v>0</v>
      </c>
      <c r="L329" s="43"/>
      <c r="M329" s="53">
        <v>0</v>
      </c>
      <c r="O329" s="60">
        <v>689771</v>
      </c>
      <c r="P329" s="60">
        <v>5236</v>
      </c>
      <c r="Q329" s="60">
        <v>4188.8</v>
      </c>
      <c r="R329" s="60">
        <v>3927</v>
      </c>
      <c r="T329" s="96">
        <f t="shared" si="16"/>
        <v>0</v>
      </c>
      <c r="U329" s="96">
        <f t="shared" si="17"/>
        <v>0</v>
      </c>
      <c r="W329" s="94">
        <f t="shared" si="18"/>
        <v>0</v>
      </c>
      <c r="X329" s="94">
        <f t="shared" si="19"/>
        <v>0</v>
      </c>
    </row>
    <row r="330" spans="1:24" ht="102">
      <c r="A330" s="20">
        <v>320</v>
      </c>
      <c r="B330" s="21" t="s">
        <v>1059</v>
      </c>
      <c r="C330" s="31" t="s">
        <v>1060</v>
      </c>
      <c r="D330" s="21" t="s">
        <v>559</v>
      </c>
      <c r="E330" s="23">
        <v>0</v>
      </c>
      <c r="F330" s="24">
        <v>0</v>
      </c>
      <c r="G330" s="24">
        <v>0</v>
      </c>
      <c r="H330" s="25">
        <v>0</v>
      </c>
      <c r="I330" s="26"/>
      <c r="J330" s="24">
        <v>0</v>
      </c>
      <c r="K330" s="27">
        <v>0</v>
      </c>
      <c r="L330" s="43"/>
      <c r="M330" s="53">
        <v>0</v>
      </c>
      <c r="O330" s="60">
        <v>736123</v>
      </c>
      <c r="P330" s="60">
        <v>5236</v>
      </c>
      <c r="Q330" s="60">
        <v>4188.8</v>
      </c>
      <c r="R330" s="60">
        <v>3927</v>
      </c>
      <c r="T330" s="96">
        <f t="shared" si="16"/>
        <v>0</v>
      </c>
      <c r="U330" s="96">
        <f t="shared" si="17"/>
        <v>0</v>
      </c>
      <c r="W330" s="94">
        <f t="shared" si="18"/>
        <v>0</v>
      </c>
      <c r="X330" s="94">
        <f t="shared" si="19"/>
        <v>0</v>
      </c>
    </row>
    <row r="331" spans="1:24" ht="63.75">
      <c r="A331" s="20">
        <v>321</v>
      </c>
      <c r="B331" s="21" t="s">
        <v>1061</v>
      </c>
      <c r="C331" s="31" t="s">
        <v>1062</v>
      </c>
      <c r="D331" s="21" t="s">
        <v>559</v>
      </c>
      <c r="E331" s="23">
        <v>0</v>
      </c>
      <c r="F331" s="24">
        <v>0</v>
      </c>
      <c r="G331" s="24">
        <v>0</v>
      </c>
      <c r="H331" s="25">
        <v>0</v>
      </c>
      <c r="I331" s="26"/>
      <c r="J331" s="24">
        <v>0</v>
      </c>
      <c r="K331" s="27">
        <v>0</v>
      </c>
      <c r="L331" s="43"/>
      <c r="M331" s="53">
        <v>0</v>
      </c>
      <c r="O331" s="60">
        <v>989800</v>
      </c>
      <c r="P331" s="60">
        <v>15590</v>
      </c>
      <c r="Q331" s="60">
        <v>12472</v>
      </c>
      <c r="R331" s="60">
        <v>11692.5</v>
      </c>
      <c r="T331" s="96">
        <f t="shared" ref="T331:T394" si="20">E331*Q331</f>
        <v>0</v>
      </c>
      <c r="U331" s="96">
        <f t="shared" ref="U331:U394" si="21">E331*R331</f>
        <v>0</v>
      </c>
      <c r="W331" s="94">
        <f t="shared" ref="W331:W394" si="22">T331-K331</f>
        <v>0</v>
      </c>
      <c r="X331" s="94">
        <f t="shared" ref="X331:X394" si="23">U331-K331</f>
        <v>0</v>
      </c>
    </row>
    <row r="332" spans="1:24" ht="63.75">
      <c r="A332" s="20">
        <v>322</v>
      </c>
      <c r="B332" s="21" t="s">
        <v>1063</v>
      </c>
      <c r="C332" s="31" t="s">
        <v>1064</v>
      </c>
      <c r="D332" s="21" t="s">
        <v>559</v>
      </c>
      <c r="E332" s="23">
        <v>0</v>
      </c>
      <c r="F332" s="24">
        <v>0</v>
      </c>
      <c r="G332" s="24">
        <v>0</v>
      </c>
      <c r="H332" s="25">
        <v>0</v>
      </c>
      <c r="I332" s="26"/>
      <c r="J332" s="24">
        <v>0</v>
      </c>
      <c r="K332" s="27">
        <v>0</v>
      </c>
      <c r="L332" s="43"/>
      <c r="M332" s="53">
        <v>0</v>
      </c>
      <c r="O332" s="60">
        <v>992911</v>
      </c>
      <c r="P332" s="60">
        <v>15590</v>
      </c>
      <c r="Q332" s="60">
        <v>12472</v>
      </c>
      <c r="R332" s="60">
        <v>11692.5</v>
      </c>
      <c r="T332" s="96">
        <f t="shared" si="20"/>
        <v>0</v>
      </c>
      <c r="U332" s="96">
        <f t="shared" si="21"/>
        <v>0</v>
      </c>
      <c r="W332" s="94">
        <f t="shared" si="22"/>
        <v>0</v>
      </c>
      <c r="X332" s="94">
        <f t="shared" si="23"/>
        <v>0</v>
      </c>
    </row>
    <row r="333" spans="1:24" ht="63.75">
      <c r="A333" s="20">
        <v>323</v>
      </c>
      <c r="B333" s="21" t="s">
        <v>1065</v>
      </c>
      <c r="C333" s="31" t="s">
        <v>1066</v>
      </c>
      <c r="D333" s="21" t="s">
        <v>559</v>
      </c>
      <c r="E333" s="23">
        <v>0</v>
      </c>
      <c r="F333" s="24">
        <v>0</v>
      </c>
      <c r="G333" s="24">
        <v>0</v>
      </c>
      <c r="H333" s="25">
        <v>0</v>
      </c>
      <c r="I333" s="26"/>
      <c r="J333" s="24">
        <v>0</v>
      </c>
      <c r="K333" s="27">
        <v>0</v>
      </c>
      <c r="L333" s="43"/>
      <c r="M333" s="53">
        <v>0</v>
      </c>
      <c r="O333" s="60">
        <v>989800</v>
      </c>
      <c r="P333" s="60">
        <v>15590</v>
      </c>
      <c r="Q333" s="60">
        <v>12472</v>
      </c>
      <c r="R333" s="60">
        <v>11692.5</v>
      </c>
      <c r="T333" s="96">
        <f t="shared" si="20"/>
        <v>0</v>
      </c>
      <c r="U333" s="96">
        <f t="shared" si="21"/>
        <v>0</v>
      </c>
      <c r="W333" s="94">
        <f t="shared" si="22"/>
        <v>0</v>
      </c>
      <c r="X333" s="94">
        <f t="shared" si="23"/>
        <v>0</v>
      </c>
    </row>
    <row r="334" spans="1:24" ht="63.75">
      <c r="A334" s="20">
        <v>324</v>
      </c>
      <c r="B334" s="21" t="s">
        <v>1067</v>
      </c>
      <c r="C334" s="31" t="s">
        <v>1068</v>
      </c>
      <c r="D334" s="21" t="s">
        <v>559</v>
      </c>
      <c r="E334" s="23">
        <v>0</v>
      </c>
      <c r="F334" s="24">
        <v>0</v>
      </c>
      <c r="G334" s="24">
        <v>0</v>
      </c>
      <c r="H334" s="25">
        <v>0</v>
      </c>
      <c r="I334" s="26"/>
      <c r="J334" s="24">
        <v>0</v>
      </c>
      <c r="K334" s="27">
        <v>0</v>
      </c>
      <c r="L334" s="43"/>
      <c r="M334" s="53">
        <v>0</v>
      </c>
      <c r="O334" s="60">
        <v>1360972</v>
      </c>
      <c r="P334" s="60">
        <v>14942</v>
      </c>
      <c r="Q334" s="60">
        <v>11953.6</v>
      </c>
      <c r="R334" s="60">
        <v>11206.5</v>
      </c>
      <c r="T334" s="96">
        <f t="shared" si="20"/>
        <v>0</v>
      </c>
      <c r="U334" s="96">
        <f t="shared" si="21"/>
        <v>0</v>
      </c>
      <c r="W334" s="94">
        <f t="shared" si="22"/>
        <v>0</v>
      </c>
      <c r="X334" s="94">
        <f t="shared" si="23"/>
        <v>0</v>
      </c>
    </row>
    <row r="335" spans="1:24" ht="63.75">
      <c r="A335" s="20">
        <v>325</v>
      </c>
      <c r="B335" s="21" t="s">
        <v>1069</v>
      </c>
      <c r="C335" s="31" t="s">
        <v>1070</v>
      </c>
      <c r="D335" s="21" t="s">
        <v>559</v>
      </c>
      <c r="E335" s="23">
        <v>0</v>
      </c>
      <c r="F335" s="24">
        <v>0</v>
      </c>
      <c r="G335" s="24">
        <v>0</v>
      </c>
      <c r="H335" s="25">
        <v>0</v>
      </c>
      <c r="I335" s="26"/>
      <c r="J335" s="24">
        <v>0</v>
      </c>
      <c r="K335" s="27">
        <v>0</v>
      </c>
      <c r="L335" s="43"/>
      <c r="M335" s="53">
        <v>0</v>
      </c>
      <c r="O335" s="60">
        <v>1275273</v>
      </c>
      <c r="P335" s="60">
        <v>14942</v>
      </c>
      <c r="Q335" s="60">
        <v>11953.6</v>
      </c>
      <c r="R335" s="60">
        <v>11206.5</v>
      </c>
      <c r="T335" s="96">
        <f t="shared" si="20"/>
        <v>0</v>
      </c>
      <c r="U335" s="96">
        <f t="shared" si="21"/>
        <v>0</v>
      </c>
      <c r="W335" s="94">
        <f t="shared" si="22"/>
        <v>0</v>
      </c>
      <c r="X335" s="94">
        <f t="shared" si="23"/>
        <v>0</v>
      </c>
    </row>
    <row r="336" spans="1:24" ht="63.75">
      <c r="A336" s="20">
        <v>326</v>
      </c>
      <c r="B336" s="21" t="s">
        <v>1071</v>
      </c>
      <c r="C336" s="31" t="s">
        <v>1072</v>
      </c>
      <c r="D336" s="21" t="s">
        <v>559</v>
      </c>
      <c r="E336" s="23">
        <v>0</v>
      </c>
      <c r="F336" s="24">
        <v>0</v>
      </c>
      <c r="G336" s="24">
        <v>0</v>
      </c>
      <c r="H336" s="25">
        <v>0</v>
      </c>
      <c r="I336" s="26"/>
      <c r="J336" s="24">
        <v>0</v>
      </c>
      <c r="K336" s="27">
        <v>0</v>
      </c>
      <c r="L336" s="43"/>
      <c r="M336" s="53">
        <v>0</v>
      </c>
      <c r="O336" s="60">
        <v>1360972</v>
      </c>
      <c r="P336" s="60">
        <v>14942</v>
      </c>
      <c r="Q336" s="60">
        <v>11953.6</v>
      </c>
      <c r="R336" s="60">
        <v>11206.5</v>
      </c>
      <c r="T336" s="96">
        <f t="shared" si="20"/>
        <v>0</v>
      </c>
      <c r="U336" s="96">
        <f t="shared" si="21"/>
        <v>0</v>
      </c>
      <c r="W336" s="94">
        <f t="shared" si="22"/>
        <v>0</v>
      </c>
      <c r="X336" s="94">
        <f t="shared" si="23"/>
        <v>0</v>
      </c>
    </row>
    <row r="337" spans="1:24" ht="63.75">
      <c r="A337" s="20">
        <v>327</v>
      </c>
      <c r="B337" s="21" t="s">
        <v>1073</v>
      </c>
      <c r="C337" s="31" t="s">
        <v>1074</v>
      </c>
      <c r="D337" s="21" t="s">
        <v>559</v>
      </c>
      <c r="E337" s="23">
        <v>0</v>
      </c>
      <c r="F337" s="24">
        <v>0</v>
      </c>
      <c r="G337" s="24">
        <v>0</v>
      </c>
      <c r="H337" s="25">
        <v>0</v>
      </c>
      <c r="I337" s="26"/>
      <c r="J337" s="24">
        <v>0</v>
      </c>
      <c r="K337" s="27">
        <v>0</v>
      </c>
      <c r="L337" s="43"/>
      <c r="M337" s="53">
        <v>0</v>
      </c>
      <c r="O337" s="60">
        <v>2196682</v>
      </c>
      <c r="P337" s="60">
        <v>27437</v>
      </c>
      <c r="Q337" s="60">
        <v>21949.599999999999</v>
      </c>
      <c r="R337" s="60">
        <v>20577.75</v>
      </c>
      <c r="T337" s="96">
        <f t="shared" si="20"/>
        <v>0</v>
      </c>
      <c r="U337" s="96">
        <f t="shared" si="21"/>
        <v>0</v>
      </c>
      <c r="W337" s="94">
        <f t="shared" si="22"/>
        <v>0</v>
      </c>
      <c r="X337" s="94">
        <f t="shared" si="23"/>
        <v>0</v>
      </c>
    </row>
    <row r="338" spans="1:24" ht="63.75">
      <c r="A338" s="20">
        <v>328</v>
      </c>
      <c r="B338" s="21" t="s">
        <v>1075</v>
      </c>
      <c r="C338" s="31" t="s">
        <v>1076</v>
      </c>
      <c r="D338" s="21" t="s">
        <v>559</v>
      </c>
      <c r="E338" s="23">
        <v>0</v>
      </c>
      <c r="F338" s="24">
        <v>0</v>
      </c>
      <c r="G338" s="24">
        <v>0</v>
      </c>
      <c r="H338" s="25">
        <v>0</v>
      </c>
      <c r="I338" s="26"/>
      <c r="J338" s="24">
        <v>0</v>
      </c>
      <c r="K338" s="27">
        <v>0</v>
      </c>
      <c r="L338" s="43"/>
      <c r="M338" s="53">
        <v>0</v>
      </c>
      <c r="O338" s="60">
        <v>2202277</v>
      </c>
      <c r="P338" s="60">
        <v>27437</v>
      </c>
      <c r="Q338" s="60">
        <v>21949.599999999999</v>
      </c>
      <c r="R338" s="60">
        <v>20577.75</v>
      </c>
      <c r="T338" s="96">
        <f t="shared" si="20"/>
        <v>0</v>
      </c>
      <c r="U338" s="96">
        <f t="shared" si="21"/>
        <v>0</v>
      </c>
      <c r="W338" s="94">
        <f t="shared" si="22"/>
        <v>0</v>
      </c>
      <c r="X338" s="94">
        <f t="shared" si="23"/>
        <v>0</v>
      </c>
    </row>
    <row r="339" spans="1:24" ht="63.75">
      <c r="A339" s="20">
        <v>329</v>
      </c>
      <c r="B339" s="21" t="s">
        <v>1077</v>
      </c>
      <c r="C339" s="31" t="s">
        <v>1078</v>
      </c>
      <c r="D339" s="21" t="s">
        <v>559</v>
      </c>
      <c r="E339" s="23">
        <v>0</v>
      </c>
      <c r="F339" s="24">
        <v>0</v>
      </c>
      <c r="G339" s="24">
        <v>0</v>
      </c>
      <c r="H339" s="25">
        <v>0</v>
      </c>
      <c r="I339" s="26"/>
      <c r="J339" s="24">
        <v>0</v>
      </c>
      <c r="K339" s="27">
        <v>0</v>
      </c>
      <c r="L339" s="43"/>
      <c r="M339" s="53">
        <v>0</v>
      </c>
      <c r="O339" s="60">
        <v>2196682</v>
      </c>
      <c r="P339" s="60">
        <v>27437</v>
      </c>
      <c r="Q339" s="60">
        <v>21949.599999999999</v>
      </c>
      <c r="R339" s="60">
        <v>20577.75</v>
      </c>
      <c r="T339" s="96">
        <f t="shared" si="20"/>
        <v>0</v>
      </c>
      <c r="U339" s="96">
        <f t="shared" si="21"/>
        <v>0</v>
      </c>
      <c r="W339" s="94">
        <f t="shared" si="22"/>
        <v>0</v>
      </c>
      <c r="X339" s="94">
        <f t="shared" si="23"/>
        <v>0</v>
      </c>
    </row>
    <row r="340" spans="1:24" ht="63.75">
      <c r="A340" s="20">
        <v>330</v>
      </c>
      <c r="B340" s="21" t="s">
        <v>1079</v>
      </c>
      <c r="C340" s="31" t="s">
        <v>1080</v>
      </c>
      <c r="D340" s="21" t="s">
        <v>559</v>
      </c>
      <c r="E340" s="23">
        <v>0</v>
      </c>
      <c r="F340" s="24">
        <v>0</v>
      </c>
      <c r="G340" s="24">
        <v>0</v>
      </c>
      <c r="H340" s="25">
        <v>0</v>
      </c>
      <c r="I340" s="26"/>
      <c r="J340" s="24">
        <v>0</v>
      </c>
      <c r="K340" s="27">
        <v>0</v>
      </c>
      <c r="L340" s="43"/>
      <c r="M340" s="53">
        <v>0</v>
      </c>
      <c r="O340" s="60">
        <v>5290566</v>
      </c>
      <c r="P340" s="60">
        <v>79229</v>
      </c>
      <c r="Q340" s="60">
        <v>63383.199999999997</v>
      </c>
      <c r="R340" s="60">
        <v>59421.75</v>
      </c>
      <c r="T340" s="96">
        <f t="shared" si="20"/>
        <v>0</v>
      </c>
      <c r="U340" s="96">
        <f t="shared" si="21"/>
        <v>0</v>
      </c>
      <c r="W340" s="94">
        <f t="shared" si="22"/>
        <v>0</v>
      </c>
      <c r="X340" s="94">
        <f t="shared" si="23"/>
        <v>0</v>
      </c>
    </row>
    <row r="341" spans="1:24" ht="63.75">
      <c r="A341" s="20">
        <v>331</v>
      </c>
      <c r="B341" s="21" t="s">
        <v>1081</v>
      </c>
      <c r="C341" s="31" t="s">
        <v>1082</v>
      </c>
      <c r="D341" s="21" t="s">
        <v>559</v>
      </c>
      <c r="E341" s="23">
        <v>0</v>
      </c>
      <c r="F341" s="24">
        <v>0</v>
      </c>
      <c r="G341" s="24">
        <v>0</v>
      </c>
      <c r="H341" s="25">
        <v>0</v>
      </c>
      <c r="I341" s="26"/>
      <c r="J341" s="24">
        <v>0</v>
      </c>
      <c r="K341" s="27">
        <v>0</v>
      </c>
      <c r="L341" s="43"/>
      <c r="M341" s="53">
        <v>0</v>
      </c>
      <c r="O341" s="60">
        <v>5280107</v>
      </c>
      <c r="P341" s="60">
        <v>79229</v>
      </c>
      <c r="Q341" s="60">
        <v>63383.199999999997</v>
      </c>
      <c r="R341" s="60">
        <v>59421.75</v>
      </c>
      <c r="T341" s="96">
        <f t="shared" si="20"/>
        <v>0</v>
      </c>
      <c r="U341" s="96">
        <f t="shared" si="21"/>
        <v>0</v>
      </c>
      <c r="W341" s="94">
        <f t="shared" si="22"/>
        <v>0</v>
      </c>
      <c r="X341" s="94">
        <f t="shared" si="23"/>
        <v>0</v>
      </c>
    </row>
    <row r="342" spans="1:24" ht="63.75">
      <c r="A342" s="20">
        <v>332</v>
      </c>
      <c r="B342" s="21" t="s">
        <v>1083</v>
      </c>
      <c r="C342" s="31" t="s">
        <v>1084</v>
      </c>
      <c r="D342" s="21" t="s">
        <v>559</v>
      </c>
      <c r="E342" s="23">
        <v>0</v>
      </c>
      <c r="F342" s="24">
        <v>0</v>
      </c>
      <c r="G342" s="24">
        <v>0</v>
      </c>
      <c r="H342" s="25">
        <v>0</v>
      </c>
      <c r="I342" s="26"/>
      <c r="J342" s="24">
        <v>0</v>
      </c>
      <c r="K342" s="27">
        <v>0</v>
      </c>
      <c r="L342" s="43"/>
      <c r="M342" s="53">
        <v>0</v>
      </c>
      <c r="O342" s="60">
        <v>5282014</v>
      </c>
      <c r="P342" s="60">
        <v>79229</v>
      </c>
      <c r="Q342" s="60">
        <v>63383.199999999997</v>
      </c>
      <c r="R342" s="60">
        <v>59421.75</v>
      </c>
      <c r="T342" s="96">
        <f t="shared" si="20"/>
        <v>0</v>
      </c>
      <c r="U342" s="96">
        <f t="shared" si="21"/>
        <v>0</v>
      </c>
      <c r="W342" s="94">
        <f t="shared" si="22"/>
        <v>0</v>
      </c>
      <c r="X342" s="94">
        <f t="shared" si="23"/>
        <v>0</v>
      </c>
    </row>
    <row r="343" spans="1:24" ht="63.75">
      <c r="A343" s="20">
        <v>333</v>
      </c>
      <c r="B343" s="21" t="s">
        <v>1085</v>
      </c>
      <c r="C343" s="31" t="s">
        <v>1086</v>
      </c>
      <c r="D343" s="21" t="s">
        <v>559</v>
      </c>
      <c r="E343" s="23">
        <v>0</v>
      </c>
      <c r="F343" s="24">
        <v>0</v>
      </c>
      <c r="G343" s="24">
        <v>0</v>
      </c>
      <c r="H343" s="25">
        <v>0</v>
      </c>
      <c r="I343" s="26"/>
      <c r="J343" s="24">
        <v>0</v>
      </c>
      <c r="K343" s="27">
        <v>0</v>
      </c>
      <c r="L343" s="43"/>
      <c r="M343" s="53">
        <v>0</v>
      </c>
      <c r="O343" s="60">
        <v>8130308</v>
      </c>
      <c r="P343" s="60">
        <v>79768</v>
      </c>
      <c r="Q343" s="60">
        <v>63814.400000000001</v>
      </c>
      <c r="R343" s="60">
        <v>59826</v>
      </c>
      <c r="T343" s="96">
        <f t="shared" si="20"/>
        <v>0</v>
      </c>
      <c r="U343" s="96">
        <f t="shared" si="21"/>
        <v>0</v>
      </c>
      <c r="W343" s="94">
        <f t="shared" si="22"/>
        <v>0</v>
      </c>
      <c r="X343" s="94">
        <f t="shared" si="23"/>
        <v>0</v>
      </c>
    </row>
    <row r="344" spans="1:24" ht="63.75">
      <c r="A344" s="20">
        <v>334</v>
      </c>
      <c r="B344" s="21" t="s">
        <v>1087</v>
      </c>
      <c r="C344" s="31" t="s">
        <v>1088</v>
      </c>
      <c r="D344" s="21" t="s">
        <v>559</v>
      </c>
      <c r="E344" s="23">
        <v>0</v>
      </c>
      <c r="F344" s="24">
        <v>0</v>
      </c>
      <c r="G344" s="24">
        <v>0</v>
      </c>
      <c r="H344" s="25">
        <v>0</v>
      </c>
      <c r="I344" s="26"/>
      <c r="J344" s="24">
        <v>0</v>
      </c>
      <c r="K344" s="27">
        <v>0</v>
      </c>
      <c r="L344" s="43"/>
      <c r="M344" s="53">
        <v>0</v>
      </c>
      <c r="O344" s="60">
        <v>7977814</v>
      </c>
      <c r="P344" s="60">
        <v>79768</v>
      </c>
      <c r="Q344" s="60">
        <v>63814.400000000001</v>
      </c>
      <c r="R344" s="60">
        <v>59826</v>
      </c>
      <c r="T344" s="96">
        <f t="shared" si="20"/>
        <v>0</v>
      </c>
      <c r="U344" s="96">
        <f t="shared" si="21"/>
        <v>0</v>
      </c>
      <c r="W344" s="94">
        <f t="shared" si="22"/>
        <v>0</v>
      </c>
      <c r="X344" s="94">
        <f t="shared" si="23"/>
        <v>0</v>
      </c>
    </row>
    <row r="345" spans="1:24" ht="267.75">
      <c r="A345" s="20">
        <v>335</v>
      </c>
      <c r="B345" s="21" t="s">
        <v>1089</v>
      </c>
      <c r="C345" s="31" t="s">
        <v>1090</v>
      </c>
      <c r="D345" s="21" t="s">
        <v>559</v>
      </c>
      <c r="E345" s="23">
        <v>0</v>
      </c>
      <c r="F345" s="24">
        <v>0</v>
      </c>
      <c r="G345" s="24">
        <v>0</v>
      </c>
      <c r="H345" s="25">
        <v>0</v>
      </c>
      <c r="I345" s="26"/>
      <c r="J345" s="24">
        <v>0</v>
      </c>
      <c r="K345" s="27">
        <v>0</v>
      </c>
      <c r="L345" s="43"/>
      <c r="M345" s="53">
        <v>0</v>
      </c>
      <c r="O345" s="60">
        <v>615866</v>
      </c>
      <c r="P345" s="60">
        <v>11755</v>
      </c>
      <c r="Q345" s="60">
        <v>9404</v>
      </c>
      <c r="R345" s="60">
        <v>8816.25</v>
      </c>
      <c r="T345" s="96">
        <f t="shared" si="20"/>
        <v>0</v>
      </c>
      <c r="U345" s="96">
        <f t="shared" si="21"/>
        <v>0</v>
      </c>
      <c r="W345" s="94">
        <f t="shared" si="22"/>
        <v>0</v>
      </c>
      <c r="X345" s="94">
        <f t="shared" si="23"/>
        <v>0</v>
      </c>
    </row>
    <row r="346" spans="1:24" ht="267.75">
      <c r="A346" s="20">
        <v>336</v>
      </c>
      <c r="B346" s="21" t="s">
        <v>1091</v>
      </c>
      <c r="C346" s="31" t="s">
        <v>1092</v>
      </c>
      <c r="D346" s="21" t="s">
        <v>559</v>
      </c>
      <c r="E346" s="23">
        <v>1</v>
      </c>
      <c r="F346" s="24">
        <v>452480</v>
      </c>
      <c r="G346" s="24">
        <v>12785</v>
      </c>
      <c r="H346" s="25">
        <v>-20.234884630426279</v>
      </c>
      <c r="I346" s="26">
        <v>0.4</v>
      </c>
      <c r="J346" s="24">
        <v>271488</v>
      </c>
      <c r="K346" s="27">
        <v>271488</v>
      </c>
      <c r="L346" s="43"/>
      <c r="M346" s="53">
        <v>1</v>
      </c>
      <c r="O346" s="60">
        <v>724461</v>
      </c>
      <c r="P346" s="60">
        <v>12785</v>
      </c>
      <c r="Q346" s="60">
        <v>10228</v>
      </c>
      <c r="R346" s="60">
        <v>9588.75</v>
      </c>
      <c r="T346" s="96">
        <f t="shared" si="20"/>
        <v>10228</v>
      </c>
      <c r="U346" s="96">
        <f t="shared" si="21"/>
        <v>9588.75</v>
      </c>
      <c r="W346" s="94">
        <f t="shared" si="22"/>
        <v>-261260</v>
      </c>
      <c r="X346" s="94">
        <f t="shared" si="23"/>
        <v>-261899.25</v>
      </c>
    </row>
    <row r="347" spans="1:24" ht="280.5">
      <c r="A347" s="20">
        <v>337</v>
      </c>
      <c r="B347" s="21" t="s">
        <v>1093</v>
      </c>
      <c r="C347" s="31" t="s">
        <v>1094</v>
      </c>
      <c r="D347" s="21" t="s">
        <v>559</v>
      </c>
      <c r="E347" s="23">
        <v>0</v>
      </c>
      <c r="F347" s="24">
        <v>0</v>
      </c>
      <c r="G347" s="24">
        <v>0</v>
      </c>
      <c r="H347" s="25">
        <v>0</v>
      </c>
      <c r="I347" s="26"/>
      <c r="J347" s="24">
        <v>0</v>
      </c>
      <c r="K347" s="27">
        <v>0</v>
      </c>
      <c r="L347" s="43"/>
      <c r="M347" s="53">
        <v>0</v>
      </c>
      <c r="O347" s="60">
        <v>846058</v>
      </c>
      <c r="P347" s="60">
        <v>14249</v>
      </c>
      <c r="Q347" s="60">
        <v>11399.2</v>
      </c>
      <c r="R347" s="60">
        <v>10686.75</v>
      </c>
      <c r="T347" s="96">
        <f t="shared" si="20"/>
        <v>0</v>
      </c>
      <c r="U347" s="96">
        <f t="shared" si="21"/>
        <v>0</v>
      </c>
      <c r="W347" s="94">
        <f t="shared" si="22"/>
        <v>0</v>
      </c>
      <c r="X347" s="94">
        <f t="shared" si="23"/>
        <v>0</v>
      </c>
    </row>
    <row r="348" spans="1:24" ht="267.75">
      <c r="A348" s="20">
        <v>338</v>
      </c>
      <c r="B348" s="21" t="s">
        <v>1095</v>
      </c>
      <c r="C348" s="31" t="s">
        <v>1096</v>
      </c>
      <c r="D348" s="21" t="s">
        <v>559</v>
      </c>
      <c r="E348" s="23">
        <v>0</v>
      </c>
      <c r="F348" s="24">
        <v>0</v>
      </c>
      <c r="G348" s="24">
        <v>0</v>
      </c>
      <c r="H348" s="25">
        <v>0</v>
      </c>
      <c r="I348" s="26"/>
      <c r="J348" s="24">
        <v>0</v>
      </c>
      <c r="K348" s="27">
        <v>0</v>
      </c>
      <c r="L348" s="43"/>
      <c r="M348" s="53">
        <v>0</v>
      </c>
      <c r="O348" s="60">
        <v>1115096</v>
      </c>
      <c r="P348" s="60">
        <v>14936</v>
      </c>
      <c r="Q348" s="60">
        <v>11948.8</v>
      </c>
      <c r="R348" s="60">
        <v>11202</v>
      </c>
      <c r="T348" s="96">
        <f t="shared" si="20"/>
        <v>0</v>
      </c>
      <c r="U348" s="96">
        <f t="shared" si="21"/>
        <v>0</v>
      </c>
      <c r="W348" s="94">
        <f t="shared" si="22"/>
        <v>0</v>
      </c>
      <c r="X348" s="94">
        <f t="shared" si="23"/>
        <v>0</v>
      </c>
    </row>
    <row r="349" spans="1:24" ht="280.5">
      <c r="A349" s="20">
        <v>339</v>
      </c>
      <c r="B349" s="21" t="s">
        <v>1097</v>
      </c>
      <c r="C349" s="31" t="s">
        <v>1098</v>
      </c>
      <c r="D349" s="21" t="s">
        <v>559</v>
      </c>
      <c r="E349" s="23">
        <v>0</v>
      </c>
      <c r="F349" s="24">
        <v>0</v>
      </c>
      <c r="G349" s="24">
        <v>0</v>
      </c>
      <c r="H349" s="25">
        <v>0</v>
      </c>
      <c r="I349" s="26"/>
      <c r="J349" s="24">
        <v>0</v>
      </c>
      <c r="K349" s="27">
        <v>0</v>
      </c>
      <c r="L349" s="43"/>
      <c r="M349" s="53">
        <v>0</v>
      </c>
      <c r="O349" s="60">
        <v>1866480</v>
      </c>
      <c r="P349" s="60">
        <v>14123</v>
      </c>
      <c r="Q349" s="60">
        <v>11298.4</v>
      </c>
      <c r="R349" s="60">
        <v>10592.25</v>
      </c>
      <c r="T349" s="96">
        <f t="shared" si="20"/>
        <v>0</v>
      </c>
      <c r="U349" s="96">
        <f t="shared" si="21"/>
        <v>0</v>
      </c>
      <c r="W349" s="94">
        <f t="shared" si="22"/>
        <v>0</v>
      </c>
      <c r="X349" s="94">
        <f t="shared" si="23"/>
        <v>0</v>
      </c>
    </row>
    <row r="350" spans="1:24" ht="267.75">
      <c r="A350" s="20">
        <v>340</v>
      </c>
      <c r="B350" s="21" t="s">
        <v>1099</v>
      </c>
      <c r="C350" s="31" t="s">
        <v>1100</v>
      </c>
      <c r="D350" s="21" t="s">
        <v>559</v>
      </c>
      <c r="E350" s="23">
        <v>0</v>
      </c>
      <c r="F350" s="24">
        <v>0</v>
      </c>
      <c r="G350" s="24">
        <v>0</v>
      </c>
      <c r="H350" s="25">
        <v>0</v>
      </c>
      <c r="I350" s="26"/>
      <c r="J350" s="24">
        <v>0</v>
      </c>
      <c r="K350" s="27">
        <v>0</v>
      </c>
      <c r="L350" s="43"/>
      <c r="M350" s="53">
        <v>0</v>
      </c>
      <c r="O350" s="60">
        <v>2355724</v>
      </c>
      <c r="P350" s="60">
        <v>29054</v>
      </c>
      <c r="Q350" s="60">
        <v>23243.200000000001</v>
      </c>
      <c r="R350" s="60">
        <v>21790.5</v>
      </c>
      <c r="T350" s="96">
        <f t="shared" si="20"/>
        <v>0</v>
      </c>
      <c r="U350" s="96">
        <f t="shared" si="21"/>
        <v>0</v>
      </c>
      <c r="W350" s="94">
        <f t="shared" si="22"/>
        <v>0</v>
      </c>
      <c r="X350" s="94">
        <f t="shared" si="23"/>
        <v>0</v>
      </c>
    </row>
    <row r="351" spans="1:24" ht="38.25">
      <c r="A351" s="20">
        <v>341</v>
      </c>
      <c r="B351" s="21" t="s">
        <v>1101</v>
      </c>
      <c r="C351" s="31" t="s">
        <v>1102</v>
      </c>
      <c r="D351" s="21" t="s">
        <v>559</v>
      </c>
      <c r="E351" s="23">
        <v>0</v>
      </c>
      <c r="F351" s="24">
        <v>0</v>
      </c>
      <c r="G351" s="24">
        <v>0</v>
      </c>
      <c r="H351" s="25">
        <v>0</v>
      </c>
      <c r="I351" s="26"/>
      <c r="J351" s="24">
        <v>0</v>
      </c>
      <c r="K351" s="27">
        <v>0</v>
      </c>
      <c r="L351" s="43"/>
      <c r="M351" s="53">
        <v>0</v>
      </c>
      <c r="O351" s="60">
        <v>172884</v>
      </c>
      <c r="P351" s="60">
        <v>834</v>
      </c>
      <c r="Q351" s="60">
        <v>667.2</v>
      </c>
      <c r="R351" s="60">
        <v>625.5</v>
      </c>
      <c r="T351" s="96">
        <f t="shared" si="20"/>
        <v>0</v>
      </c>
      <c r="U351" s="96">
        <f t="shared" si="21"/>
        <v>0</v>
      </c>
      <c r="W351" s="94">
        <f t="shared" si="22"/>
        <v>0</v>
      </c>
      <c r="X351" s="94">
        <f t="shared" si="23"/>
        <v>0</v>
      </c>
    </row>
    <row r="352" spans="1:24" ht="63.75">
      <c r="A352" s="20">
        <v>342</v>
      </c>
      <c r="B352" s="21" t="s">
        <v>1103</v>
      </c>
      <c r="C352" s="31" t="s">
        <v>1104</v>
      </c>
      <c r="D352" s="21" t="s">
        <v>559</v>
      </c>
      <c r="E352" s="23">
        <v>0</v>
      </c>
      <c r="F352" s="24">
        <v>0</v>
      </c>
      <c r="G352" s="24">
        <v>0</v>
      </c>
      <c r="H352" s="25">
        <v>0</v>
      </c>
      <c r="I352" s="26"/>
      <c r="J352" s="24">
        <v>0</v>
      </c>
      <c r="K352" s="27">
        <v>0</v>
      </c>
      <c r="L352" s="43"/>
      <c r="M352" s="53">
        <v>0</v>
      </c>
      <c r="O352" s="60">
        <v>81725</v>
      </c>
      <c r="P352" s="60">
        <v>742</v>
      </c>
      <c r="Q352" s="60">
        <v>593.6</v>
      </c>
      <c r="R352" s="60">
        <v>556.5</v>
      </c>
      <c r="T352" s="96">
        <f t="shared" si="20"/>
        <v>0</v>
      </c>
      <c r="U352" s="96">
        <f t="shared" si="21"/>
        <v>0</v>
      </c>
      <c r="W352" s="94">
        <f t="shared" si="22"/>
        <v>0</v>
      </c>
      <c r="X352" s="94">
        <f t="shared" si="23"/>
        <v>0</v>
      </c>
    </row>
    <row r="353" spans="1:24" ht="38.25">
      <c r="A353" s="20">
        <v>343</v>
      </c>
      <c r="B353" s="21" t="s">
        <v>1105</v>
      </c>
      <c r="C353" s="31" t="s">
        <v>1106</v>
      </c>
      <c r="D353" s="21" t="s">
        <v>559</v>
      </c>
      <c r="E353" s="23">
        <v>0</v>
      </c>
      <c r="F353" s="24">
        <v>0</v>
      </c>
      <c r="G353" s="24">
        <v>0</v>
      </c>
      <c r="H353" s="25">
        <v>0</v>
      </c>
      <c r="I353" s="26"/>
      <c r="J353" s="24">
        <v>0</v>
      </c>
      <c r="K353" s="27">
        <v>0</v>
      </c>
      <c r="L353" s="43"/>
      <c r="M353" s="53">
        <v>0</v>
      </c>
      <c r="O353" s="60">
        <v>65496</v>
      </c>
      <c r="P353" s="60">
        <v>482</v>
      </c>
      <c r="Q353" s="60">
        <v>385.6</v>
      </c>
      <c r="R353" s="60">
        <v>361.5</v>
      </c>
      <c r="T353" s="96">
        <f t="shared" si="20"/>
        <v>0</v>
      </c>
      <c r="U353" s="96">
        <f t="shared" si="21"/>
        <v>0</v>
      </c>
      <c r="W353" s="94">
        <f t="shared" si="22"/>
        <v>0</v>
      </c>
      <c r="X353" s="94">
        <f t="shared" si="23"/>
        <v>0</v>
      </c>
    </row>
    <row r="354" spans="1:24" ht="102">
      <c r="A354" s="20">
        <v>344</v>
      </c>
      <c r="B354" s="21" t="s">
        <v>1107</v>
      </c>
      <c r="C354" s="31" t="s">
        <v>1108</v>
      </c>
      <c r="D354" s="21" t="s">
        <v>559</v>
      </c>
      <c r="E354" s="23">
        <v>0</v>
      </c>
      <c r="F354" s="24">
        <v>0</v>
      </c>
      <c r="G354" s="24">
        <v>0</v>
      </c>
      <c r="H354" s="25">
        <v>0</v>
      </c>
      <c r="I354" s="26"/>
      <c r="J354" s="24">
        <v>0</v>
      </c>
      <c r="K354" s="27">
        <v>0</v>
      </c>
      <c r="L354" s="43"/>
      <c r="M354" s="53">
        <v>0</v>
      </c>
      <c r="O354" s="60">
        <v>55994</v>
      </c>
      <c r="P354" s="60">
        <v>627</v>
      </c>
      <c r="Q354" s="60">
        <v>501.6</v>
      </c>
      <c r="R354" s="60">
        <v>470.25</v>
      </c>
      <c r="T354" s="96">
        <f t="shared" si="20"/>
        <v>0</v>
      </c>
      <c r="U354" s="96">
        <f t="shared" si="21"/>
        <v>0</v>
      </c>
      <c r="W354" s="94">
        <f t="shared" si="22"/>
        <v>0</v>
      </c>
      <c r="X354" s="94">
        <f t="shared" si="23"/>
        <v>0</v>
      </c>
    </row>
    <row r="355" spans="1:24" ht="102">
      <c r="A355" s="20">
        <v>345</v>
      </c>
      <c r="B355" s="21" t="s">
        <v>1109</v>
      </c>
      <c r="C355" s="31" t="s">
        <v>1110</v>
      </c>
      <c r="D355" s="21" t="s">
        <v>559</v>
      </c>
      <c r="E355" s="23">
        <v>0</v>
      </c>
      <c r="F355" s="24">
        <v>0</v>
      </c>
      <c r="G355" s="24">
        <v>0</v>
      </c>
      <c r="H355" s="25">
        <v>0</v>
      </c>
      <c r="I355" s="26"/>
      <c r="J355" s="24">
        <v>0</v>
      </c>
      <c r="K355" s="27">
        <v>0</v>
      </c>
      <c r="L355" s="43"/>
      <c r="M355" s="53">
        <v>0</v>
      </c>
      <c r="O355" s="60">
        <v>105541</v>
      </c>
      <c r="P355" s="60">
        <v>792</v>
      </c>
      <c r="Q355" s="60">
        <v>633.6</v>
      </c>
      <c r="R355" s="60">
        <v>594</v>
      </c>
      <c r="T355" s="96">
        <f t="shared" si="20"/>
        <v>0</v>
      </c>
      <c r="U355" s="96">
        <f t="shared" si="21"/>
        <v>0</v>
      </c>
      <c r="W355" s="94">
        <f t="shared" si="22"/>
        <v>0</v>
      </c>
      <c r="X355" s="94">
        <f t="shared" si="23"/>
        <v>0</v>
      </c>
    </row>
    <row r="356" spans="1:24" ht="102">
      <c r="A356" s="20">
        <v>346</v>
      </c>
      <c r="B356" s="21" t="s">
        <v>1111</v>
      </c>
      <c r="C356" s="31" t="s">
        <v>1112</v>
      </c>
      <c r="D356" s="21" t="s">
        <v>559</v>
      </c>
      <c r="E356" s="23">
        <v>0</v>
      </c>
      <c r="F356" s="24">
        <v>0</v>
      </c>
      <c r="G356" s="24">
        <v>0</v>
      </c>
      <c r="H356" s="25">
        <v>0</v>
      </c>
      <c r="I356" s="26"/>
      <c r="J356" s="24">
        <v>0</v>
      </c>
      <c r="K356" s="27">
        <v>0</v>
      </c>
      <c r="L356" s="43"/>
      <c r="M356" s="53">
        <v>0</v>
      </c>
      <c r="O356" s="60">
        <v>136536</v>
      </c>
      <c r="P356" s="60">
        <v>1216</v>
      </c>
      <c r="Q356" s="60">
        <v>972.8</v>
      </c>
      <c r="R356" s="60">
        <v>912</v>
      </c>
      <c r="T356" s="96">
        <f t="shared" si="20"/>
        <v>0</v>
      </c>
      <c r="U356" s="96">
        <f t="shared" si="21"/>
        <v>0</v>
      </c>
      <c r="W356" s="94">
        <f t="shared" si="22"/>
        <v>0</v>
      </c>
      <c r="X356" s="94">
        <f t="shared" si="23"/>
        <v>0</v>
      </c>
    </row>
    <row r="357" spans="1:24" ht="102">
      <c r="A357" s="20">
        <v>347</v>
      </c>
      <c r="B357" s="21" t="s">
        <v>1113</v>
      </c>
      <c r="C357" s="31" t="s">
        <v>1114</v>
      </c>
      <c r="D357" s="21" t="s">
        <v>559</v>
      </c>
      <c r="E357" s="23">
        <v>0</v>
      </c>
      <c r="F357" s="24">
        <v>0</v>
      </c>
      <c r="G357" s="24">
        <v>0</v>
      </c>
      <c r="H357" s="25">
        <v>0</v>
      </c>
      <c r="I357" s="26"/>
      <c r="J357" s="24">
        <v>0</v>
      </c>
      <c r="K357" s="27">
        <v>0</v>
      </c>
      <c r="L357" s="43"/>
      <c r="M357" s="53">
        <v>0</v>
      </c>
      <c r="O357" s="60">
        <v>114338</v>
      </c>
      <c r="P357" s="60">
        <v>858</v>
      </c>
      <c r="Q357" s="60">
        <v>686.4</v>
      </c>
      <c r="R357" s="60">
        <v>643.5</v>
      </c>
      <c r="T357" s="96">
        <f t="shared" si="20"/>
        <v>0</v>
      </c>
      <c r="U357" s="96">
        <f t="shared" si="21"/>
        <v>0</v>
      </c>
      <c r="W357" s="94">
        <f t="shared" si="22"/>
        <v>0</v>
      </c>
      <c r="X357" s="94">
        <f t="shared" si="23"/>
        <v>0</v>
      </c>
    </row>
    <row r="358" spans="1:24" ht="114.75">
      <c r="A358" s="20">
        <v>348</v>
      </c>
      <c r="B358" s="21" t="s">
        <v>1115</v>
      </c>
      <c r="C358" s="31" t="s">
        <v>1116</v>
      </c>
      <c r="D358" s="21" t="s">
        <v>559</v>
      </c>
      <c r="E358" s="23">
        <v>0</v>
      </c>
      <c r="F358" s="24">
        <v>0</v>
      </c>
      <c r="G358" s="24">
        <v>0</v>
      </c>
      <c r="H358" s="25">
        <v>0</v>
      </c>
      <c r="I358" s="26"/>
      <c r="J358" s="24">
        <v>0</v>
      </c>
      <c r="K358" s="27">
        <v>0</v>
      </c>
      <c r="L358" s="43"/>
      <c r="M358" s="53">
        <v>0</v>
      </c>
      <c r="O358" s="60">
        <v>124382</v>
      </c>
      <c r="P358" s="60">
        <v>858</v>
      </c>
      <c r="Q358" s="60">
        <v>686.4</v>
      </c>
      <c r="R358" s="60">
        <v>643.5</v>
      </c>
      <c r="T358" s="96">
        <f t="shared" si="20"/>
        <v>0</v>
      </c>
      <c r="U358" s="96">
        <f t="shared" si="21"/>
        <v>0</v>
      </c>
      <c r="W358" s="94">
        <f t="shared" si="22"/>
        <v>0</v>
      </c>
      <c r="X358" s="94">
        <f t="shared" si="23"/>
        <v>0</v>
      </c>
    </row>
    <row r="359" spans="1:24" ht="114.75">
      <c r="A359" s="20">
        <v>349</v>
      </c>
      <c r="B359" s="21" t="s">
        <v>1117</v>
      </c>
      <c r="C359" s="31" t="s">
        <v>1118</v>
      </c>
      <c r="D359" s="21" t="s">
        <v>559</v>
      </c>
      <c r="E359" s="23">
        <v>2</v>
      </c>
      <c r="F359" s="24">
        <v>33936</v>
      </c>
      <c r="G359" s="24">
        <v>858</v>
      </c>
      <c r="H359" s="25">
        <v>-16.798601398601399</v>
      </c>
      <c r="I359" s="26">
        <v>0.55000000000000004</v>
      </c>
      <c r="J359" s="24">
        <v>15271.2</v>
      </c>
      <c r="K359" s="27">
        <v>30542.400000000001</v>
      </c>
      <c r="L359" s="43"/>
      <c r="M359" s="53">
        <v>2</v>
      </c>
      <c r="O359" s="60">
        <v>67306</v>
      </c>
      <c r="P359" s="60">
        <v>858</v>
      </c>
      <c r="Q359" s="60">
        <v>686.4</v>
      </c>
      <c r="R359" s="60">
        <v>643.5</v>
      </c>
      <c r="T359" s="96">
        <f t="shared" si="20"/>
        <v>1372.8</v>
      </c>
      <c r="U359" s="96">
        <f t="shared" si="21"/>
        <v>1287</v>
      </c>
      <c r="W359" s="94">
        <f t="shared" si="22"/>
        <v>-29169.600000000002</v>
      </c>
      <c r="X359" s="94">
        <f t="shared" si="23"/>
        <v>-29255.4</v>
      </c>
    </row>
    <row r="360" spans="1:24" ht="89.25">
      <c r="A360" s="20">
        <v>350</v>
      </c>
      <c r="B360" s="21" t="s">
        <v>1119</v>
      </c>
      <c r="C360" s="31" t="s">
        <v>1120</v>
      </c>
      <c r="D360" s="21" t="s">
        <v>559</v>
      </c>
      <c r="E360" s="23">
        <v>0</v>
      </c>
      <c r="F360" s="24">
        <v>0</v>
      </c>
      <c r="G360" s="24">
        <v>0</v>
      </c>
      <c r="H360" s="25">
        <v>0</v>
      </c>
      <c r="I360" s="26"/>
      <c r="J360" s="24">
        <v>0</v>
      </c>
      <c r="K360" s="27">
        <v>0</v>
      </c>
      <c r="L360" s="43"/>
      <c r="M360" s="53">
        <v>0</v>
      </c>
      <c r="O360" s="60">
        <v>322440</v>
      </c>
      <c r="P360" s="60">
        <v>1258</v>
      </c>
      <c r="Q360" s="60">
        <v>1006.4</v>
      </c>
      <c r="R360" s="60">
        <v>943.5</v>
      </c>
      <c r="T360" s="96">
        <f t="shared" si="20"/>
        <v>0</v>
      </c>
      <c r="U360" s="96">
        <f t="shared" si="21"/>
        <v>0</v>
      </c>
      <c r="W360" s="94">
        <f t="shared" si="22"/>
        <v>0</v>
      </c>
      <c r="X360" s="94">
        <f t="shared" si="23"/>
        <v>0</v>
      </c>
    </row>
    <row r="361" spans="1:24" ht="89.25">
      <c r="A361" s="20">
        <v>351</v>
      </c>
      <c r="B361" s="21" t="s">
        <v>1121</v>
      </c>
      <c r="C361" s="31" t="s">
        <v>1122</v>
      </c>
      <c r="D361" s="21" t="s">
        <v>559</v>
      </c>
      <c r="E361" s="23">
        <v>0</v>
      </c>
      <c r="F361" s="24">
        <v>0</v>
      </c>
      <c r="G361" s="24">
        <v>0</v>
      </c>
      <c r="H361" s="25">
        <v>0</v>
      </c>
      <c r="I361" s="26"/>
      <c r="J361" s="24">
        <v>0</v>
      </c>
      <c r="K361" s="27">
        <v>0</v>
      </c>
      <c r="L361" s="43"/>
      <c r="M361" s="53">
        <v>0</v>
      </c>
      <c r="O361" s="60">
        <v>683861</v>
      </c>
      <c r="P361" s="60">
        <v>3773</v>
      </c>
      <c r="Q361" s="60">
        <v>3018.4</v>
      </c>
      <c r="R361" s="60">
        <v>2829.75</v>
      </c>
      <c r="T361" s="96">
        <f t="shared" si="20"/>
        <v>0</v>
      </c>
      <c r="U361" s="96">
        <f t="shared" si="21"/>
        <v>0</v>
      </c>
      <c r="W361" s="94">
        <f t="shared" si="22"/>
        <v>0</v>
      </c>
      <c r="X361" s="94">
        <f t="shared" si="23"/>
        <v>0</v>
      </c>
    </row>
    <row r="362" spans="1:24" ht="140.25">
      <c r="A362" s="20">
        <v>352</v>
      </c>
      <c r="B362" s="21" t="s">
        <v>1123</v>
      </c>
      <c r="C362" s="31" t="s">
        <v>1124</v>
      </c>
      <c r="D362" s="21" t="s">
        <v>559</v>
      </c>
      <c r="E362" s="23">
        <v>0</v>
      </c>
      <c r="F362" s="24">
        <v>0</v>
      </c>
      <c r="G362" s="24">
        <v>0</v>
      </c>
      <c r="H362" s="25">
        <v>0</v>
      </c>
      <c r="I362" s="26"/>
      <c r="J362" s="24">
        <v>0</v>
      </c>
      <c r="K362" s="27">
        <v>0</v>
      </c>
      <c r="L362" s="43"/>
      <c r="M362" s="53">
        <v>0</v>
      </c>
      <c r="O362" s="60">
        <v>554175</v>
      </c>
      <c r="P362" s="60">
        <v>13158</v>
      </c>
      <c r="Q362" s="60">
        <v>10526.4</v>
      </c>
      <c r="R362" s="60">
        <v>9868.5</v>
      </c>
      <c r="T362" s="96">
        <f t="shared" si="20"/>
        <v>0</v>
      </c>
      <c r="U362" s="96">
        <f t="shared" si="21"/>
        <v>0</v>
      </c>
      <c r="W362" s="94">
        <f t="shared" si="22"/>
        <v>0</v>
      </c>
      <c r="X362" s="94">
        <f t="shared" si="23"/>
        <v>0</v>
      </c>
    </row>
    <row r="363" spans="1:24" ht="102">
      <c r="A363" s="20">
        <v>353</v>
      </c>
      <c r="B363" s="21" t="s">
        <v>1125</v>
      </c>
      <c r="C363" s="31" t="s">
        <v>1126</v>
      </c>
      <c r="D363" s="21" t="s">
        <v>559</v>
      </c>
      <c r="E363" s="23">
        <v>0</v>
      </c>
      <c r="F363" s="24">
        <v>0</v>
      </c>
      <c r="G363" s="24">
        <v>0</v>
      </c>
      <c r="H363" s="25">
        <v>0</v>
      </c>
      <c r="I363" s="26"/>
      <c r="J363" s="24">
        <v>0</v>
      </c>
      <c r="K363" s="27">
        <v>0</v>
      </c>
      <c r="L363" s="43"/>
      <c r="M363" s="53">
        <v>0</v>
      </c>
      <c r="O363" s="60">
        <v>521338</v>
      </c>
      <c r="P363" s="60">
        <v>1237</v>
      </c>
      <c r="Q363" s="60">
        <v>989.6</v>
      </c>
      <c r="R363" s="60">
        <v>927.75</v>
      </c>
      <c r="T363" s="96">
        <f t="shared" si="20"/>
        <v>0</v>
      </c>
      <c r="U363" s="96">
        <f t="shared" si="21"/>
        <v>0</v>
      </c>
      <c r="W363" s="94">
        <f t="shared" si="22"/>
        <v>0</v>
      </c>
      <c r="X363" s="94">
        <f t="shared" si="23"/>
        <v>0</v>
      </c>
    </row>
    <row r="364" spans="1:24" ht="102">
      <c r="A364" s="20">
        <v>354</v>
      </c>
      <c r="B364" s="21" t="s">
        <v>1127</v>
      </c>
      <c r="C364" s="31" t="s">
        <v>1128</v>
      </c>
      <c r="D364" s="21" t="s">
        <v>559</v>
      </c>
      <c r="E364" s="23">
        <v>0</v>
      </c>
      <c r="F364" s="24">
        <v>0</v>
      </c>
      <c r="G364" s="24">
        <v>0</v>
      </c>
      <c r="H364" s="25">
        <v>0</v>
      </c>
      <c r="I364" s="26"/>
      <c r="J364" s="24">
        <v>0</v>
      </c>
      <c r="K364" s="27">
        <v>0</v>
      </c>
      <c r="L364" s="43"/>
      <c r="M364" s="53">
        <v>0</v>
      </c>
      <c r="O364" s="60">
        <v>435938</v>
      </c>
      <c r="P364" s="60">
        <v>3312</v>
      </c>
      <c r="Q364" s="60">
        <v>2649.6</v>
      </c>
      <c r="R364" s="60">
        <v>2484</v>
      </c>
      <c r="T364" s="96">
        <f t="shared" si="20"/>
        <v>0</v>
      </c>
      <c r="U364" s="96">
        <f t="shared" si="21"/>
        <v>0</v>
      </c>
      <c r="W364" s="94">
        <f t="shared" si="22"/>
        <v>0</v>
      </c>
      <c r="X364" s="94">
        <f t="shared" si="23"/>
        <v>0</v>
      </c>
    </row>
    <row r="365" spans="1:24" ht="89.25">
      <c r="A365" s="20">
        <v>355</v>
      </c>
      <c r="B365" s="21" t="s">
        <v>1129</v>
      </c>
      <c r="C365" s="31" t="s">
        <v>1130</v>
      </c>
      <c r="D365" s="21" t="s">
        <v>559</v>
      </c>
      <c r="E365" s="23">
        <v>0</v>
      </c>
      <c r="F365" s="24">
        <v>0</v>
      </c>
      <c r="G365" s="24">
        <v>0</v>
      </c>
      <c r="H365" s="25">
        <v>0</v>
      </c>
      <c r="I365" s="26"/>
      <c r="J365" s="24">
        <v>0</v>
      </c>
      <c r="K365" s="27">
        <v>0</v>
      </c>
      <c r="L365" s="43"/>
      <c r="M365" s="53">
        <v>0</v>
      </c>
      <c r="O365" s="60">
        <v>320711</v>
      </c>
      <c r="P365" s="60">
        <v>880</v>
      </c>
      <c r="Q365" s="60">
        <v>704</v>
      </c>
      <c r="R365" s="60">
        <v>660</v>
      </c>
      <c r="T365" s="96">
        <f t="shared" si="20"/>
        <v>0</v>
      </c>
      <c r="U365" s="96">
        <f t="shared" si="21"/>
        <v>0</v>
      </c>
      <c r="W365" s="94">
        <f t="shared" si="22"/>
        <v>0</v>
      </c>
      <c r="X365" s="94">
        <f t="shared" si="23"/>
        <v>0</v>
      </c>
    </row>
    <row r="366" spans="1:24" ht="89.25">
      <c r="A366" s="20">
        <v>356</v>
      </c>
      <c r="B366" s="21" t="s">
        <v>1131</v>
      </c>
      <c r="C366" s="31" t="s">
        <v>1132</v>
      </c>
      <c r="D366" s="21" t="s">
        <v>559</v>
      </c>
      <c r="E366" s="23">
        <v>0</v>
      </c>
      <c r="F366" s="24">
        <v>0</v>
      </c>
      <c r="G366" s="24">
        <v>0</v>
      </c>
      <c r="H366" s="25">
        <v>0</v>
      </c>
      <c r="I366" s="26"/>
      <c r="J366" s="24">
        <v>0</v>
      </c>
      <c r="K366" s="27">
        <v>0</v>
      </c>
      <c r="L366" s="43"/>
      <c r="M366" s="53">
        <v>0</v>
      </c>
      <c r="O366" s="60">
        <v>556372</v>
      </c>
      <c r="P366" s="60">
        <v>3333</v>
      </c>
      <c r="Q366" s="60">
        <v>2666.4</v>
      </c>
      <c r="R366" s="60">
        <v>2499.75</v>
      </c>
      <c r="T366" s="96">
        <f t="shared" si="20"/>
        <v>0</v>
      </c>
      <c r="U366" s="96">
        <f t="shared" si="21"/>
        <v>0</v>
      </c>
      <c r="W366" s="94">
        <f t="shared" si="22"/>
        <v>0</v>
      </c>
      <c r="X366" s="94">
        <f t="shared" si="23"/>
        <v>0</v>
      </c>
    </row>
    <row r="367" spans="1:24" ht="102">
      <c r="A367" s="20">
        <v>357</v>
      </c>
      <c r="B367" s="21" t="s">
        <v>1133</v>
      </c>
      <c r="C367" s="31" t="s">
        <v>1134</v>
      </c>
      <c r="D367" s="21" t="s">
        <v>559</v>
      </c>
      <c r="E367" s="23">
        <v>0</v>
      </c>
      <c r="F367" s="24">
        <v>0</v>
      </c>
      <c r="G367" s="24">
        <v>0</v>
      </c>
      <c r="H367" s="25">
        <v>0</v>
      </c>
      <c r="I367" s="26"/>
      <c r="J367" s="24">
        <v>0</v>
      </c>
      <c r="K367" s="27">
        <v>0</v>
      </c>
      <c r="L367" s="43"/>
      <c r="M367" s="53">
        <v>0</v>
      </c>
      <c r="O367" s="60">
        <v>344885</v>
      </c>
      <c r="P367" s="60">
        <v>2264</v>
      </c>
      <c r="Q367" s="60">
        <v>1811.2</v>
      </c>
      <c r="R367" s="60">
        <v>1698</v>
      </c>
      <c r="T367" s="96">
        <f t="shared" si="20"/>
        <v>0</v>
      </c>
      <c r="U367" s="96">
        <f t="shared" si="21"/>
        <v>0</v>
      </c>
      <c r="W367" s="94">
        <f t="shared" si="22"/>
        <v>0</v>
      </c>
      <c r="X367" s="94">
        <f t="shared" si="23"/>
        <v>0</v>
      </c>
    </row>
    <row r="368" spans="1:24" ht="102">
      <c r="A368" s="20">
        <v>358</v>
      </c>
      <c r="B368" s="21" t="s">
        <v>1135</v>
      </c>
      <c r="C368" s="31" t="s">
        <v>1136</v>
      </c>
      <c r="D368" s="21" t="s">
        <v>559</v>
      </c>
      <c r="E368" s="23">
        <v>0</v>
      </c>
      <c r="F368" s="24">
        <v>0</v>
      </c>
      <c r="G368" s="24">
        <v>0</v>
      </c>
      <c r="H368" s="25">
        <v>0</v>
      </c>
      <c r="I368" s="26"/>
      <c r="J368" s="24">
        <v>0</v>
      </c>
      <c r="K368" s="27">
        <v>0</v>
      </c>
      <c r="L368" s="43"/>
      <c r="M368" s="53">
        <v>0</v>
      </c>
      <c r="O368" s="60">
        <v>1245417</v>
      </c>
      <c r="P368" s="60">
        <v>15674</v>
      </c>
      <c r="Q368" s="60">
        <v>12539.2</v>
      </c>
      <c r="R368" s="60">
        <v>11755.5</v>
      </c>
      <c r="T368" s="96">
        <f t="shared" si="20"/>
        <v>0</v>
      </c>
      <c r="U368" s="96">
        <f t="shared" si="21"/>
        <v>0</v>
      </c>
      <c r="W368" s="94">
        <f t="shared" si="22"/>
        <v>0</v>
      </c>
      <c r="X368" s="94">
        <f t="shared" si="23"/>
        <v>0</v>
      </c>
    </row>
    <row r="369" spans="1:24" ht="102">
      <c r="A369" s="20">
        <v>359</v>
      </c>
      <c r="B369" s="21" t="s">
        <v>1137</v>
      </c>
      <c r="C369" s="31" t="s">
        <v>1138</v>
      </c>
      <c r="D369" s="21" t="s">
        <v>559</v>
      </c>
      <c r="E369" s="23">
        <v>0</v>
      </c>
      <c r="F369" s="24">
        <v>0</v>
      </c>
      <c r="G369" s="24">
        <v>0</v>
      </c>
      <c r="H369" s="25">
        <v>0</v>
      </c>
      <c r="I369" s="26"/>
      <c r="J369" s="24">
        <v>0</v>
      </c>
      <c r="K369" s="27">
        <v>0</v>
      </c>
      <c r="L369" s="43"/>
      <c r="M369" s="53">
        <v>0</v>
      </c>
      <c r="O369" s="60">
        <v>911182</v>
      </c>
      <c r="P369" s="60">
        <v>1170</v>
      </c>
      <c r="Q369" s="60">
        <v>936</v>
      </c>
      <c r="R369" s="60">
        <v>877.5</v>
      </c>
      <c r="T369" s="96">
        <f t="shared" si="20"/>
        <v>0</v>
      </c>
      <c r="U369" s="96">
        <f t="shared" si="21"/>
        <v>0</v>
      </c>
      <c r="W369" s="94">
        <f t="shared" si="22"/>
        <v>0</v>
      </c>
      <c r="X369" s="94">
        <f t="shared" si="23"/>
        <v>0</v>
      </c>
    </row>
    <row r="370" spans="1:24" ht="102">
      <c r="A370" s="20">
        <v>360</v>
      </c>
      <c r="B370" s="21" t="s">
        <v>1139</v>
      </c>
      <c r="C370" s="31" t="s">
        <v>1140</v>
      </c>
      <c r="D370" s="21" t="s">
        <v>559</v>
      </c>
      <c r="E370" s="23">
        <v>0</v>
      </c>
      <c r="F370" s="24">
        <v>0</v>
      </c>
      <c r="G370" s="24">
        <v>0</v>
      </c>
      <c r="H370" s="25">
        <v>0</v>
      </c>
      <c r="I370" s="26"/>
      <c r="J370" s="24">
        <v>0</v>
      </c>
      <c r="K370" s="27">
        <v>0</v>
      </c>
      <c r="L370" s="43"/>
      <c r="M370" s="53">
        <v>0</v>
      </c>
      <c r="O370" s="60">
        <v>4279785</v>
      </c>
      <c r="P370" s="60">
        <v>4817</v>
      </c>
      <c r="Q370" s="60">
        <v>3853.6</v>
      </c>
      <c r="R370" s="60">
        <v>3612.75</v>
      </c>
      <c r="T370" s="96">
        <f t="shared" si="20"/>
        <v>0</v>
      </c>
      <c r="U370" s="96">
        <f t="shared" si="21"/>
        <v>0</v>
      </c>
      <c r="W370" s="94">
        <f t="shared" si="22"/>
        <v>0</v>
      </c>
      <c r="X370" s="94">
        <f t="shared" si="23"/>
        <v>0</v>
      </c>
    </row>
    <row r="371" spans="1:24" ht="76.5">
      <c r="A371" s="20">
        <v>361</v>
      </c>
      <c r="B371" s="21" t="s">
        <v>1141</v>
      </c>
      <c r="C371" s="31" t="s">
        <v>1142</v>
      </c>
      <c r="D371" s="21" t="s">
        <v>559</v>
      </c>
      <c r="E371" s="23">
        <v>0</v>
      </c>
      <c r="F371" s="24">
        <v>0</v>
      </c>
      <c r="G371" s="24">
        <v>0</v>
      </c>
      <c r="H371" s="25">
        <v>0</v>
      </c>
      <c r="I371" s="26"/>
      <c r="J371" s="24">
        <v>0</v>
      </c>
      <c r="K371" s="27">
        <v>0</v>
      </c>
      <c r="L371" s="43"/>
      <c r="M371" s="53">
        <v>0</v>
      </c>
      <c r="O371" s="60">
        <v>3096763</v>
      </c>
      <c r="P371" s="60">
        <v>46071</v>
      </c>
      <c r="Q371" s="60">
        <v>36856.800000000003</v>
      </c>
      <c r="R371" s="60">
        <v>34553.25</v>
      </c>
      <c r="T371" s="96">
        <f t="shared" si="20"/>
        <v>0</v>
      </c>
      <c r="U371" s="96">
        <f t="shared" si="21"/>
        <v>0</v>
      </c>
      <c r="W371" s="94">
        <f t="shared" si="22"/>
        <v>0</v>
      </c>
      <c r="X371" s="94">
        <f t="shared" si="23"/>
        <v>0</v>
      </c>
    </row>
    <row r="372" spans="1:24" ht="51">
      <c r="A372" s="20">
        <v>362</v>
      </c>
      <c r="B372" s="21" t="s">
        <v>1143</v>
      </c>
      <c r="C372" s="31" t="s">
        <v>1144</v>
      </c>
      <c r="D372" s="21" t="s">
        <v>559</v>
      </c>
      <c r="E372" s="23">
        <v>0</v>
      </c>
      <c r="F372" s="24">
        <v>0</v>
      </c>
      <c r="G372" s="24">
        <v>0</v>
      </c>
      <c r="H372" s="25">
        <v>0</v>
      </c>
      <c r="I372" s="26"/>
      <c r="J372" s="24">
        <v>0</v>
      </c>
      <c r="K372" s="27">
        <v>0</v>
      </c>
      <c r="L372" s="43"/>
      <c r="M372" s="53">
        <v>0</v>
      </c>
      <c r="O372" s="60">
        <v>1848008</v>
      </c>
      <c r="P372" s="60">
        <v>33537</v>
      </c>
      <c r="Q372" s="60">
        <v>26829.599999999999</v>
      </c>
      <c r="R372" s="60">
        <v>25152.75</v>
      </c>
      <c r="T372" s="96">
        <f t="shared" si="20"/>
        <v>0</v>
      </c>
      <c r="U372" s="96">
        <f t="shared" si="21"/>
        <v>0</v>
      </c>
      <c r="W372" s="94">
        <f t="shared" si="22"/>
        <v>0</v>
      </c>
      <c r="X372" s="94">
        <f t="shared" si="23"/>
        <v>0</v>
      </c>
    </row>
    <row r="373" spans="1:24" ht="114.75">
      <c r="A373" s="20">
        <v>363</v>
      </c>
      <c r="B373" s="21" t="s">
        <v>1145</v>
      </c>
      <c r="C373" s="31" t="s">
        <v>1146</v>
      </c>
      <c r="D373" s="21" t="s">
        <v>559</v>
      </c>
      <c r="E373" s="23">
        <v>0</v>
      </c>
      <c r="F373" s="24">
        <v>0</v>
      </c>
      <c r="G373" s="24">
        <v>0</v>
      </c>
      <c r="H373" s="25">
        <v>0</v>
      </c>
      <c r="I373" s="26"/>
      <c r="J373" s="24">
        <v>0</v>
      </c>
      <c r="K373" s="27">
        <v>0</v>
      </c>
      <c r="L373" s="43"/>
      <c r="M373" s="53">
        <v>0</v>
      </c>
      <c r="O373" s="60">
        <v>322392</v>
      </c>
      <c r="P373" s="60">
        <v>14253</v>
      </c>
      <c r="Q373" s="60">
        <v>11402.4</v>
      </c>
      <c r="R373" s="60">
        <v>10689.75</v>
      </c>
      <c r="T373" s="96">
        <f t="shared" si="20"/>
        <v>0</v>
      </c>
      <c r="U373" s="96">
        <f t="shared" si="21"/>
        <v>0</v>
      </c>
      <c r="W373" s="94">
        <f t="shared" si="22"/>
        <v>0</v>
      </c>
      <c r="X373" s="94">
        <f t="shared" si="23"/>
        <v>0</v>
      </c>
    </row>
    <row r="374" spans="1:24" ht="114.75">
      <c r="A374" s="20">
        <v>364</v>
      </c>
      <c r="B374" s="21" t="s">
        <v>1147</v>
      </c>
      <c r="C374" s="31" t="s">
        <v>1146</v>
      </c>
      <c r="D374" s="21" t="s">
        <v>559</v>
      </c>
      <c r="E374" s="23">
        <v>0</v>
      </c>
      <c r="F374" s="24">
        <v>0</v>
      </c>
      <c r="G374" s="24">
        <v>0</v>
      </c>
      <c r="H374" s="25">
        <v>0</v>
      </c>
      <c r="I374" s="26"/>
      <c r="J374" s="24">
        <v>0</v>
      </c>
      <c r="K374" s="27">
        <v>0</v>
      </c>
      <c r="L374" s="43"/>
      <c r="M374" s="53">
        <v>0</v>
      </c>
      <c r="O374" s="60">
        <v>1230451</v>
      </c>
      <c r="P374" s="60">
        <v>14253</v>
      </c>
      <c r="Q374" s="60">
        <v>11402.4</v>
      </c>
      <c r="R374" s="60">
        <v>10689.75</v>
      </c>
      <c r="T374" s="96">
        <f t="shared" si="20"/>
        <v>0</v>
      </c>
      <c r="U374" s="96">
        <f t="shared" si="21"/>
        <v>0</v>
      </c>
      <c r="W374" s="94">
        <f t="shared" si="22"/>
        <v>0</v>
      </c>
      <c r="X374" s="94">
        <f t="shared" si="23"/>
        <v>0</v>
      </c>
    </row>
    <row r="375" spans="1:24" ht="127.5">
      <c r="A375" s="20">
        <v>365</v>
      </c>
      <c r="B375" s="21" t="s">
        <v>1148</v>
      </c>
      <c r="C375" s="31" t="s">
        <v>1149</v>
      </c>
      <c r="D375" s="21" t="s">
        <v>559</v>
      </c>
      <c r="E375" s="23">
        <v>0</v>
      </c>
      <c r="F375" s="24">
        <v>0</v>
      </c>
      <c r="G375" s="24">
        <v>0</v>
      </c>
      <c r="H375" s="25">
        <v>0</v>
      </c>
      <c r="I375" s="26"/>
      <c r="J375" s="24">
        <v>0</v>
      </c>
      <c r="K375" s="27">
        <v>0</v>
      </c>
      <c r="L375" s="43"/>
      <c r="M375" s="53">
        <v>0</v>
      </c>
      <c r="O375" s="60">
        <v>350672</v>
      </c>
      <c r="P375" s="60">
        <v>17420</v>
      </c>
      <c r="Q375" s="60">
        <v>13936</v>
      </c>
      <c r="R375" s="60">
        <v>13065</v>
      </c>
      <c r="T375" s="96">
        <f t="shared" si="20"/>
        <v>0</v>
      </c>
      <c r="U375" s="96">
        <f t="shared" si="21"/>
        <v>0</v>
      </c>
      <c r="W375" s="94">
        <f t="shared" si="22"/>
        <v>0</v>
      </c>
      <c r="X375" s="94">
        <f t="shared" si="23"/>
        <v>0</v>
      </c>
    </row>
    <row r="376" spans="1:24" ht="127.5">
      <c r="A376" s="20">
        <v>366</v>
      </c>
      <c r="B376" s="21" t="s">
        <v>1150</v>
      </c>
      <c r="C376" s="31" t="s">
        <v>1149</v>
      </c>
      <c r="D376" s="21" t="s">
        <v>559</v>
      </c>
      <c r="E376" s="23">
        <v>0</v>
      </c>
      <c r="F376" s="24">
        <v>0</v>
      </c>
      <c r="G376" s="24">
        <v>0</v>
      </c>
      <c r="H376" s="25">
        <v>0</v>
      </c>
      <c r="I376" s="26"/>
      <c r="J376" s="24">
        <v>0</v>
      </c>
      <c r="K376" s="27">
        <v>0</v>
      </c>
      <c r="L376" s="43"/>
      <c r="M376" s="53">
        <v>0</v>
      </c>
      <c r="O376" s="60">
        <v>1360952</v>
      </c>
      <c r="P376" s="60">
        <v>17420</v>
      </c>
      <c r="Q376" s="60">
        <v>13936</v>
      </c>
      <c r="R376" s="60">
        <v>13065</v>
      </c>
      <c r="T376" s="96">
        <f t="shared" si="20"/>
        <v>0</v>
      </c>
      <c r="U376" s="96">
        <f t="shared" si="21"/>
        <v>0</v>
      </c>
      <c r="W376" s="94">
        <f t="shared" si="22"/>
        <v>0</v>
      </c>
      <c r="X376" s="94">
        <f t="shared" si="23"/>
        <v>0</v>
      </c>
    </row>
    <row r="377" spans="1:24" ht="127.5">
      <c r="A377" s="20">
        <v>367</v>
      </c>
      <c r="B377" s="21" t="s">
        <v>1151</v>
      </c>
      <c r="C377" s="31" t="s">
        <v>1152</v>
      </c>
      <c r="D377" s="21" t="s">
        <v>559</v>
      </c>
      <c r="E377" s="23">
        <v>2</v>
      </c>
      <c r="F377" s="24">
        <v>226240</v>
      </c>
      <c r="G377" s="24">
        <v>20984</v>
      </c>
      <c r="H377" s="25">
        <v>0.25</v>
      </c>
      <c r="I377" s="26">
        <v>0.93043670000000001</v>
      </c>
      <c r="J377" s="24">
        <v>15738</v>
      </c>
      <c r="K377" s="27">
        <v>31476</v>
      </c>
      <c r="L377" s="43"/>
      <c r="M377" s="53">
        <v>2</v>
      </c>
      <c r="O377" s="60">
        <v>373296</v>
      </c>
      <c r="P377" s="60">
        <v>20984</v>
      </c>
      <c r="Q377" s="60">
        <v>16787.2</v>
      </c>
      <c r="R377" s="60">
        <v>15738</v>
      </c>
      <c r="T377" s="96">
        <f t="shared" si="20"/>
        <v>33574.400000000001</v>
      </c>
      <c r="U377" s="96">
        <f t="shared" si="21"/>
        <v>31476</v>
      </c>
      <c r="W377" s="94">
        <f t="shared" si="22"/>
        <v>2098.4000000000015</v>
      </c>
      <c r="X377" s="94">
        <f t="shared" si="23"/>
        <v>0</v>
      </c>
    </row>
    <row r="378" spans="1:24" ht="127.5">
      <c r="A378" s="20">
        <v>368</v>
      </c>
      <c r="B378" s="21" t="s">
        <v>1153</v>
      </c>
      <c r="C378" s="31" t="s">
        <v>1152</v>
      </c>
      <c r="D378" s="21" t="s">
        <v>559</v>
      </c>
      <c r="E378" s="23">
        <v>0</v>
      </c>
      <c r="F378" s="24">
        <v>0</v>
      </c>
      <c r="G378" s="24">
        <v>0</v>
      </c>
      <c r="H378" s="25">
        <v>0</v>
      </c>
      <c r="I378" s="26"/>
      <c r="J378" s="24">
        <v>0</v>
      </c>
      <c r="K378" s="27">
        <v>0</v>
      </c>
      <c r="L378" s="43"/>
      <c r="M378" s="53">
        <v>0</v>
      </c>
      <c r="O378" s="60">
        <v>1455127</v>
      </c>
      <c r="P378" s="60">
        <v>20984</v>
      </c>
      <c r="Q378" s="60">
        <v>16787.2</v>
      </c>
      <c r="R378" s="60">
        <v>15738</v>
      </c>
      <c r="T378" s="96">
        <f t="shared" si="20"/>
        <v>0</v>
      </c>
      <c r="U378" s="96">
        <f t="shared" si="21"/>
        <v>0</v>
      </c>
      <c r="W378" s="94">
        <f t="shared" si="22"/>
        <v>0</v>
      </c>
      <c r="X378" s="94">
        <f t="shared" si="23"/>
        <v>0</v>
      </c>
    </row>
    <row r="379" spans="1:24" ht="191.25">
      <c r="A379" s="20">
        <v>369</v>
      </c>
      <c r="B379" s="21" t="s">
        <v>1154</v>
      </c>
      <c r="C379" s="31" t="s">
        <v>1155</v>
      </c>
      <c r="D379" s="21" t="s">
        <v>559</v>
      </c>
      <c r="E379" s="23">
        <v>0</v>
      </c>
      <c r="F379" s="24">
        <v>0</v>
      </c>
      <c r="G379" s="24">
        <v>0</v>
      </c>
      <c r="H379" s="25">
        <v>0</v>
      </c>
      <c r="I379" s="26"/>
      <c r="J379" s="24">
        <v>0</v>
      </c>
      <c r="K379" s="27">
        <v>0</v>
      </c>
      <c r="L379" s="43"/>
      <c r="M379" s="53">
        <v>0</v>
      </c>
      <c r="O379" s="60">
        <v>11772940</v>
      </c>
      <c r="P379" s="60">
        <v>125631</v>
      </c>
      <c r="Q379" s="60">
        <v>100504.8</v>
      </c>
      <c r="R379" s="60">
        <v>94223.25</v>
      </c>
      <c r="T379" s="96">
        <f t="shared" si="20"/>
        <v>0</v>
      </c>
      <c r="U379" s="96">
        <f t="shared" si="21"/>
        <v>0</v>
      </c>
      <c r="W379" s="94">
        <f t="shared" si="22"/>
        <v>0</v>
      </c>
      <c r="X379" s="94">
        <f t="shared" si="23"/>
        <v>0</v>
      </c>
    </row>
    <row r="380" spans="1:24" ht="63.75">
      <c r="A380" s="20">
        <v>370</v>
      </c>
      <c r="B380" s="21" t="s">
        <v>1156</v>
      </c>
      <c r="C380" s="31" t="s">
        <v>1157</v>
      </c>
      <c r="D380" s="21" t="s">
        <v>559</v>
      </c>
      <c r="E380" s="23">
        <v>0</v>
      </c>
      <c r="F380" s="24">
        <v>0</v>
      </c>
      <c r="G380" s="24">
        <v>0</v>
      </c>
      <c r="H380" s="25">
        <v>0</v>
      </c>
      <c r="I380" s="26"/>
      <c r="J380" s="24">
        <v>0</v>
      </c>
      <c r="K380" s="27">
        <v>0</v>
      </c>
      <c r="L380" s="43"/>
      <c r="M380" s="53">
        <v>0</v>
      </c>
      <c r="O380" s="60">
        <v>249673</v>
      </c>
      <c r="P380" s="60">
        <v>18099</v>
      </c>
      <c r="Q380" s="60">
        <v>14479.2</v>
      </c>
      <c r="R380" s="60">
        <v>13574.25</v>
      </c>
      <c r="T380" s="96">
        <f t="shared" si="20"/>
        <v>0</v>
      </c>
      <c r="U380" s="96">
        <f t="shared" si="21"/>
        <v>0</v>
      </c>
      <c r="W380" s="94">
        <f t="shared" si="22"/>
        <v>0</v>
      </c>
      <c r="X380" s="94">
        <f t="shared" si="23"/>
        <v>0</v>
      </c>
    </row>
    <row r="381" spans="1:24" ht="63.75">
      <c r="A381" s="20">
        <v>371</v>
      </c>
      <c r="B381" s="21" t="s">
        <v>1158</v>
      </c>
      <c r="C381" s="31" t="s">
        <v>1157</v>
      </c>
      <c r="D381" s="21" t="s">
        <v>559</v>
      </c>
      <c r="E381" s="23">
        <v>0</v>
      </c>
      <c r="F381" s="24">
        <v>0</v>
      </c>
      <c r="G381" s="24">
        <v>0</v>
      </c>
      <c r="H381" s="25">
        <v>0</v>
      </c>
      <c r="I381" s="26"/>
      <c r="J381" s="24">
        <v>0</v>
      </c>
      <c r="K381" s="27">
        <v>0</v>
      </c>
      <c r="L381" s="43"/>
      <c r="M381" s="53">
        <v>0</v>
      </c>
      <c r="O381" s="60">
        <v>2648411</v>
      </c>
      <c r="P381" s="60">
        <v>21776</v>
      </c>
      <c r="Q381" s="60">
        <v>17420.8</v>
      </c>
      <c r="R381" s="60">
        <v>16332</v>
      </c>
      <c r="T381" s="96">
        <f t="shared" si="20"/>
        <v>0</v>
      </c>
      <c r="U381" s="96">
        <f t="shared" si="21"/>
        <v>0</v>
      </c>
      <c r="W381" s="94">
        <f t="shared" si="22"/>
        <v>0</v>
      </c>
      <c r="X381" s="94">
        <f t="shared" si="23"/>
        <v>0</v>
      </c>
    </row>
    <row r="382" spans="1:24" ht="76.5">
      <c r="A382" s="20">
        <v>372</v>
      </c>
      <c r="B382" s="21" t="s">
        <v>1159</v>
      </c>
      <c r="C382" s="31" t="s">
        <v>1160</v>
      </c>
      <c r="D382" s="21" t="s">
        <v>559</v>
      </c>
      <c r="E382" s="23">
        <v>0</v>
      </c>
      <c r="F382" s="24">
        <v>0</v>
      </c>
      <c r="G382" s="24">
        <v>0</v>
      </c>
      <c r="H382" s="25">
        <v>0</v>
      </c>
      <c r="I382" s="26"/>
      <c r="J382" s="24">
        <v>0</v>
      </c>
      <c r="K382" s="27">
        <v>0</v>
      </c>
      <c r="L382" s="43"/>
      <c r="M382" s="53">
        <v>0</v>
      </c>
      <c r="O382" s="60">
        <v>712656</v>
      </c>
      <c r="P382" s="60">
        <v>31574</v>
      </c>
      <c r="Q382" s="60">
        <v>25259.200000000001</v>
      </c>
      <c r="R382" s="60">
        <v>23680.5</v>
      </c>
      <c r="T382" s="96">
        <f t="shared" si="20"/>
        <v>0</v>
      </c>
      <c r="U382" s="96">
        <f t="shared" si="21"/>
        <v>0</v>
      </c>
      <c r="W382" s="94">
        <f t="shared" si="22"/>
        <v>0</v>
      </c>
      <c r="X382" s="94">
        <f t="shared" si="23"/>
        <v>0</v>
      </c>
    </row>
    <row r="383" spans="1:24" ht="63.75">
      <c r="A383" s="20">
        <v>373</v>
      </c>
      <c r="B383" s="21" t="s">
        <v>1161</v>
      </c>
      <c r="C383" s="31" t="s">
        <v>1160</v>
      </c>
      <c r="D383" s="21" t="s">
        <v>559</v>
      </c>
      <c r="E383" s="23">
        <v>0</v>
      </c>
      <c r="F383" s="24">
        <v>0</v>
      </c>
      <c r="G383" s="24">
        <v>0</v>
      </c>
      <c r="H383" s="25">
        <v>0</v>
      </c>
      <c r="I383" s="26"/>
      <c r="J383" s="24">
        <v>0</v>
      </c>
      <c r="K383" s="27">
        <v>0</v>
      </c>
      <c r="L383" s="43"/>
      <c r="M383" s="53">
        <v>0</v>
      </c>
      <c r="O383" s="60">
        <v>4275936</v>
      </c>
      <c r="P383" s="60">
        <v>78722</v>
      </c>
      <c r="Q383" s="60">
        <v>62977.599999999999</v>
      </c>
      <c r="R383" s="60">
        <v>59041.5</v>
      </c>
      <c r="T383" s="96">
        <f t="shared" si="20"/>
        <v>0</v>
      </c>
      <c r="U383" s="96">
        <f t="shared" si="21"/>
        <v>0</v>
      </c>
      <c r="W383" s="94">
        <f t="shared" si="22"/>
        <v>0</v>
      </c>
      <c r="X383" s="94">
        <f t="shared" si="23"/>
        <v>0</v>
      </c>
    </row>
    <row r="384" spans="1:24" ht="63.75">
      <c r="A384" s="20">
        <v>374</v>
      </c>
      <c r="B384" s="21" t="s">
        <v>1162</v>
      </c>
      <c r="C384" s="31" t="s">
        <v>1163</v>
      </c>
      <c r="D384" s="21" t="s">
        <v>559</v>
      </c>
      <c r="E384" s="23">
        <v>0</v>
      </c>
      <c r="F384" s="24">
        <v>0</v>
      </c>
      <c r="G384" s="24">
        <v>0</v>
      </c>
      <c r="H384" s="25">
        <v>0</v>
      </c>
      <c r="I384" s="26"/>
      <c r="J384" s="24">
        <v>0</v>
      </c>
      <c r="K384" s="27">
        <v>0</v>
      </c>
      <c r="L384" s="43"/>
      <c r="M384" s="53">
        <v>0</v>
      </c>
      <c r="O384" s="60">
        <v>127260</v>
      </c>
      <c r="P384" s="60">
        <v>4185</v>
      </c>
      <c r="Q384" s="60">
        <v>3348</v>
      </c>
      <c r="R384" s="60">
        <v>3138.75</v>
      </c>
      <c r="T384" s="96">
        <f t="shared" si="20"/>
        <v>0</v>
      </c>
      <c r="U384" s="96">
        <f t="shared" si="21"/>
        <v>0</v>
      </c>
      <c r="W384" s="94">
        <f t="shared" si="22"/>
        <v>0</v>
      </c>
      <c r="X384" s="94">
        <f t="shared" si="23"/>
        <v>0</v>
      </c>
    </row>
    <row r="385" spans="1:24" ht="63.75">
      <c r="A385" s="20">
        <v>375</v>
      </c>
      <c r="B385" s="21" t="s">
        <v>1164</v>
      </c>
      <c r="C385" s="31" t="s">
        <v>1163</v>
      </c>
      <c r="D385" s="21" t="s">
        <v>559</v>
      </c>
      <c r="E385" s="23">
        <v>0</v>
      </c>
      <c r="F385" s="24">
        <v>0</v>
      </c>
      <c r="G385" s="24">
        <v>0</v>
      </c>
      <c r="H385" s="25">
        <v>0</v>
      </c>
      <c r="I385" s="26"/>
      <c r="J385" s="24">
        <v>0</v>
      </c>
      <c r="K385" s="27">
        <v>0</v>
      </c>
      <c r="L385" s="43"/>
      <c r="M385" s="53">
        <v>0</v>
      </c>
      <c r="O385" s="60">
        <v>329056</v>
      </c>
      <c r="P385" s="60">
        <v>5026</v>
      </c>
      <c r="Q385" s="60">
        <v>4020.8</v>
      </c>
      <c r="R385" s="60">
        <v>3769.5</v>
      </c>
      <c r="T385" s="96">
        <f t="shared" si="20"/>
        <v>0</v>
      </c>
      <c r="U385" s="96">
        <f t="shared" si="21"/>
        <v>0</v>
      </c>
      <c r="W385" s="94">
        <f t="shared" si="22"/>
        <v>0</v>
      </c>
      <c r="X385" s="94">
        <f t="shared" si="23"/>
        <v>0</v>
      </c>
    </row>
    <row r="386" spans="1:24" ht="63.75">
      <c r="A386" s="20">
        <v>376</v>
      </c>
      <c r="B386" s="21" t="s">
        <v>1165</v>
      </c>
      <c r="C386" s="31" t="s">
        <v>1166</v>
      </c>
      <c r="D386" s="21" t="s">
        <v>559</v>
      </c>
      <c r="E386" s="23">
        <v>0</v>
      </c>
      <c r="F386" s="24">
        <v>0</v>
      </c>
      <c r="G386" s="24">
        <v>0</v>
      </c>
      <c r="H386" s="25">
        <v>0</v>
      </c>
      <c r="I386" s="26"/>
      <c r="J386" s="24">
        <v>0</v>
      </c>
      <c r="K386" s="27">
        <v>0</v>
      </c>
      <c r="L386" s="43"/>
      <c r="M386" s="53">
        <v>0</v>
      </c>
      <c r="O386" s="60">
        <v>59388</v>
      </c>
      <c r="P386" s="60">
        <v>4307</v>
      </c>
      <c r="Q386" s="60">
        <v>3445.6</v>
      </c>
      <c r="R386" s="60">
        <v>3230.25</v>
      </c>
      <c r="T386" s="96">
        <f t="shared" si="20"/>
        <v>0</v>
      </c>
      <c r="U386" s="96">
        <f t="shared" si="21"/>
        <v>0</v>
      </c>
      <c r="W386" s="94">
        <f t="shared" si="22"/>
        <v>0</v>
      </c>
      <c r="X386" s="94">
        <f t="shared" si="23"/>
        <v>0</v>
      </c>
    </row>
    <row r="387" spans="1:24" ht="76.5">
      <c r="A387" s="20">
        <v>377</v>
      </c>
      <c r="B387" s="21" t="s">
        <v>1167</v>
      </c>
      <c r="C387" s="31" t="s">
        <v>1168</v>
      </c>
      <c r="D387" s="21" t="s">
        <v>559</v>
      </c>
      <c r="E387" s="23">
        <v>0</v>
      </c>
      <c r="F387" s="24">
        <v>0</v>
      </c>
      <c r="G387" s="24">
        <v>0</v>
      </c>
      <c r="H387" s="25">
        <v>0</v>
      </c>
      <c r="I387" s="26"/>
      <c r="J387" s="24">
        <v>0</v>
      </c>
      <c r="K387" s="27">
        <v>0</v>
      </c>
      <c r="L387" s="43"/>
      <c r="M387" s="53">
        <v>0</v>
      </c>
      <c r="O387" s="60">
        <v>320469</v>
      </c>
      <c r="P387" s="60">
        <v>5143</v>
      </c>
      <c r="Q387" s="60">
        <v>4114.3999999999996</v>
      </c>
      <c r="R387" s="60">
        <v>3857.25</v>
      </c>
      <c r="T387" s="96">
        <f t="shared" si="20"/>
        <v>0</v>
      </c>
      <c r="U387" s="96">
        <f t="shared" si="21"/>
        <v>0</v>
      </c>
      <c r="W387" s="94">
        <f t="shared" si="22"/>
        <v>0</v>
      </c>
      <c r="X387" s="94">
        <f t="shared" si="23"/>
        <v>0</v>
      </c>
    </row>
    <row r="388" spans="1:24" ht="63.75">
      <c r="A388" s="20">
        <v>378</v>
      </c>
      <c r="B388" s="21" t="s">
        <v>1169</v>
      </c>
      <c r="C388" s="31" t="s">
        <v>1170</v>
      </c>
      <c r="D388" s="21" t="s">
        <v>559</v>
      </c>
      <c r="E388" s="23">
        <v>0</v>
      </c>
      <c r="F388" s="24">
        <v>0</v>
      </c>
      <c r="G388" s="24">
        <v>0</v>
      </c>
      <c r="H388" s="25">
        <v>0</v>
      </c>
      <c r="I388" s="26"/>
      <c r="J388" s="24">
        <v>0</v>
      </c>
      <c r="K388" s="27">
        <v>0</v>
      </c>
      <c r="L388" s="43"/>
      <c r="M388" s="53">
        <v>0</v>
      </c>
      <c r="O388" s="60">
        <v>703198</v>
      </c>
      <c r="P388" s="60">
        <v>8116</v>
      </c>
      <c r="Q388" s="60">
        <v>6492.8</v>
      </c>
      <c r="R388" s="60">
        <v>6087</v>
      </c>
      <c r="T388" s="96">
        <f t="shared" si="20"/>
        <v>0</v>
      </c>
      <c r="U388" s="96">
        <f t="shared" si="21"/>
        <v>0</v>
      </c>
      <c r="W388" s="94">
        <f t="shared" si="22"/>
        <v>0</v>
      </c>
      <c r="X388" s="94">
        <f t="shared" si="23"/>
        <v>0</v>
      </c>
    </row>
    <row r="389" spans="1:24" ht="63.75">
      <c r="A389" s="20">
        <v>379</v>
      </c>
      <c r="B389" s="21" t="s">
        <v>1171</v>
      </c>
      <c r="C389" s="31" t="s">
        <v>1172</v>
      </c>
      <c r="D389" s="21" t="s">
        <v>559</v>
      </c>
      <c r="E389" s="23">
        <v>1</v>
      </c>
      <c r="F389" s="24">
        <v>678720</v>
      </c>
      <c r="G389" s="24">
        <v>11284</v>
      </c>
      <c r="H389" s="25">
        <v>-21.255086848635234</v>
      </c>
      <c r="I389" s="26">
        <v>0.63</v>
      </c>
      <c r="J389" s="24">
        <v>251126.39999999999</v>
      </c>
      <c r="K389" s="27">
        <v>251126.39999999999</v>
      </c>
      <c r="L389" s="43"/>
      <c r="M389" s="53">
        <v>1</v>
      </c>
      <c r="O389" s="60">
        <v>834826</v>
      </c>
      <c r="P389" s="60">
        <v>11284</v>
      </c>
      <c r="Q389" s="60">
        <v>9027.2000000000007</v>
      </c>
      <c r="R389" s="60">
        <v>8463</v>
      </c>
      <c r="T389" s="96">
        <f t="shared" si="20"/>
        <v>9027.2000000000007</v>
      </c>
      <c r="U389" s="96">
        <f t="shared" si="21"/>
        <v>8463</v>
      </c>
      <c r="W389" s="94">
        <f t="shared" si="22"/>
        <v>-242099.19999999998</v>
      </c>
      <c r="X389" s="94">
        <f t="shared" si="23"/>
        <v>-242663.4</v>
      </c>
    </row>
    <row r="390" spans="1:24" ht="114.75">
      <c r="A390" s="20">
        <v>380</v>
      </c>
      <c r="B390" s="21" t="s">
        <v>1173</v>
      </c>
      <c r="C390" s="31" t="s">
        <v>1174</v>
      </c>
      <c r="D390" s="21" t="s">
        <v>559</v>
      </c>
      <c r="E390" s="23">
        <v>0</v>
      </c>
      <c r="F390" s="24">
        <v>0</v>
      </c>
      <c r="G390" s="24">
        <v>0</v>
      </c>
      <c r="H390" s="25">
        <v>0</v>
      </c>
      <c r="I390" s="26"/>
      <c r="J390" s="24">
        <v>0</v>
      </c>
      <c r="K390" s="27">
        <v>0</v>
      </c>
      <c r="L390" s="43"/>
      <c r="M390" s="53">
        <v>0</v>
      </c>
      <c r="O390" s="60">
        <v>271488</v>
      </c>
      <c r="P390" s="60">
        <v>19426</v>
      </c>
      <c r="Q390" s="60">
        <v>15540.8</v>
      </c>
      <c r="R390" s="60">
        <v>14569.5</v>
      </c>
      <c r="T390" s="96">
        <f t="shared" si="20"/>
        <v>0</v>
      </c>
      <c r="U390" s="96">
        <f t="shared" si="21"/>
        <v>0</v>
      </c>
      <c r="W390" s="94">
        <f t="shared" si="22"/>
        <v>0</v>
      </c>
      <c r="X390" s="94">
        <f t="shared" si="23"/>
        <v>0</v>
      </c>
    </row>
    <row r="391" spans="1:24" ht="114.75">
      <c r="A391" s="20">
        <v>381</v>
      </c>
      <c r="B391" s="21" t="s">
        <v>1175</v>
      </c>
      <c r="C391" s="31" t="s">
        <v>1174</v>
      </c>
      <c r="D391" s="21" t="s">
        <v>559</v>
      </c>
      <c r="E391" s="23">
        <v>0</v>
      </c>
      <c r="F391" s="24">
        <v>0</v>
      </c>
      <c r="G391" s="24">
        <v>0</v>
      </c>
      <c r="H391" s="25">
        <v>0</v>
      </c>
      <c r="I391" s="26"/>
      <c r="J391" s="24">
        <v>0</v>
      </c>
      <c r="K391" s="27">
        <v>0</v>
      </c>
      <c r="L391" s="43"/>
      <c r="M391" s="53">
        <v>0</v>
      </c>
      <c r="O391" s="60">
        <v>2202603</v>
      </c>
      <c r="P391" s="60">
        <v>32743</v>
      </c>
      <c r="Q391" s="60">
        <v>26194.400000000001</v>
      </c>
      <c r="R391" s="60">
        <v>24557.25</v>
      </c>
      <c r="T391" s="96">
        <f t="shared" si="20"/>
        <v>0</v>
      </c>
      <c r="U391" s="96">
        <f t="shared" si="21"/>
        <v>0</v>
      </c>
      <c r="W391" s="94">
        <f t="shared" si="22"/>
        <v>0</v>
      </c>
      <c r="X391" s="94">
        <f t="shared" si="23"/>
        <v>0</v>
      </c>
    </row>
    <row r="392" spans="1:24" ht="127.5">
      <c r="A392" s="20">
        <v>382</v>
      </c>
      <c r="B392" s="21" t="s">
        <v>1176</v>
      </c>
      <c r="C392" s="31" t="s">
        <v>1177</v>
      </c>
      <c r="D392" s="21" t="s">
        <v>559</v>
      </c>
      <c r="E392" s="23">
        <v>0</v>
      </c>
      <c r="F392" s="24">
        <v>0</v>
      </c>
      <c r="G392" s="24">
        <v>0</v>
      </c>
      <c r="H392" s="25">
        <v>0</v>
      </c>
      <c r="I392" s="26"/>
      <c r="J392" s="24">
        <v>0</v>
      </c>
      <c r="K392" s="27">
        <v>0</v>
      </c>
      <c r="L392" s="43"/>
      <c r="M392" s="53">
        <v>0</v>
      </c>
      <c r="O392" s="60">
        <v>3156048</v>
      </c>
      <c r="P392" s="60">
        <v>32650</v>
      </c>
      <c r="Q392" s="60">
        <v>26120</v>
      </c>
      <c r="R392" s="60">
        <v>24487.5</v>
      </c>
      <c r="T392" s="96">
        <f t="shared" si="20"/>
        <v>0</v>
      </c>
      <c r="U392" s="96">
        <f t="shared" si="21"/>
        <v>0</v>
      </c>
      <c r="W392" s="94">
        <f t="shared" si="22"/>
        <v>0</v>
      </c>
      <c r="X392" s="94">
        <f t="shared" si="23"/>
        <v>0</v>
      </c>
    </row>
    <row r="393" spans="1:24" ht="127.5">
      <c r="A393" s="20">
        <v>383</v>
      </c>
      <c r="B393" s="21" t="s">
        <v>1178</v>
      </c>
      <c r="C393" s="31" t="s">
        <v>1177</v>
      </c>
      <c r="D393" s="21" t="s">
        <v>559</v>
      </c>
      <c r="E393" s="23">
        <v>0</v>
      </c>
      <c r="F393" s="24">
        <v>0</v>
      </c>
      <c r="G393" s="24">
        <v>0</v>
      </c>
      <c r="H393" s="25">
        <v>0</v>
      </c>
      <c r="I393" s="26"/>
      <c r="J393" s="24">
        <v>0</v>
      </c>
      <c r="K393" s="27">
        <v>0</v>
      </c>
      <c r="L393" s="43"/>
      <c r="M393" s="53">
        <v>0</v>
      </c>
      <c r="O393" s="60">
        <v>5721044</v>
      </c>
      <c r="P393" s="60">
        <v>63149</v>
      </c>
      <c r="Q393" s="60">
        <v>50519.199999999997</v>
      </c>
      <c r="R393" s="60">
        <v>47361.75</v>
      </c>
      <c r="T393" s="96">
        <f t="shared" si="20"/>
        <v>0</v>
      </c>
      <c r="U393" s="96">
        <f t="shared" si="21"/>
        <v>0</v>
      </c>
      <c r="W393" s="94">
        <f t="shared" si="22"/>
        <v>0</v>
      </c>
      <c r="X393" s="94">
        <f t="shared" si="23"/>
        <v>0</v>
      </c>
    </row>
    <row r="394" spans="1:24" ht="127.5">
      <c r="A394" s="20">
        <v>384</v>
      </c>
      <c r="B394" s="21" t="s">
        <v>1179</v>
      </c>
      <c r="C394" s="31" t="s">
        <v>1180</v>
      </c>
      <c r="D394" s="21" t="s">
        <v>1181</v>
      </c>
      <c r="E394" s="23">
        <v>2</v>
      </c>
      <c r="F394" s="24">
        <v>339360</v>
      </c>
      <c r="G394" s="24">
        <v>79234</v>
      </c>
      <c r="H394" s="25">
        <v>0.25</v>
      </c>
      <c r="I394" s="26">
        <v>0.82488950000000005</v>
      </c>
      <c r="J394" s="24">
        <v>59425.5</v>
      </c>
      <c r="K394" s="27">
        <v>118851</v>
      </c>
      <c r="L394" s="43"/>
      <c r="M394" s="53">
        <v>2</v>
      </c>
      <c r="O394" s="60">
        <v>669105</v>
      </c>
      <c r="P394" s="60">
        <v>79234</v>
      </c>
      <c r="Q394" s="60">
        <v>63387.199999999997</v>
      </c>
      <c r="R394" s="60">
        <v>59425.5</v>
      </c>
      <c r="T394" s="96">
        <f t="shared" si="20"/>
        <v>126774.39999999999</v>
      </c>
      <c r="U394" s="96">
        <f t="shared" si="21"/>
        <v>118851</v>
      </c>
      <c r="W394" s="94">
        <f t="shared" si="22"/>
        <v>7923.3999999999942</v>
      </c>
      <c r="X394" s="94">
        <f t="shared" si="23"/>
        <v>0</v>
      </c>
    </row>
    <row r="395" spans="1:24" ht="127.5">
      <c r="A395" s="20">
        <v>385</v>
      </c>
      <c r="B395" s="21" t="s">
        <v>1182</v>
      </c>
      <c r="C395" s="31" t="s">
        <v>1180</v>
      </c>
      <c r="D395" s="21" t="s">
        <v>1181</v>
      </c>
      <c r="E395" s="23">
        <v>0</v>
      </c>
      <c r="F395" s="24">
        <v>0</v>
      </c>
      <c r="G395" s="24">
        <v>0</v>
      </c>
      <c r="H395" s="25">
        <v>0</v>
      </c>
      <c r="I395" s="26"/>
      <c r="J395" s="24">
        <v>0</v>
      </c>
      <c r="K395" s="27">
        <v>0</v>
      </c>
      <c r="L395" s="43"/>
      <c r="M395" s="53">
        <v>0</v>
      </c>
      <c r="O395" s="60">
        <v>5690388</v>
      </c>
      <c r="P395" s="60">
        <v>83262</v>
      </c>
      <c r="Q395" s="60">
        <v>66609.600000000006</v>
      </c>
      <c r="R395" s="60">
        <v>62446.5</v>
      </c>
      <c r="T395" s="96">
        <f t="shared" ref="T395:T417" si="24">E395*Q395</f>
        <v>0</v>
      </c>
      <c r="U395" s="96">
        <f t="shared" ref="U395:U417" si="25">E395*R395</f>
        <v>0</v>
      </c>
      <c r="W395" s="94">
        <f t="shared" ref="W395:W417" si="26">T395-K395</f>
        <v>0</v>
      </c>
      <c r="X395" s="94">
        <f t="shared" ref="X395:X417" si="27">U395-K395</f>
        <v>0</v>
      </c>
    </row>
    <row r="396" spans="1:24" ht="127.5">
      <c r="A396" s="20">
        <v>386</v>
      </c>
      <c r="B396" s="21" t="s">
        <v>1183</v>
      </c>
      <c r="C396" s="31" t="s">
        <v>1184</v>
      </c>
      <c r="D396" s="21" t="s">
        <v>559</v>
      </c>
      <c r="E396" s="23">
        <v>0</v>
      </c>
      <c r="F396" s="24">
        <v>0</v>
      </c>
      <c r="G396" s="24">
        <v>0</v>
      </c>
      <c r="H396" s="25">
        <v>0</v>
      </c>
      <c r="I396" s="26"/>
      <c r="J396" s="24">
        <v>0</v>
      </c>
      <c r="K396" s="27">
        <v>0</v>
      </c>
      <c r="L396" s="43"/>
      <c r="M396" s="53">
        <v>0</v>
      </c>
      <c r="O396" s="60">
        <v>721140</v>
      </c>
      <c r="P396" s="60">
        <v>84840</v>
      </c>
      <c r="Q396" s="60">
        <v>67872</v>
      </c>
      <c r="R396" s="60">
        <v>63630</v>
      </c>
      <c r="T396" s="96">
        <f t="shared" si="24"/>
        <v>0</v>
      </c>
      <c r="U396" s="96">
        <f t="shared" si="25"/>
        <v>0</v>
      </c>
      <c r="W396" s="94">
        <f t="shared" si="26"/>
        <v>0</v>
      </c>
      <c r="X396" s="94">
        <f t="shared" si="27"/>
        <v>0</v>
      </c>
    </row>
    <row r="397" spans="1:24" ht="127.5">
      <c r="A397" s="20">
        <v>387</v>
      </c>
      <c r="B397" s="21" t="s">
        <v>1185</v>
      </c>
      <c r="C397" s="31" t="s">
        <v>1184</v>
      </c>
      <c r="D397" s="21" t="s">
        <v>559</v>
      </c>
      <c r="E397" s="23">
        <v>0</v>
      </c>
      <c r="F397" s="24">
        <v>0</v>
      </c>
      <c r="G397" s="24">
        <v>0</v>
      </c>
      <c r="H397" s="25">
        <v>0</v>
      </c>
      <c r="I397" s="26"/>
      <c r="J397" s="24">
        <v>0</v>
      </c>
      <c r="K397" s="27">
        <v>0</v>
      </c>
      <c r="L397" s="43"/>
      <c r="M397" s="53">
        <v>0</v>
      </c>
      <c r="O397" s="60">
        <v>5690388</v>
      </c>
      <c r="P397" s="60">
        <v>90864</v>
      </c>
      <c r="Q397" s="60">
        <v>72691.199999999997</v>
      </c>
      <c r="R397" s="60">
        <v>68148</v>
      </c>
      <c r="T397" s="96">
        <f t="shared" si="24"/>
        <v>0</v>
      </c>
      <c r="U397" s="96">
        <f t="shared" si="25"/>
        <v>0</v>
      </c>
      <c r="W397" s="94">
        <f t="shared" si="26"/>
        <v>0</v>
      </c>
      <c r="X397" s="94">
        <f t="shared" si="27"/>
        <v>0</v>
      </c>
    </row>
    <row r="398" spans="1:24" ht="114.75">
      <c r="A398" s="20">
        <v>388</v>
      </c>
      <c r="B398" s="21" t="s">
        <v>1186</v>
      </c>
      <c r="C398" s="31" t="s">
        <v>1187</v>
      </c>
      <c r="D398" s="21" t="s">
        <v>559</v>
      </c>
      <c r="E398" s="23">
        <v>0</v>
      </c>
      <c r="F398" s="24">
        <v>0</v>
      </c>
      <c r="G398" s="24">
        <v>0</v>
      </c>
      <c r="H398" s="25">
        <v>0</v>
      </c>
      <c r="I398" s="26"/>
      <c r="J398" s="24">
        <v>0</v>
      </c>
      <c r="K398" s="27">
        <v>0</v>
      </c>
      <c r="L398" s="43"/>
      <c r="M398" s="53">
        <v>0</v>
      </c>
      <c r="O398" s="60">
        <v>989800</v>
      </c>
      <c r="P398" s="60">
        <v>104919</v>
      </c>
      <c r="Q398" s="60">
        <v>83935.2</v>
      </c>
      <c r="R398" s="60">
        <v>78689.25</v>
      </c>
      <c r="T398" s="96">
        <f t="shared" si="24"/>
        <v>0</v>
      </c>
      <c r="U398" s="96">
        <f t="shared" si="25"/>
        <v>0</v>
      </c>
      <c r="W398" s="94">
        <f t="shared" si="26"/>
        <v>0</v>
      </c>
      <c r="X398" s="94">
        <f t="shared" si="27"/>
        <v>0</v>
      </c>
    </row>
    <row r="399" spans="1:24" ht="114.75">
      <c r="A399" s="20">
        <v>389</v>
      </c>
      <c r="B399" s="21" t="s">
        <v>1188</v>
      </c>
      <c r="C399" s="31" t="s">
        <v>1187</v>
      </c>
      <c r="D399" s="21" t="s">
        <v>559</v>
      </c>
      <c r="E399" s="23">
        <v>0</v>
      </c>
      <c r="F399" s="24">
        <v>0</v>
      </c>
      <c r="G399" s="24">
        <v>0</v>
      </c>
      <c r="H399" s="25">
        <v>0</v>
      </c>
      <c r="I399" s="26"/>
      <c r="J399" s="24">
        <v>0</v>
      </c>
      <c r="K399" s="27">
        <v>0</v>
      </c>
      <c r="L399" s="43"/>
      <c r="M399" s="53">
        <v>0</v>
      </c>
      <c r="O399" s="60">
        <v>13030067</v>
      </c>
      <c r="P399" s="60">
        <v>104919</v>
      </c>
      <c r="Q399" s="60">
        <v>83935.2</v>
      </c>
      <c r="R399" s="60">
        <v>78689.25</v>
      </c>
      <c r="T399" s="96">
        <f t="shared" si="24"/>
        <v>0</v>
      </c>
      <c r="U399" s="96">
        <f t="shared" si="25"/>
        <v>0</v>
      </c>
      <c r="W399" s="94">
        <f t="shared" si="26"/>
        <v>0</v>
      </c>
      <c r="X399" s="94">
        <f t="shared" si="27"/>
        <v>0</v>
      </c>
    </row>
    <row r="400" spans="1:24" ht="102">
      <c r="A400" s="20">
        <v>390</v>
      </c>
      <c r="B400" s="21" t="s">
        <v>1189</v>
      </c>
      <c r="C400" s="31" t="s">
        <v>1190</v>
      </c>
      <c r="D400" s="21" t="s">
        <v>559</v>
      </c>
      <c r="E400" s="23">
        <v>0</v>
      </c>
      <c r="F400" s="24">
        <v>0</v>
      </c>
      <c r="G400" s="24">
        <v>0</v>
      </c>
      <c r="H400" s="25">
        <v>0</v>
      </c>
      <c r="I400" s="26"/>
      <c r="J400" s="24">
        <v>0</v>
      </c>
      <c r="K400" s="27">
        <v>0</v>
      </c>
      <c r="L400" s="43"/>
      <c r="M400" s="53">
        <v>0</v>
      </c>
      <c r="O400" s="60">
        <v>753945</v>
      </c>
      <c r="P400" s="60">
        <v>81164</v>
      </c>
      <c r="Q400" s="60">
        <v>64931.199999999997</v>
      </c>
      <c r="R400" s="60">
        <v>60873</v>
      </c>
      <c r="T400" s="96">
        <f t="shared" si="24"/>
        <v>0</v>
      </c>
      <c r="U400" s="96">
        <f t="shared" si="25"/>
        <v>0</v>
      </c>
      <c r="W400" s="94">
        <f t="shared" si="26"/>
        <v>0</v>
      </c>
      <c r="X400" s="94">
        <f t="shared" si="27"/>
        <v>0</v>
      </c>
    </row>
    <row r="401" spans="1:24" ht="102">
      <c r="A401" s="20">
        <v>391</v>
      </c>
      <c r="B401" s="21" t="s">
        <v>1191</v>
      </c>
      <c r="C401" s="31" t="s">
        <v>1190</v>
      </c>
      <c r="D401" s="21" t="s">
        <v>559</v>
      </c>
      <c r="E401" s="23">
        <v>0</v>
      </c>
      <c r="F401" s="24">
        <v>0</v>
      </c>
      <c r="G401" s="24">
        <v>0</v>
      </c>
      <c r="H401" s="25">
        <v>0</v>
      </c>
      <c r="I401" s="26"/>
      <c r="J401" s="24">
        <v>0</v>
      </c>
      <c r="K401" s="27">
        <v>0</v>
      </c>
      <c r="L401" s="43"/>
      <c r="M401" s="53">
        <v>0</v>
      </c>
      <c r="O401" s="60">
        <v>8479475</v>
      </c>
      <c r="P401" s="60">
        <v>89201</v>
      </c>
      <c r="Q401" s="60">
        <v>71360.800000000003</v>
      </c>
      <c r="R401" s="60">
        <v>66900.75</v>
      </c>
      <c r="T401" s="96">
        <f t="shared" si="24"/>
        <v>0</v>
      </c>
      <c r="U401" s="96">
        <f t="shared" si="25"/>
        <v>0</v>
      </c>
      <c r="W401" s="94">
        <f t="shared" si="26"/>
        <v>0</v>
      </c>
      <c r="X401" s="94">
        <f t="shared" si="27"/>
        <v>0</v>
      </c>
    </row>
    <row r="402" spans="1:24" ht="89.25">
      <c r="A402" s="20">
        <v>392</v>
      </c>
      <c r="B402" s="21" t="s">
        <v>1192</v>
      </c>
      <c r="C402" s="31" t="s">
        <v>1193</v>
      </c>
      <c r="D402" s="21" t="s">
        <v>559</v>
      </c>
      <c r="E402" s="23">
        <v>0</v>
      </c>
      <c r="F402" s="24">
        <v>0</v>
      </c>
      <c r="G402" s="24">
        <v>0</v>
      </c>
      <c r="H402" s="25">
        <v>0</v>
      </c>
      <c r="I402" s="26"/>
      <c r="J402" s="24">
        <v>0</v>
      </c>
      <c r="K402" s="27">
        <v>0</v>
      </c>
      <c r="L402" s="43"/>
      <c r="M402" s="53">
        <v>0</v>
      </c>
      <c r="O402" s="60">
        <v>1074640</v>
      </c>
      <c r="P402" s="60">
        <v>88884</v>
      </c>
      <c r="Q402" s="60">
        <v>71107.199999999997</v>
      </c>
      <c r="R402" s="60">
        <v>66663</v>
      </c>
      <c r="T402" s="96">
        <f t="shared" si="24"/>
        <v>0</v>
      </c>
      <c r="U402" s="96">
        <f t="shared" si="25"/>
        <v>0</v>
      </c>
      <c r="W402" s="94">
        <f t="shared" si="26"/>
        <v>0</v>
      </c>
      <c r="X402" s="94">
        <f t="shared" si="27"/>
        <v>0</v>
      </c>
    </row>
    <row r="403" spans="1:24" ht="89.25">
      <c r="A403" s="20">
        <v>393</v>
      </c>
      <c r="B403" s="21" t="s">
        <v>1194</v>
      </c>
      <c r="C403" s="31" t="s">
        <v>1193</v>
      </c>
      <c r="D403" s="21" t="s">
        <v>559</v>
      </c>
      <c r="E403" s="23">
        <v>0</v>
      </c>
      <c r="F403" s="24">
        <v>0</v>
      </c>
      <c r="G403" s="24">
        <v>0</v>
      </c>
      <c r="H403" s="25">
        <v>0</v>
      </c>
      <c r="I403" s="26"/>
      <c r="J403" s="24">
        <v>0</v>
      </c>
      <c r="K403" s="27">
        <v>0</v>
      </c>
      <c r="L403" s="43"/>
      <c r="M403" s="53">
        <v>0</v>
      </c>
      <c r="O403" s="60">
        <v>19004160</v>
      </c>
      <c r="P403" s="60">
        <v>88884</v>
      </c>
      <c r="Q403" s="60">
        <v>71107.199999999997</v>
      </c>
      <c r="R403" s="60">
        <v>66663</v>
      </c>
      <c r="T403" s="96">
        <f t="shared" si="24"/>
        <v>0</v>
      </c>
      <c r="U403" s="96">
        <f t="shared" si="25"/>
        <v>0</v>
      </c>
      <c r="W403" s="94">
        <f t="shared" si="26"/>
        <v>0</v>
      </c>
      <c r="X403" s="94">
        <f t="shared" si="27"/>
        <v>0</v>
      </c>
    </row>
    <row r="404" spans="1:24" ht="76.5">
      <c r="A404" s="20">
        <v>394</v>
      </c>
      <c r="B404" s="21" t="s">
        <v>1195</v>
      </c>
      <c r="C404" s="31" t="s">
        <v>1196</v>
      </c>
      <c r="D404" s="21" t="s">
        <v>559</v>
      </c>
      <c r="E404" s="23">
        <v>1</v>
      </c>
      <c r="F404" s="24">
        <v>339360</v>
      </c>
      <c r="G404" s="24">
        <v>87668</v>
      </c>
      <c r="H404" s="25">
        <v>0.25</v>
      </c>
      <c r="I404" s="26">
        <v>0.80625000000000002</v>
      </c>
      <c r="J404" s="24">
        <v>65751</v>
      </c>
      <c r="K404" s="27">
        <v>65751</v>
      </c>
      <c r="L404" s="43"/>
      <c r="M404" s="53">
        <v>1</v>
      </c>
      <c r="O404" s="60">
        <v>1187760</v>
      </c>
      <c r="P404" s="60">
        <v>87668</v>
      </c>
      <c r="Q404" s="60">
        <v>70134.399999999994</v>
      </c>
      <c r="R404" s="60">
        <v>65751</v>
      </c>
      <c r="T404" s="96">
        <f t="shared" si="24"/>
        <v>70134.399999999994</v>
      </c>
      <c r="U404" s="96">
        <f t="shared" si="25"/>
        <v>65751</v>
      </c>
      <c r="W404" s="94">
        <f t="shared" si="26"/>
        <v>4383.3999999999942</v>
      </c>
      <c r="X404" s="94">
        <f t="shared" si="27"/>
        <v>0</v>
      </c>
    </row>
    <row r="405" spans="1:24" ht="76.5">
      <c r="A405" s="20">
        <v>395</v>
      </c>
      <c r="B405" s="21" t="s">
        <v>1197</v>
      </c>
      <c r="C405" s="31" t="s">
        <v>1196</v>
      </c>
      <c r="D405" s="21" t="s">
        <v>559</v>
      </c>
      <c r="E405" s="23">
        <v>0</v>
      </c>
      <c r="F405" s="24">
        <v>0</v>
      </c>
      <c r="G405" s="24">
        <v>0</v>
      </c>
      <c r="H405" s="25">
        <v>0</v>
      </c>
      <c r="I405" s="26"/>
      <c r="J405" s="24">
        <v>0</v>
      </c>
      <c r="K405" s="27">
        <v>0</v>
      </c>
      <c r="L405" s="43"/>
      <c r="M405" s="53">
        <v>0</v>
      </c>
      <c r="O405" s="60">
        <v>9219358</v>
      </c>
      <c r="P405" s="60">
        <v>102900</v>
      </c>
      <c r="Q405" s="60">
        <v>82320</v>
      </c>
      <c r="R405" s="60">
        <v>77175</v>
      </c>
      <c r="T405" s="96">
        <f t="shared" si="24"/>
        <v>0</v>
      </c>
      <c r="U405" s="96">
        <f t="shared" si="25"/>
        <v>0</v>
      </c>
      <c r="W405" s="94">
        <f t="shared" si="26"/>
        <v>0</v>
      </c>
      <c r="X405" s="94">
        <f t="shared" si="27"/>
        <v>0</v>
      </c>
    </row>
    <row r="406" spans="1:24" ht="89.25">
      <c r="A406" s="20">
        <v>396</v>
      </c>
      <c r="B406" s="21" t="s">
        <v>1198</v>
      </c>
      <c r="C406" s="31" t="s">
        <v>1199</v>
      </c>
      <c r="D406" s="21" t="s">
        <v>559</v>
      </c>
      <c r="E406" s="23">
        <v>0</v>
      </c>
      <c r="F406" s="24">
        <v>0</v>
      </c>
      <c r="G406" s="24">
        <v>0</v>
      </c>
      <c r="H406" s="25">
        <v>0</v>
      </c>
      <c r="I406" s="26"/>
      <c r="J406" s="24">
        <v>0</v>
      </c>
      <c r="K406" s="27">
        <v>0</v>
      </c>
      <c r="L406" s="43"/>
      <c r="M406" s="53">
        <v>0</v>
      </c>
      <c r="O406" s="60">
        <v>509040</v>
      </c>
      <c r="P406" s="60">
        <v>48619</v>
      </c>
      <c r="Q406" s="60">
        <v>38895.199999999997</v>
      </c>
      <c r="R406" s="60">
        <v>36464.25</v>
      </c>
      <c r="T406" s="96">
        <f t="shared" si="24"/>
        <v>0</v>
      </c>
      <c r="U406" s="96">
        <f t="shared" si="25"/>
        <v>0</v>
      </c>
      <c r="W406" s="94">
        <f t="shared" si="26"/>
        <v>0</v>
      </c>
      <c r="X406" s="94">
        <f t="shared" si="27"/>
        <v>0</v>
      </c>
    </row>
    <row r="407" spans="1:24" ht="89.25">
      <c r="A407" s="20">
        <v>397</v>
      </c>
      <c r="B407" s="21" t="s">
        <v>1200</v>
      </c>
      <c r="C407" s="31" t="s">
        <v>1199</v>
      </c>
      <c r="D407" s="21" t="s">
        <v>559</v>
      </c>
      <c r="E407" s="23">
        <v>0</v>
      </c>
      <c r="F407" s="24">
        <v>0</v>
      </c>
      <c r="G407" s="24">
        <v>0</v>
      </c>
      <c r="H407" s="25">
        <v>0</v>
      </c>
      <c r="I407" s="26"/>
      <c r="J407" s="24">
        <v>0</v>
      </c>
      <c r="K407" s="27">
        <v>0</v>
      </c>
      <c r="L407" s="43"/>
      <c r="M407" s="53">
        <v>0</v>
      </c>
      <c r="O407" s="60">
        <v>3955784</v>
      </c>
      <c r="P407" s="60">
        <v>58434</v>
      </c>
      <c r="Q407" s="60">
        <v>46747.199999999997</v>
      </c>
      <c r="R407" s="60">
        <v>43825.5</v>
      </c>
      <c r="T407" s="96">
        <f t="shared" si="24"/>
        <v>0</v>
      </c>
      <c r="U407" s="96">
        <f t="shared" si="25"/>
        <v>0</v>
      </c>
      <c r="W407" s="94">
        <f t="shared" si="26"/>
        <v>0</v>
      </c>
      <c r="X407" s="94">
        <f t="shared" si="27"/>
        <v>0</v>
      </c>
    </row>
    <row r="408" spans="1:24" ht="127.5">
      <c r="A408" s="20">
        <v>398</v>
      </c>
      <c r="B408" s="21" t="s">
        <v>1201</v>
      </c>
      <c r="C408" s="31" t="s">
        <v>1202</v>
      </c>
      <c r="D408" s="21" t="s">
        <v>559</v>
      </c>
      <c r="E408" s="23">
        <v>1</v>
      </c>
      <c r="F408" s="24">
        <v>90496</v>
      </c>
      <c r="G408" s="24">
        <v>2822</v>
      </c>
      <c r="H408" s="25">
        <v>-15.034018426647767</v>
      </c>
      <c r="I408" s="26">
        <v>0.5</v>
      </c>
      <c r="J408" s="24">
        <v>45248</v>
      </c>
      <c r="K408" s="27">
        <v>45248</v>
      </c>
      <c r="L408" s="43"/>
      <c r="M408" s="53">
        <v>1</v>
      </c>
      <c r="O408" s="60">
        <v>1272600</v>
      </c>
      <c r="P408" s="60">
        <v>2822</v>
      </c>
      <c r="Q408" s="60">
        <v>2257.6</v>
      </c>
      <c r="R408" s="60">
        <v>2116.5</v>
      </c>
      <c r="T408" s="96">
        <f t="shared" si="24"/>
        <v>2257.6</v>
      </c>
      <c r="U408" s="96">
        <f t="shared" si="25"/>
        <v>2116.5</v>
      </c>
      <c r="W408" s="94">
        <f t="shared" si="26"/>
        <v>-42990.400000000001</v>
      </c>
      <c r="X408" s="94">
        <f t="shared" si="27"/>
        <v>-43131.5</v>
      </c>
    </row>
    <row r="409" spans="1:24" ht="127.5">
      <c r="A409" s="20">
        <v>399</v>
      </c>
      <c r="B409" s="21" t="s">
        <v>1203</v>
      </c>
      <c r="C409" s="31" t="s">
        <v>1202</v>
      </c>
      <c r="D409" s="21" t="s">
        <v>559</v>
      </c>
      <c r="E409" s="23">
        <v>0</v>
      </c>
      <c r="F409" s="24">
        <v>0</v>
      </c>
      <c r="G409" s="24">
        <v>0</v>
      </c>
      <c r="H409" s="25">
        <v>0</v>
      </c>
      <c r="I409" s="26"/>
      <c r="J409" s="24">
        <v>0</v>
      </c>
      <c r="K409" s="27">
        <v>0</v>
      </c>
      <c r="L409" s="43"/>
      <c r="M409" s="53">
        <v>0</v>
      </c>
      <c r="O409" s="60">
        <v>9877883</v>
      </c>
      <c r="P409" s="60">
        <v>12709</v>
      </c>
      <c r="Q409" s="60">
        <v>10167.200000000001</v>
      </c>
      <c r="R409" s="60">
        <v>9531.75</v>
      </c>
      <c r="T409" s="96">
        <f t="shared" si="24"/>
        <v>0</v>
      </c>
      <c r="U409" s="96">
        <f t="shared" si="25"/>
        <v>0</v>
      </c>
      <c r="W409" s="94">
        <f t="shared" si="26"/>
        <v>0</v>
      </c>
      <c r="X409" s="94">
        <f t="shared" si="27"/>
        <v>0</v>
      </c>
    </row>
    <row r="410" spans="1:24" ht="127.5">
      <c r="A410" s="20">
        <v>400</v>
      </c>
      <c r="B410" s="21" t="s">
        <v>1204</v>
      </c>
      <c r="C410" s="31" t="s">
        <v>1205</v>
      </c>
      <c r="D410" s="21" t="s">
        <v>559</v>
      </c>
      <c r="E410" s="23">
        <v>0</v>
      </c>
      <c r="F410" s="24">
        <v>0</v>
      </c>
      <c r="G410" s="24">
        <v>0</v>
      </c>
      <c r="H410" s="25">
        <v>0</v>
      </c>
      <c r="I410" s="26"/>
      <c r="J410" s="24">
        <v>0</v>
      </c>
      <c r="K410" s="27">
        <v>0</v>
      </c>
      <c r="L410" s="43"/>
      <c r="M410" s="53">
        <v>0</v>
      </c>
      <c r="O410" s="60">
        <v>2590342</v>
      </c>
      <c r="P410" s="60">
        <v>3757</v>
      </c>
      <c r="Q410" s="60">
        <v>3005.6</v>
      </c>
      <c r="R410" s="60">
        <v>2817.75</v>
      </c>
      <c r="T410" s="96">
        <f t="shared" si="24"/>
        <v>0</v>
      </c>
      <c r="U410" s="96">
        <f t="shared" si="25"/>
        <v>0</v>
      </c>
      <c r="W410" s="94">
        <f t="shared" si="26"/>
        <v>0</v>
      </c>
      <c r="X410" s="94">
        <f t="shared" si="27"/>
        <v>0</v>
      </c>
    </row>
    <row r="411" spans="1:24" ht="127.5">
      <c r="A411" s="20">
        <v>401</v>
      </c>
      <c r="B411" s="21" t="s">
        <v>1206</v>
      </c>
      <c r="C411" s="31" t="s">
        <v>1207</v>
      </c>
      <c r="D411" s="21" t="s">
        <v>559</v>
      </c>
      <c r="E411" s="23">
        <v>0</v>
      </c>
      <c r="F411" s="24">
        <v>0</v>
      </c>
      <c r="G411" s="24">
        <v>0</v>
      </c>
      <c r="H411" s="25">
        <v>0</v>
      </c>
      <c r="I411" s="26"/>
      <c r="J411" s="24">
        <v>0</v>
      </c>
      <c r="K411" s="27">
        <v>0</v>
      </c>
      <c r="L411" s="43"/>
      <c r="M411" s="53">
        <v>0</v>
      </c>
      <c r="O411" s="60">
        <v>8416128</v>
      </c>
      <c r="P411" s="60">
        <v>75779</v>
      </c>
      <c r="Q411" s="60">
        <v>60623.199999999997</v>
      </c>
      <c r="R411" s="60">
        <v>56834.25</v>
      </c>
      <c r="T411" s="96">
        <f t="shared" si="24"/>
        <v>0</v>
      </c>
      <c r="U411" s="96">
        <f t="shared" si="25"/>
        <v>0</v>
      </c>
      <c r="W411" s="94">
        <f t="shared" si="26"/>
        <v>0</v>
      </c>
      <c r="X411" s="94">
        <f t="shared" si="27"/>
        <v>0</v>
      </c>
    </row>
    <row r="412" spans="1:24" ht="127.5">
      <c r="A412" s="20">
        <v>402</v>
      </c>
      <c r="B412" s="21" t="s">
        <v>1232</v>
      </c>
      <c r="C412" s="31" t="s">
        <v>1233</v>
      </c>
      <c r="D412" s="21" t="s">
        <v>559</v>
      </c>
      <c r="E412" s="23">
        <v>0</v>
      </c>
      <c r="F412" s="24">
        <v>0</v>
      </c>
      <c r="G412" s="24">
        <v>0</v>
      </c>
      <c r="H412" s="25">
        <v>0</v>
      </c>
      <c r="I412" s="26"/>
      <c r="J412" s="24">
        <v>0</v>
      </c>
      <c r="K412" s="27">
        <v>0</v>
      </c>
      <c r="L412" s="43"/>
      <c r="M412" s="53">
        <v>0</v>
      </c>
      <c r="O412" s="60">
        <v>1161463</v>
      </c>
      <c r="P412" s="60">
        <v>66287</v>
      </c>
      <c r="Q412" s="60">
        <v>53029.599999999999</v>
      </c>
      <c r="R412" s="60">
        <v>49715.25</v>
      </c>
      <c r="T412" s="96">
        <f t="shared" si="24"/>
        <v>0</v>
      </c>
      <c r="U412" s="96">
        <f t="shared" si="25"/>
        <v>0</v>
      </c>
      <c r="W412" s="94">
        <f t="shared" si="26"/>
        <v>0</v>
      </c>
      <c r="X412" s="94">
        <f t="shared" si="27"/>
        <v>0</v>
      </c>
    </row>
    <row r="413" spans="1:24" ht="127.5">
      <c r="A413" s="20">
        <v>403</v>
      </c>
      <c r="B413" s="21" t="s">
        <v>1234</v>
      </c>
      <c r="C413" s="31" t="s">
        <v>1233</v>
      </c>
      <c r="D413" s="21" t="s">
        <v>559</v>
      </c>
      <c r="E413" s="23">
        <v>0</v>
      </c>
      <c r="F413" s="24">
        <v>0</v>
      </c>
      <c r="G413" s="24">
        <v>0</v>
      </c>
      <c r="H413" s="25">
        <v>0</v>
      </c>
      <c r="I413" s="26"/>
      <c r="J413" s="24">
        <v>0</v>
      </c>
      <c r="K413" s="27">
        <v>0</v>
      </c>
      <c r="L413" s="43"/>
      <c r="M413" s="53">
        <v>0</v>
      </c>
      <c r="O413" s="60">
        <v>7619558</v>
      </c>
      <c r="P413" s="60">
        <v>128116</v>
      </c>
      <c r="Q413" s="60">
        <v>102492.8</v>
      </c>
      <c r="R413" s="60">
        <v>96087</v>
      </c>
      <c r="T413" s="96">
        <f t="shared" si="24"/>
        <v>0</v>
      </c>
      <c r="U413" s="96">
        <f t="shared" si="25"/>
        <v>0</v>
      </c>
      <c r="W413" s="94">
        <f t="shared" si="26"/>
        <v>0</v>
      </c>
      <c r="X413" s="94">
        <f t="shared" si="27"/>
        <v>0</v>
      </c>
    </row>
    <row r="414" spans="1:24" ht="165.75">
      <c r="A414" s="20">
        <v>404</v>
      </c>
      <c r="B414" s="21" t="s">
        <v>1235</v>
      </c>
      <c r="C414" s="31" t="s">
        <v>1236</v>
      </c>
      <c r="D414" s="21" t="s">
        <v>559</v>
      </c>
      <c r="E414" s="23">
        <v>0</v>
      </c>
      <c r="F414" s="24">
        <v>0</v>
      </c>
      <c r="G414" s="24">
        <v>0</v>
      </c>
      <c r="H414" s="25">
        <v>0</v>
      </c>
      <c r="I414" s="26"/>
      <c r="J414" s="24">
        <v>0</v>
      </c>
      <c r="K414" s="27">
        <v>0</v>
      </c>
      <c r="L414" s="43"/>
      <c r="M414" s="53">
        <v>0</v>
      </c>
      <c r="O414" s="60">
        <v>611296</v>
      </c>
      <c r="P414" s="60">
        <v>55106</v>
      </c>
      <c r="Q414" s="60">
        <v>44084.800000000003</v>
      </c>
      <c r="R414" s="60">
        <v>41329.5</v>
      </c>
      <c r="T414" s="96">
        <f t="shared" si="24"/>
        <v>0</v>
      </c>
      <c r="U414" s="96">
        <f t="shared" si="25"/>
        <v>0</v>
      </c>
      <c r="W414" s="94">
        <f t="shared" si="26"/>
        <v>0</v>
      </c>
      <c r="X414" s="94">
        <f t="shared" si="27"/>
        <v>0</v>
      </c>
    </row>
    <row r="415" spans="1:24" ht="165.75">
      <c r="A415" s="20">
        <v>405</v>
      </c>
      <c r="B415" s="21" t="s">
        <v>1237</v>
      </c>
      <c r="C415" s="31" t="s">
        <v>1236</v>
      </c>
      <c r="D415" s="21" t="s">
        <v>559</v>
      </c>
      <c r="E415" s="23">
        <v>0</v>
      </c>
      <c r="F415" s="24">
        <v>0</v>
      </c>
      <c r="G415" s="24">
        <v>0</v>
      </c>
      <c r="H415" s="25">
        <v>0</v>
      </c>
      <c r="I415" s="26"/>
      <c r="J415" s="24">
        <v>0</v>
      </c>
      <c r="K415" s="27">
        <v>0</v>
      </c>
      <c r="L415" s="43"/>
      <c r="M415" s="53">
        <v>0</v>
      </c>
      <c r="O415" s="60">
        <v>4621427</v>
      </c>
      <c r="P415" s="60">
        <v>75951</v>
      </c>
      <c r="Q415" s="60">
        <v>60760.800000000003</v>
      </c>
      <c r="R415" s="60">
        <v>56963.25</v>
      </c>
      <c r="T415" s="96">
        <f t="shared" si="24"/>
        <v>0</v>
      </c>
      <c r="U415" s="96">
        <f t="shared" si="25"/>
        <v>0</v>
      </c>
      <c r="W415" s="94">
        <f t="shared" si="26"/>
        <v>0</v>
      </c>
      <c r="X415" s="94">
        <f t="shared" si="27"/>
        <v>0</v>
      </c>
    </row>
    <row r="416" spans="1:24" ht="114.75">
      <c r="A416" s="20">
        <v>406</v>
      </c>
      <c r="B416" s="21" t="s">
        <v>1238</v>
      </c>
      <c r="C416" s="31" t="s">
        <v>1239</v>
      </c>
      <c r="D416" s="21" t="s">
        <v>559</v>
      </c>
      <c r="E416" s="23">
        <v>0</v>
      </c>
      <c r="F416" s="24">
        <v>0</v>
      </c>
      <c r="G416" s="24">
        <v>0</v>
      </c>
      <c r="H416" s="25">
        <v>0</v>
      </c>
      <c r="I416" s="26"/>
      <c r="J416" s="24">
        <v>0</v>
      </c>
      <c r="K416" s="27">
        <v>0</v>
      </c>
      <c r="L416" s="43"/>
      <c r="M416" s="53">
        <v>0</v>
      </c>
      <c r="O416" s="60">
        <v>476346</v>
      </c>
      <c r="P416" s="60">
        <v>40749</v>
      </c>
      <c r="Q416" s="60">
        <v>32599.200000000001</v>
      </c>
      <c r="R416" s="60">
        <v>30561.75</v>
      </c>
      <c r="T416" s="96">
        <f t="shared" si="24"/>
        <v>0</v>
      </c>
      <c r="U416" s="96">
        <f t="shared" si="25"/>
        <v>0</v>
      </c>
      <c r="W416" s="94">
        <f t="shared" si="26"/>
        <v>0</v>
      </c>
      <c r="X416" s="94">
        <f t="shared" si="27"/>
        <v>0</v>
      </c>
    </row>
    <row r="417" spans="1:24" ht="114.75">
      <c r="A417" s="20">
        <v>407</v>
      </c>
      <c r="B417" s="21" t="s">
        <v>1240</v>
      </c>
      <c r="C417" s="31" t="s">
        <v>1239</v>
      </c>
      <c r="D417" s="21" t="s">
        <v>559</v>
      </c>
      <c r="E417" s="23">
        <v>0</v>
      </c>
      <c r="F417" s="24">
        <v>0</v>
      </c>
      <c r="G417" s="24">
        <v>0</v>
      </c>
      <c r="H417" s="25">
        <v>0</v>
      </c>
      <c r="I417" s="26"/>
      <c r="J417" s="24">
        <v>0</v>
      </c>
      <c r="K417" s="27">
        <v>0</v>
      </c>
      <c r="L417" s="43"/>
      <c r="M417" s="53">
        <v>0</v>
      </c>
      <c r="O417" s="60">
        <v>4242000</v>
      </c>
      <c r="P417" s="60">
        <v>65876</v>
      </c>
      <c r="Q417" s="60">
        <v>52700.800000000003</v>
      </c>
      <c r="R417" s="60">
        <v>49407</v>
      </c>
      <c r="T417" s="96">
        <f t="shared" si="24"/>
        <v>0</v>
      </c>
      <c r="U417" s="96">
        <f t="shared" si="25"/>
        <v>0</v>
      </c>
      <c r="W417" s="94">
        <f t="shared" si="26"/>
        <v>0</v>
      </c>
      <c r="X417" s="94">
        <f t="shared" si="27"/>
        <v>0</v>
      </c>
    </row>
    <row r="418" spans="1:24" ht="15.75">
      <c r="A418" s="55" t="s">
        <v>1241</v>
      </c>
      <c r="B418" s="56" t="s">
        <v>1241</v>
      </c>
      <c r="C418" s="56" t="s">
        <v>1241</v>
      </c>
      <c r="D418" s="56" t="s">
        <v>1241</v>
      </c>
      <c r="E418" s="56" t="s">
        <v>1241</v>
      </c>
      <c r="F418" s="56" t="s">
        <v>1241</v>
      </c>
      <c r="G418" s="56"/>
      <c r="H418" s="56"/>
      <c r="I418" s="56"/>
      <c r="J418" s="57" t="s">
        <v>1242</v>
      </c>
      <c r="K418" s="58">
        <v>6231654.6500000013</v>
      </c>
      <c r="L418" s="43"/>
      <c r="M418" s="44"/>
    </row>
  </sheetData>
  <mergeCells count="9">
    <mergeCell ref="A1:B1"/>
    <mergeCell ref="O7:AH7"/>
    <mergeCell ref="A2:B2"/>
    <mergeCell ref="F2:I2"/>
    <mergeCell ref="A3:B5"/>
    <mergeCell ref="C3:C5"/>
    <mergeCell ref="F3:I3"/>
    <mergeCell ref="F4:I4"/>
    <mergeCell ref="F5:I5"/>
  </mergeCells>
  <conditionalFormatting sqref="J10:J417 F10:H417">
    <cfRule type="expression" dxfId="87" priority="8">
      <formula>ISERROR($K10)</formula>
    </cfRule>
  </conditionalFormatting>
  <conditionalFormatting sqref="M10:M417">
    <cfRule type="expression" dxfId="86" priority="7">
      <formula>ISERROR($I10)</formula>
    </cfRule>
  </conditionalFormatting>
  <conditionalFormatting sqref="K10:K417">
    <cfRule type="expression" dxfId="85" priority="6">
      <formula>ISERROR(K10)</formula>
    </cfRule>
  </conditionalFormatting>
  <conditionalFormatting sqref="K418">
    <cfRule type="expression" dxfId="84" priority="5">
      <formula>ISERROR($K$422)</formula>
    </cfRule>
  </conditionalFormatting>
  <conditionalFormatting sqref="E10:E417">
    <cfRule type="cellIs" dxfId="83" priority="4" operator="equal">
      <formula>0</formula>
    </cfRule>
  </conditionalFormatting>
  <conditionalFormatting sqref="C1:C2">
    <cfRule type="cellIs" dxfId="82" priority="3" operator="equal">
      <formula>0</formula>
    </cfRule>
  </conditionalFormatting>
  <conditionalFormatting sqref="J2:J5">
    <cfRule type="cellIs" dxfId="81" priority="2" operator="equal">
      <formula>0</formula>
    </cfRule>
  </conditionalFormatting>
  <conditionalFormatting sqref="K2:K5">
    <cfRule type="cellIs" dxfId="80" priority="1" operator="equal">
      <formula>0</formula>
    </cfRule>
  </conditionalFormatting>
  <dataValidations count="3">
    <dataValidation type="custom" allowBlank="1" showInputMessage="1" showErrorMessage="1" errorTitle="Descuento no valido" error="Por favor verifique en la columna &quot;Descuento sobre precio minimo&quot;:_x000a_- La mitad de los items pueden tener un descuento máximo del 25%_x000a_- La otra mitad puede tener un descuento máximo del 20%" promptTitle="Reglas de Descuento" prompt="Ingrese un descuento entre el 0 % y 100%. Tenga en cuenta en la columna &quot;Descuento sobre precio minimo&quot;:_x000a_- La mitad de los items pueden tener un descuento máximo del 25%_x000a_- La otra mitad puede tener un descuento máximo del 20%" sqref="I10:I417" xr:uid="{B16B5126-3EF6-4194-8745-6515A2B3D25F}">
      <formula1>H10&lt;$J$11</formula1>
    </dataValidation>
    <dataValidation type="decimal" allowBlank="1" showInputMessage="1" showErrorMessage="1" errorTitle="Descuento no valido" error="Solo la mitad de los items pueden tener un descuento máximo del 25%._x000a__x000a_La otra mitad puede tener un descuento máximo del 20%." sqref="H10:H417" xr:uid="{77FBB63D-BB78-42F0-BBCD-9F553E1226A1}">
      <formula1>-1</formula1>
      <formula2>$J$11</formula2>
    </dataValidation>
    <dataValidation operator="lessThan" allowBlank="1" showErrorMessage="1" errorTitle="Error" error="El valor es menor que el minimo permitido" sqref="J10:J417" xr:uid="{68AD722B-B327-427F-A121-7265500F9938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02F2D-C79A-4FB8-A7D7-897E6EEF5B63}">
  <sheetPr>
    <tabColor theme="9" tint="-0.249977111117893"/>
  </sheetPr>
  <dimension ref="A2:X419"/>
  <sheetViews>
    <sheetView zoomScale="70" zoomScaleNormal="70" workbookViewId="0">
      <selection activeCell="J12" sqref="J12:J418"/>
    </sheetView>
  </sheetViews>
  <sheetFormatPr baseColWidth="10" defaultColWidth="11.42578125" defaultRowHeight="15"/>
  <cols>
    <col min="3" max="3" width="42.42578125" customWidth="1"/>
    <col min="10" max="10" width="17.28515625" customWidth="1"/>
    <col min="11" max="11" width="15.85546875" bestFit="1" customWidth="1"/>
    <col min="15" max="15" width="13.42578125" bestFit="1" customWidth="1"/>
    <col min="20" max="21" width="15" bestFit="1" customWidth="1"/>
    <col min="23" max="23" width="12.28515625" bestFit="1" customWidth="1"/>
  </cols>
  <sheetData>
    <row r="2" spans="1:24">
      <c r="A2" s="134" t="s">
        <v>1220</v>
      </c>
      <c r="B2" s="135"/>
      <c r="C2" s="23">
        <v>8</v>
      </c>
      <c r="E2" s="40"/>
      <c r="F2" s="41"/>
      <c r="G2" s="41"/>
      <c r="H2" s="41"/>
      <c r="I2" s="41"/>
      <c r="J2" s="42" t="s">
        <v>1221</v>
      </c>
      <c r="K2" s="42" t="s">
        <v>1219</v>
      </c>
      <c r="L2" s="43"/>
      <c r="M2" s="44"/>
    </row>
    <row r="3" spans="1:24">
      <c r="A3" s="134" t="s">
        <v>1222</v>
      </c>
      <c r="B3" s="135"/>
      <c r="C3" s="23" t="s">
        <v>1215</v>
      </c>
      <c r="E3" s="40"/>
      <c r="F3" s="134" t="s">
        <v>1223</v>
      </c>
      <c r="G3" s="138"/>
      <c r="H3" s="138"/>
      <c r="I3" s="135"/>
      <c r="J3" s="23">
        <v>77</v>
      </c>
      <c r="K3" s="45">
        <v>1</v>
      </c>
      <c r="L3" s="43"/>
      <c r="M3" s="44"/>
    </row>
    <row r="4" spans="1:24">
      <c r="A4" s="134" t="s">
        <v>1224</v>
      </c>
      <c r="B4" s="135"/>
      <c r="C4" s="143"/>
      <c r="E4" s="40"/>
      <c r="F4" s="134" t="s">
        <v>1225</v>
      </c>
      <c r="G4" s="138"/>
      <c r="H4" s="138"/>
      <c r="I4" s="135"/>
      <c r="J4" s="23">
        <v>39</v>
      </c>
      <c r="K4" s="45">
        <v>0.50649350649350644</v>
      </c>
      <c r="L4" s="43"/>
      <c r="M4" s="44"/>
    </row>
    <row r="5" spans="1:24">
      <c r="A5" s="139"/>
      <c r="B5" s="140"/>
      <c r="C5" s="144"/>
      <c r="F5" s="146" t="s">
        <v>1226</v>
      </c>
      <c r="G5" s="147"/>
      <c r="H5" s="147"/>
      <c r="I5" s="148"/>
      <c r="J5" s="23">
        <v>38</v>
      </c>
      <c r="K5" s="45">
        <v>0.4935064935064935</v>
      </c>
      <c r="L5" s="43"/>
      <c r="M5" s="44"/>
    </row>
    <row r="6" spans="1:24">
      <c r="A6" s="141"/>
      <c r="B6" s="142"/>
      <c r="C6" s="145"/>
      <c r="E6" s="40"/>
      <c r="F6" s="146" t="s">
        <v>1227</v>
      </c>
      <c r="G6" s="147"/>
      <c r="H6" s="147"/>
      <c r="I6" s="148"/>
      <c r="J6" s="23">
        <v>0</v>
      </c>
      <c r="K6" s="45">
        <v>0</v>
      </c>
      <c r="L6" s="43"/>
      <c r="M6" s="44"/>
    </row>
    <row r="7" spans="1:24">
      <c r="A7" s="44"/>
      <c r="B7" s="44"/>
      <c r="C7" s="44"/>
      <c r="D7" s="44"/>
      <c r="E7" s="40"/>
      <c r="F7" s="41"/>
      <c r="G7" s="41"/>
      <c r="H7" s="41"/>
      <c r="I7" s="41"/>
      <c r="J7" s="41"/>
      <c r="K7" s="44"/>
      <c r="L7" s="43"/>
      <c r="M7" s="44"/>
    </row>
    <row r="8" spans="1:24" ht="30">
      <c r="A8" s="46" t="s">
        <v>1228</v>
      </c>
      <c r="B8" s="47"/>
      <c r="C8" s="44"/>
      <c r="D8" s="44"/>
      <c r="E8" s="40"/>
      <c r="F8" s="41"/>
      <c r="G8" s="41"/>
      <c r="H8" s="41"/>
      <c r="I8" s="41"/>
      <c r="J8" s="48">
        <v>0.25009999999999999</v>
      </c>
      <c r="K8" s="49"/>
      <c r="L8" s="43"/>
      <c r="M8" s="50" t="s">
        <v>1229</v>
      </c>
    </row>
    <row r="9" spans="1:24">
      <c r="A9" s="44"/>
      <c r="B9" s="44"/>
      <c r="C9" s="44"/>
      <c r="D9" s="44"/>
      <c r="E9" s="40"/>
      <c r="F9" s="41"/>
      <c r="G9" s="41"/>
      <c r="H9" s="41"/>
      <c r="I9" s="41"/>
      <c r="J9" s="41"/>
      <c r="K9" s="43"/>
      <c r="L9" s="43"/>
      <c r="M9" s="44"/>
    </row>
    <row r="10" spans="1:24" ht="38.25">
      <c r="A10" s="51" t="s">
        <v>391</v>
      </c>
      <c r="B10" s="51" t="s">
        <v>392</v>
      </c>
      <c r="C10" s="52" t="s">
        <v>393</v>
      </c>
      <c r="D10" s="51" t="s">
        <v>394</v>
      </c>
      <c r="E10" s="18" t="s">
        <v>395</v>
      </c>
      <c r="F10" s="19" t="s">
        <v>396</v>
      </c>
      <c r="G10" s="19" t="s">
        <v>397</v>
      </c>
      <c r="H10" s="19" t="s">
        <v>398</v>
      </c>
      <c r="I10" s="19" t="s">
        <v>399</v>
      </c>
      <c r="J10" s="19" t="s">
        <v>400</v>
      </c>
      <c r="K10" s="19" t="s">
        <v>390</v>
      </c>
      <c r="L10" s="43" t="s">
        <v>1230</v>
      </c>
      <c r="M10" s="19" t="s">
        <v>1231</v>
      </c>
      <c r="O10" s="3" t="s">
        <v>18</v>
      </c>
      <c r="P10" s="4" t="s">
        <v>19</v>
      </c>
      <c r="Q10" s="3" t="s">
        <v>20</v>
      </c>
      <c r="R10" s="4" t="s">
        <v>21</v>
      </c>
      <c r="T10" s="95" t="s">
        <v>1244</v>
      </c>
      <c r="U10" s="95" t="s">
        <v>1245</v>
      </c>
      <c r="W10" s="4" t="s">
        <v>1246</v>
      </c>
      <c r="X10" s="4" t="s">
        <v>1247</v>
      </c>
    </row>
    <row r="11" spans="1:24" ht="25.5">
      <c r="A11" s="20">
        <v>0</v>
      </c>
      <c r="B11" s="21" t="s">
        <v>25</v>
      </c>
      <c r="C11" s="22" t="s">
        <v>1208</v>
      </c>
      <c r="D11" s="21" t="s">
        <v>1209</v>
      </c>
      <c r="E11" s="23">
        <v>0</v>
      </c>
      <c r="F11" s="24">
        <v>0</v>
      </c>
      <c r="G11" s="24">
        <v>0</v>
      </c>
      <c r="H11" s="25">
        <v>0</v>
      </c>
      <c r="I11" s="26"/>
      <c r="J11" s="24">
        <v>0</v>
      </c>
      <c r="K11" s="27">
        <v>0</v>
      </c>
      <c r="L11" s="43">
        <v>0</v>
      </c>
      <c r="M11" s="53">
        <v>0</v>
      </c>
      <c r="O11" s="59">
        <v>3959</v>
      </c>
      <c r="P11" s="59">
        <v>192</v>
      </c>
      <c r="Q11" s="59">
        <v>153.6</v>
      </c>
      <c r="R11" s="59">
        <v>144</v>
      </c>
      <c r="T11" s="96">
        <f>E11*Q11</f>
        <v>0</v>
      </c>
      <c r="U11" s="96">
        <f>E11*R11</f>
        <v>0</v>
      </c>
      <c r="W11" s="94">
        <f>T11-K11</f>
        <v>0</v>
      </c>
      <c r="X11" s="94">
        <f>U11-K11</f>
        <v>0</v>
      </c>
    </row>
    <row r="12" spans="1:24" ht="191.25">
      <c r="A12" s="20">
        <v>1</v>
      </c>
      <c r="B12" s="21" t="s">
        <v>401</v>
      </c>
      <c r="C12" s="22" t="s">
        <v>402</v>
      </c>
      <c r="D12" s="21" t="s">
        <v>403</v>
      </c>
      <c r="E12" s="23">
        <v>0</v>
      </c>
      <c r="F12" s="24">
        <v>0</v>
      </c>
      <c r="G12" s="24">
        <v>0</v>
      </c>
      <c r="H12" s="25">
        <v>0</v>
      </c>
      <c r="I12" s="26"/>
      <c r="J12" s="24">
        <v>0</v>
      </c>
      <c r="K12" s="27">
        <v>0</v>
      </c>
      <c r="L12" s="43">
        <v>0</v>
      </c>
      <c r="M12" s="53">
        <v>0</v>
      </c>
      <c r="O12" s="60">
        <v>60954</v>
      </c>
      <c r="P12" s="60">
        <v>9248</v>
      </c>
      <c r="Q12" s="60">
        <v>7398.4</v>
      </c>
      <c r="R12" s="60">
        <v>6936</v>
      </c>
      <c r="T12" s="96">
        <f t="shared" ref="T12:T75" si="0">E12*Q12</f>
        <v>0</v>
      </c>
      <c r="U12" s="96">
        <f t="shared" ref="U12:U75" si="1">E12*R12</f>
        <v>0</v>
      </c>
      <c r="W12" s="94">
        <f t="shared" ref="W12:W75" si="2">T12-K12</f>
        <v>0</v>
      </c>
      <c r="X12" s="94">
        <f t="shared" ref="X12:X75" si="3">U12-K12</f>
        <v>0</v>
      </c>
    </row>
    <row r="13" spans="1:24" ht="191.25">
      <c r="A13" s="20">
        <v>2</v>
      </c>
      <c r="B13" s="21" t="s">
        <v>404</v>
      </c>
      <c r="C13" s="22" t="s">
        <v>402</v>
      </c>
      <c r="D13" s="21" t="s">
        <v>405</v>
      </c>
      <c r="E13" s="23">
        <v>0</v>
      </c>
      <c r="F13" s="24">
        <v>0</v>
      </c>
      <c r="G13" s="24">
        <v>0</v>
      </c>
      <c r="H13" s="25">
        <v>0</v>
      </c>
      <c r="I13" s="26"/>
      <c r="J13" s="24">
        <v>0</v>
      </c>
      <c r="K13" s="27">
        <v>0</v>
      </c>
      <c r="L13" s="43">
        <v>0</v>
      </c>
      <c r="M13" s="53">
        <v>0</v>
      </c>
      <c r="O13" s="60">
        <v>11128</v>
      </c>
      <c r="P13" s="60">
        <v>2558</v>
      </c>
      <c r="Q13" s="60">
        <v>2046.4</v>
      </c>
      <c r="R13" s="60">
        <v>1918.5</v>
      </c>
      <c r="T13" s="96">
        <f t="shared" si="0"/>
        <v>0</v>
      </c>
      <c r="U13" s="96">
        <f t="shared" si="1"/>
        <v>0</v>
      </c>
      <c r="W13" s="94">
        <f t="shared" si="2"/>
        <v>0</v>
      </c>
      <c r="X13" s="94">
        <f t="shared" si="3"/>
        <v>0</v>
      </c>
    </row>
    <row r="14" spans="1:24" ht="165.75">
      <c r="A14" s="20">
        <v>3</v>
      </c>
      <c r="B14" s="21" t="s">
        <v>406</v>
      </c>
      <c r="C14" s="22" t="s">
        <v>407</v>
      </c>
      <c r="D14" s="21" t="s">
        <v>408</v>
      </c>
      <c r="E14" s="23">
        <v>4</v>
      </c>
      <c r="F14" s="24">
        <v>9088</v>
      </c>
      <c r="G14" s="24">
        <v>5599</v>
      </c>
      <c r="H14" s="25">
        <v>0.25</v>
      </c>
      <c r="I14" s="26">
        <v>0.537934639084507</v>
      </c>
      <c r="J14" s="24">
        <v>4199.25</v>
      </c>
      <c r="K14" s="27">
        <v>16797</v>
      </c>
      <c r="L14" s="43">
        <v>0</v>
      </c>
      <c r="M14" s="53">
        <v>4</v>
      </c>
      <c r="O14" s="60">
        <v>15881</v>
      </c>
      <c r="P14" s="60">
        <v>5599</v>
      </c>
      <c r="Q14" s="60">
        <v>4479.2</v>
      </c>
      <c r="R14" s="60">
        <v>4199.25</v>
      </c>
      <c r="T14" s="96">
        <f t="shared" si="0"/>
        <v>17916.8</v>
      </c>
      <c r="U14" s="96">
        <f t="shared" si="1"/>
        <v>16797</v>
      </c>
      <c r="W14" s="94">
        <f t="shared" si="2"/>
        <v>1119.7999999999993</v>
      </c>
      <c r="X14" s="94">
        <f t="shared" si="3"/>
        <v>0</v>
      </c>
    </row>
    <row r="15" spans="1:24" ht="204">
      <c r="A15" s="20">
        <v>4</v>
      </c>
      <c r="B15" s="21" t="s">
        <v>409</v>
      </c>
      <c r="C15" s="22" t="s">
        <v>410</v>
      </c>
      <c r="D15" s="21" t="s">
        <v>411</v>
      </c>
      <c r="E15" s="23">
        <v>0</v>
      </c>
      <c r="F15" s="24">
        <v>0</v>
      </c>
      <c r="G15" s="24">
        <v>0</v>
      </c>
      <c r="H15" s="25">
        <v>0</v>
      </c>
      <c r="I15" s="26">
        <v>0</v>
      </c>
      <c r="J15" s="24">
        <v>0</v>
      </c>
      <c r="K15" s="27">
        <v>0</v>
      </c>
      <c r="L15" s="43">
        <v>0</v>
      </c>
      <c r="M15" s="53">
        <v>0</v>
      </c>
      <c r="O15" s="60">
        <v>16948</v>
      </c>
      <c r="P15" s="60">
        <v>5090</v>
      </c>
      <c r="Q15" s="60">
        <v>4072</v>
      </c>
      <c r="R15" s="60">
        <v>3817.5</v>
      </c>
      <c r="T15" s="96">
        <f t="shared" si="0"/>
        <v>0</v>
      </c>
      <c r="U15" s="96">
        <f t="shared" si="1"/>
        <v>0</v>
      </c>
      <c r="W15" s="94">
        <f t="shared" si="2"/>
        <v>0</v>
      </c>
      <c r="X15" s="94">
        <f t="shared" si="3"/>
        <v>0</v>
      </c>
    </row>
    <row r="16" spans="1:24" ht="89.25">
      <c r="A16" s="20">
        <v>5</v>
      </c>
      <c r="B16" s="21" t="s">
        <v>412</v>
      </c>
      <c r="C16" s="22" t="s">
        <v>413</v>
      </c>
      <c r="D16" s="21" t="s">
        <v>414</v>
      </c>
      <c r="E16" s="23">
        <v>0</v>
      </c>
      <c r="F16" s="24">
        <v>0</v>
      </c>
      <c r="G16" s="24">
        <v>0</v>
      </c>
      <c r="H16" s="25">
        <v>0</v>
      </c>
      <c r="I16" s="26">
        <v>0</v>
      </c>
      <c r="J16" s="24">
        <v>0</v>
      </c>
      <c r="K16" s="27">
        <v>0</v>
      </c>
      <c r="L16" s="43">
        <v>0</v>
      </c>
      <c r="M16" s="53">
        <v>0</v>
      </c>
      <c r="O16" s="60">
        <v>7593</v>
      </c>
      <c r="P16" s="60">
        <v>1846</v>
      </c>
      <c r="Q16" s="60">
        <v>1476.8</v>
      </c>
      <c r="R16" s="60">
        <v>1384.5</v>
      </c>
      <c r="T16" s="96">
        <f t="shared" si="0"/>
        <v>0</v>
      </c>
      <c r="U16" s="96">
        <f t="shared" si="1"/>
        <v>0</v>
      </c>
      <c r="W16" s="94">
        <f t="shared" si="2"/>
        <v>0</v>
      </c>
      <c r="X16" s="94">
        <f t="shared" si="3"/>
        <v>0</v>
      </c>
    </row>
    <row r="17" spans="1:24" ht="102">
      <c r="A17" s="20">
        <v>6</v>
      </c>
      <c r="B17" s="21" t="s">
        <v>415</v>
      </c>
      <c r="C17" s="22" t="s">
        <v>416</v>
      </c>
      <c r="D17" s="21" t="s">
        <v>414</v>
      </c>
      <c r="E17" s="23">
        <v>0</v>
      </c>
      <c r="F17" s="24">
        <v>0</v>
      </c>
      <c r="G17" s="24">
        <v>0</v>
      </c>
      <c r="H17" s="25">
        <v>0</v>
      </c>
      <c r="I17" s="26">
        <v>0</v>
      </c>
      <c r="J17" s="24">
        <v>0</v>
      </c>
      <c r="K17" s="27">
        <v>0</v>
      </c>
      <c r="L17" s="43">
        <v>0</v>
      </c>
      <c r="M17" s="53">
        <v>0</v>
      </c>
      <c r="O17" s="60">
        <v>5992</v>
      </c>
      <c r="P17" s="60">
        <v>1810</v>
      </c>
      <c r="Q17" s="60">
        <v>1448</v>
      </c>
      <c r="R17" s="60">
        <v>1357.5</v>
      </c>
      <c r="T17" s="96">
        <f t="shared" si="0"/>
        <v>0</v>
      </c>
      <c r="U17" s="96">
        <f t="shared" si="1"/>
        <v>0</v>
      </c>
      <c r="W17" s="94">
        <f t="shared" si="2"/>
        <v>0</v>
      </c>
      <c r="X17" s="94">
        <f t="shared" si="3"/>
        <v>0</v>
      </c>
    </row>
    <row r="18" spans="1:24" ht="76.5">
      <c r="A18" s="20">
        <v>7</v>
      </c>
      <c r="B18" s="21" t="s">
        <v>417</v>
      </c>
      <c r="C18" s="22" t="s">
        <v>418</v>
      </c>
      <c r="D18" s="21" t="s">
        <v>419</v>
      </c>
      <c r="E18" s="23">
        <v>0</v>
      </c>
      <c r="F18" s="24">
        <v>0</v>
      </c>
      <c r="G18" s="24">
        <v>0</v>
      </c>
      <c r="H18" s="25">
        <v>0</v>
      </c>
      <c r="I18" s="26">
        <v>0</v>
      </c>
      <c r="J18" s="24">
        <v>0</v>
      </c>
      <c r="K18" s="27">
        <v>0</v>
      </c>
      <c r="L18" s="43">
        <v>0</v>
      </c>
      <c r="M18" s="53">
        <v>0</v>
      </c>
      <c r="O18" s="60">
        <v>9465</v>
      </c>
      <c r="P18" s="60">
        <v>3049</v>
      </c>
      <c r="Q18" s="60">
        <v>2439.1999999999998</v>
      </c>
      <c r="R18" s="60">
        <v>2286.75</v>
      </c>
      <c r="T18" s="96">
        <f t="shared" si="0"/>
        <v>0</v>
      </c>
      <c r="U18" s="96">
        <f t="shared" si="1"/>
        <v>0</v>
      </c>
      <c r="W18" s="94">
        <f t="shared" si="2"/>
        <v>0</v>
      </c>
      <c r="X18" s="94">
        <f t="shared" si="3"/>
        <v>0</v>
      </c>
    </row>
    <row r="19" spans="1:24" ht="140.25">
      <c r="A19" s="20">
        <v>8</v>
      </c>
      <c r="B19" s="21" t="s">
        <v>420</v>
      </c>
      <c r="C19" s="22" t="s">
        <v>421</v>
      </c>
      <c r="D19" s="21" t="s">
        <v>422</v>
      </c>
      <c r="E19" s="23">
        <v>0</v>
      </c>
      <c r="F19" s="24">
        <v>0</v>
      </c>
      <c r="G19" s="24">
        <v>0</v>
      </c>
      <c r="H19" s="25">
        <v>0</v>
      </c>
      <c r="I19" s="26">
        <v>0</v>
      </c>
      <c r="J19" s="24">
        <v>0</v>
      </c>
      <c r="K19" s="27">
        <v>0</v>
      </c>
      <c r="L19" s="43">
        <v>0</v>
      </c>
      <c r="M19" s="53">
        <v>0</v>
      </c>
      <c r="O19" s="60">
        <v>7048</v>
      </c>
      <c r="P19" s="60">
        <v>1908</v>
      </c>
      <c r="Q19" s="60">
        <v>1526.4</v>
      </c>
      <c r="R19" s="60">
        <v>1431</v>
      </c>
      <c r="T19" s="96">
        <f t="shared" si="0"/>
        <v>0</v>
      </c>
      <c r="U19" s="96">
        <f t="shared" si="1"/>
        <v>0</v>
      </c>
      <c r="W19" s="94">
        <f t="shared" si="2"/>
        <v>0</v>
      </c>
      <c r="X19" s="94">
        <f t="shared" si="3"/>
        <v>0</v>
      </c>
    </row>
    <row r="20" spans="1:24" ht="344.25">
      <c r="A20" s="20">
        <v>9</v>
      </c>
      <c r="B20" s="21" t="s">
        <v>423</v>
      </c>
      <c r="C20" s="22" t="s">
        <v>424</v>
      </c>
      <c r="D20" s="21" t="s">
        <v>425</v>
      </c>
      <c r="E20" s="23">
        <v>0</v>
      </c>
      <c r="F20" s="24">
        <v>0</v>
      </c>
      <c r="G20" s="24">
        <v>0</v>
      </c>
      <c r="H20" s="25">
        <v>0</v>
      </c>
      <c r="I20" s="26">
        <v>0</v>
      </c>
      <c r="J20" s="24">
        <v>0</v>
      </c>
      <c r="K20" s="27">
        <v>0</v>
      </c>
      <c r="L20" s="43">
        <v>0</v>
      </c>
      <c r="M20" s="53">
        <v>0</v>
      </c>
      <c r="O20" s="60">
        <v>131538</v>
      </c>
      <c r="P20" s="60">
        <v>31674</v>
      </c>
      <c r="Q20" s="60">
        <v>25339.200000000001</v>
      </c>
      <c r="R20" s="60">
        <v>23755.5</v>
      </c>
      <c r="T20" s="96">
        <f t="shared" si="0"/>
        <v>0</v>
      </c>
      <c r="U20" s="96">
        <f t="shared" si="1"/>
        <v>0</v>
      </c>
      <c r="W20" s="94">
        <f t="shared" si="2"/>
        <v>0</v>
      </c>
      <c r="X20" s="94">
        <f t="shared" si="3"/>
        <v>0</v>
      </c>
    </row>
    <row r="21" spans="1:24" ht="114.75">
      <c r="A21" s="20">
        <v>10</v>
      </c>
      <c r="B21" s="21" t="s">
        <v>426</v>
      </c>
      <c r="C21" s="22" t="s">
        <v>427</v>
      </c>
      <c r="D21" s="21" t="s">
        <v>428</v>
      </c>
      <c r="E21" s="23">
        <v>0</v>
      </c>
      <c r="F21" s="24">
        <v>0</v>
      </c>
      <c r="G21" s="24">
        <v>0</v>
      </c>
      <c r="H21" s="25">
        <v>0</v>
      </c>
      <c r="I21" s="26">
        <v>0</v>
      </c>
      <c r="J21" s="24">
        <v>0</v>
      </c>
      <c r="K21" s="27">
        <v>0</v>
      </c>
      <c r="L21" s="43">
        <v>0</v>
      </c>
      <c r="M21" s="53">
        <v>0</v>
      </c>
      <c r="O21" s="60">
        <v>14893</v>
      </c>
      <c r="P21" s="60">
        <v>1981</v>
      </c>
      <c r="Q21" s="60">
        <v>1584.8</v>
      </c>
      <c r="R21" s="60">
        <v>1485.75</v>
      </c>
      <c r="T21" s="96">
        <f t="shared" si="0"/>
        <v>0</v>
      </c>
      <c r="U21" s="96">
        <f t="shared" si="1"/>
        <v>0</v>
      </c>
      <c r="W21" s="94">
        <f t="shared" si="2"/>
        <v>0</v>
      </c>
      <c r="X21" s="94">
        <f t="shared" si="3"/>
        <v>0</v>
      </c>
    </row>
    <row r="22" spans="1:24" ht="114.75">
      <c r="A22" s="20">
        <v>11</v>
      </c>
      <c r="B22" s="21" t="s">
        <v>429</v>
      </c>
      <c r="C22" s="22" t="s">
        <v>427</v>
      </c>
      <c r="D22" s="21" t="s">
        <v>403</v>
      </c>
      <c r="E22" s="23">
        <v>0</v>
      </c>
      <c r="F22" s="24">
        <v>0</v>
      </c>
      <c r="G22" s="24">
        <v>0</v>
      </c>
      <c r="H22" s="25">
        <v>0</v>
      </c>
      <c r="I22" s="26">
        <v>0</v>
      </c>
      <c r="J22" s="24">
        <v>0</v>
      </c>
      <c r="K22" s="27">
        <v>0</v>
      </c>
      <c r="L22" s="43">
        <v>0</v>
      </c>
      <c r="M22" s="53">
        <v>0</v>
      </c>
      <c r="O22" s="60">
        <v>49728</v>
      </c>
      <c r="P22" s="60">
        <v>1471</v>
      </c>
      <c r="Q22" s="60">
        <v>1176.8</v>
      </c>
      <c r="R22" s="60">
        <v>1103.25</v>
      </c>
      <c r="T22" s="96">
        <f t="shared" si="0"/>
        <v>0</v>
      </c>
      <c r="U22" s="96">
        <f t="shared" si="1"/>
        <v>0</v>
      </c>
      <c r="W22" s="94">
        <f t="shared" si="2"/>
        <v>0</v>
      </c>
      <c r="X22" s="94">
        <f t="shared" si="3"/>
        <v>0</v>
      </c>
    </row>
    <row r="23" spans="1:24" ht="140.25">
      <c r="A23" s="20">
        <v>12</v>
      </c>
      <c r="B23" s="21" t="s">
        <v>430</v>
      </c>
      <c r="C23" s="28" t="s">
        <v>431</v>
      </c>
      <c r="D23" s="21" t="s">
        <v>403</v>
      </c>
      <c r="E23" s="23">
        <v>6</v>
      </c>
      <c r="F23" s="24">
        <v>11364</v>
      </c>
      <c r="G23" s="24">
        <v>6192</v>
      </c>
      <c r="H23" s="25">
        <v>0.25</v>
      </c>
      <c r="I23" s="26">
        <v>0.59134107708553318</v>
      </c>
      <c r="J23" s="24">
        <v>4644</v>
      </c>
      <c r="K23" s="27">
        <v>27864</v>
      </c>
      <c r="L23" s="43">
        <v>0</v>
      </c>
      <c r="M23" s="53">
        <v>6</v>
      </c>
      <c r="O23" s="60">
        <v>53069</v>
      </c>
      <c r="P23" s="60">
        <v>6192</v>
      </c>
      <c r="Q23" s="60">
        <v>4953.6000000000004</v>
      </c>
      <c r="R23" s="60">
        <v>4644</v>
      </c>
      <c r="T23" s="96">
        <f t="shared" si="0"/>
        <v>29721.600000000002</v>
      </c>
      <c r="U23" s="96">
        <f t="shared" si="1"/>
        <v>27864</v>
      </c>
      <c r="W23" s="94">
        <f t="shared" si="2"/>
        <v>1857.6000000000022</v>
      </c>
      <c r="X23" s="94">
        <f t="shared" si="3"/>
        <v>0</v>
      </c>
    </row>
    <row r="24" spans="1:24" ht="76.5">
      <c r="A24" s="20">
        <v>13</v>
      </c>
      <c r="B24" s="21" t="s">
        <v>432</v>
      </c>
      <c r="C24" s="22" t="s">
        <v>433</v>
      </c>
      <c r="D24" s="21" t="s">
        <v>434</v>
      </c>
      <c r="E24" s="23">
        <v>0</v>
      </c>
      <c r="F24" s="24">
        <v>0</v>
      </c>
      <c r="G24" s="24">
        <v>0</v>
      </c>
      <c r="H24" s="25">
        <v>0</v>
      </c>
      <c r="I24" s="26">
        <v>0</v>
      </c>
      <c r="J24" s="24">
        <v>0</v>
      </c>
      <c r="K24" s="27">
        <v>0</v>
      </c>
      <c r="L24" s="43">
        <v>0</v>
      </c>
      <c r="M24" s="53">
        <v>0</v>
      </c>
      <c r="O24" s="60">
        <v>96247</v>
      </c>
      <c r="P24" s="60">
        <v>13215</v>
      </c>
      <c r="Q24" s="60">
        <v>10572</v>
      </c>
      <c r="R24" s="60">
        <v>9911.25</v>
      </c>
      <c r="T24" s="96">
        <f t="shared" si="0"/>
        <v>0</v>
      </c>
      <c r="U24" s="96">
        <f t="shared" si="1"/>
        <v>0</v>
      </c>
      <c r="W24" s="94">
        <f t="shared" si="2"/>
        <v>0</v>
      </c>
      <c r="X24" s="94">
        <f t="shared" si="3"/>
        <v>0</v>
      </c>
    </row>
    <row r="25" spans="1:24" ht="89.25">
      <c r="A25" s="20">
        <v>14</v>
      </c>
      <c r="B25" s="21" t="s">
        <v>435</v>
      </c>
      <c r="C25" s="22" t="s">
        <v>436</v>
      </c>
      <c r="D25" s="21" t="s">
        <v>437</v>
      </c>
      <c r="E25" s="23">
        <v>0</v>
      </c>
      <c r="F25" s="24">
        <v>0</v>
      </c>
      <c r="G25" s="24">
        <v>0</v>
      </c>
      <c r="H25" s="25">
        <v>0</v>
      </c>
      <c r="I25" s="26">
        <v>0</v>
      </c>
      <c r="J25" s="24">
        <v>0</v>
      </c>
      <c r="K25" s="27">
        <v>0</v>
      </c>
      <c r="L25" s="43">
        <v>0</v>
      </c>
      <c r="M25" s="53">
        <v>0</v>
      </c>
      <c r="O25" s="60">
        <v>67845</v>
      </c>
      <c r="P25" s="60">
        <v>4793</v>
      </c>
      <c r="Q25" s="60">
        <v>3834.4</v>
      </c>
      <c r="R25" s="60">
        <v>3594.75</v>
      </c>
      <c r="T25" s="96">
        <f t="shared" si="0"/>
        <v>0</v>
      </c>
      <c r="U25" s="96">
        <f t="shared" si="1"/>
        <v>0</v>
      </c>
      <c r="W25" s="94">
        <f t="shared" si="2"/>
        <v>0</v>
      </c>
      <c r="X25" s="94">
        <f t="shared" si="3"/>
        <v>0</v>
      </c>
    </row>
    <row r="26" spans="1:24" ht="153">
      <c r="A26" s="20">
        <v>15</v>
      </c>
      <c r="B26" s="21" t="s">
        <v>438</v>
      </c>
      <c r="C26" s="22" t="s">
        <v>439</v>
      </c>
      <c r="D26" s="21" t="s">
        <v>440</v>
      </c>
      <c r="E26" s="23">
        <v>7</v>
      </c>
      <c r="F26" s="24">
        <v>10382</v>
      </c>
      <c r="G26" s="24">
        <v>5371</v>
      </c>
      <c r="H26" s="25">
        <v>0.25</v>
      </c>
      <c r="I26" s="26">
        <v>0.61199672510113656</v>
      </c>
      <c r="J26" s="24">
        <v>4028.25</v>
      </c>
      <c r="K26" s="27">
        <v>28197.75</v>
      </c>
      <c r="L26" s="43">
        <v>0</v>
      </c>
      <c r="M26" s="53">
        <v>7</v>
      </c>
      <c r="O26" s="60">
        <v>33686</v>
      </c>
      <c r="P26" s="60">
        <v>5371</v>
      </c>
      <c r="Q26" s="60">
        <v>4296.8</v>
      </c>
      <c r="R26" s="60">
        <v>4028.25</v>
      </c>
      <c r="T26" s="96">
        <f t="shared" si="0"/>
        <v>30077.600000000002</v>
      </c>
      <c r="U26" s="96">
        <f t="shared" si="1"/>
        <v>28197.75</v>
      </c>
      <c r="W26" s="94">
        <f t="shared" si="2"/>
        <v>1879.8500000000022</v>
      </c>
      <c r="X26" s="94">
        <f t="shared" si="3"/>
        <v>0</v>
      </c>
    </row>
    <row r="27" spans="1:24" ht="153">
      <c r="A27" s="20">
        <v>16</v>
      </c>
      <c r="B27" s="21" t="s">
        <v>441</v>
      </c>
      <c r="C27" s="22" t="s">
        <v>442</v>
      </c>
      <c r="D27" s="21" t="s">
        <v>443</v>
      </c>
      <c r="E27" s="23">
        <v>0</v>
      </c>
      <c r="F27" s="24">
        <v>0</v>
      </c>
      <c r="G27" s="24">
        <v>0</v>
      </c>
      <c r="H27" s="25">
        <v>0</v>
      </c>
      <c r="I27" s="26">
        <v>0</v>
      </c>
      <c r="J27" s="24">
        <v>0</v>
      </c>
      <c r="K27" s="27">
        <v>0</v>
      </c>
      <c r="L27" s="43">
        <v>0</v>
      </c>
      <c r="M27" s="53">
        <v>0</v>
      </c>
      <c r="O27" s="60">
        <v>15921</v>
      </c>
      <c r="P27" s="60">
        <v>1902</v>
      </c>
      <c r="Q27" s="60">
        <v>1521.6</v>
      </c>
      <c r="R27" s="60">
        <v>1426.5</v>
      </c>
      <c r="T27" s="96">
        <f t="shared" si="0"/>
        <v>0</v>
      </c>
      <c r="U27" s="96">
        <f t="shared" si="1"/>
        <v>0</v>
      </c>
      <c r="W27" s="94">
        <f t="shared" si="2"/>
        <v>0</v>
      </c>
      <c r="X27" s="94">
        <f t="shared" si="3"/>
        <v>0</v>
      </c>
    </row>
    <row r="28" spans="1:24" ht="153">
      <c r="A28" s="20">
        <v>17</v>
      </c>
      <c r="B28" s="21" t="s">
        <v>444</v>
      </c>
      <c r="C28" s="22" t="s">
        <v>442</v>
      </c>
      <c r="D28" s="21" t="s">
        <v>445</v>
      </c>
      <c r="E28" s="23">
        <v>0</v>
      </c>
      <c r="F28" s="24">
        <v>0</v>
      </c>
      <c r="G28" s="24">
        <v>0</v>
      </c>
      <c r="H28" s="25">
        <v>0</v>
      </c>
      <c r="I28" s="26">
        <v>0</v>
      </c>
      <c r="J28" s="24">
        <v>0</v>
      </c>
      <c r="K28" s="27">
        <v>0</v>
      </c>
      <c r="L28" s="43">
        <v>0</v>
      </c>
      <c r="M28" s="53">
        <v>0</v>
      </c>
      <c r="O28" s="60">
        <v>14918</v>
      </c>
      <c r="P28" s="60">
        <v>1696</v>
      </c>
      <c r="Q28" s="60">
        <v>1356.8</v>
      </c>
      <c r="R28" s="60">
        <v>1272</v>
      </c>
      <c r="T28" s="96">
        <f t="shared" si="0"/>
        <v>0</v>
      </c>
      <c r="U28" s="96">
        <f t="shared" si="1"/>
        <v>0</v>
      </c>
      <c r="W28" s="94">
        <f t="shared" si="2"/>
        <v>0</v>
      </c>
      <c r="X28" s="94">
        <f t="shared" si="3"/>
        <v>0</v>
      </c>
    </row>
    <row r="29" spans="1:24" ht="255">
      <c r="A29" s="20">
        <v>18</v>
      </c>
      <c r="B29" s="21" t="s">
        <v>446</v>
      </c>
      <c r="C29" s="28" t="s">
        <v>447</v>
      </c>
      <c r="D29" s="21" t="s">
        <v>448</v>
      </c>
      <c r="E29" s="23">
        <v>0</v>
      </c>
      <c r="F29" s="24">
        <v>0</v>
      </c>
      <c r="G29" s="24">
        <v>0</v>
      </c>
      <c r="H29" s="25">
        <v>0</v>
      </c>
      <c r="I29" s="26">
        <v>0</v>
      </c>
      <c r="J29" s="24">
        <v>0</v>
      </c>
      <c r="K29" s="27">
        <v>0</v>
      </c>
      <c r="L29" s="43">
        <v>0</v>
      </c>
      <c r="M29" s="53">
        <v>0</v>
      </c>
      <c r="O29" s="60">
        <v>35951</v>
      </c>
      <c r="P29" s="60">
        <v>5649</v>
      </c>
      <c r="Q29" s="60">
        <v>4519.2</v>
      </c>
      <c r="R29" s="60">
        <v>4236.75</v>
      </c>
      <c r="T29" s="96">
        <f t="shared" si="0"/>
        <v>0</v>
      </c>
      <c r="U29" s="96">
        <f t="shared" si="1"/>
        <v>0</v>
      </c>
      <c r="W29" s="94">
        <f t="shared" si="2"/>
        <v>0</v>
      </c>
      <c r="X29" s="94">
        <f t="shared" si="3"/>
        <v>0</v>
      </c>
    </row>
    <row r="30" spans="1:24" ht="178.5">
      <c r="A30" s="20">
        <v>19</v>
      </c>
      <c r="B30" s="21" t="s">
        <v>449</v>
      </c>
      <c r="C30" s="28" t="s">
        <v>450</v>
      </c>
      <c r="D30" s="21" t="s">
        <v>403</v>
      </c>
      <c r="E30" s="23">
        <v>5</v>
      </c>
      <c r="F30" s="24">
        <v>11256</v>
      </c>
      <c r="G30" s="24">
        <v>6855</v>
      </c>
      <c r="H30" s="25">
        <v>0.25</v>
      </c>
      <c r="I30" s="26">
        <v>0.54324360341151379</v>
      </c>
      <c r="J30" s="24">
        <v>5141.25</v>
      </c>
      <c r="K30" s="27">
        <v>25706.25</v>
      </c>
      <c r="L30" s="43">
        <v>0</v>
      </c>
      <c r="M30" s="53">
        <v>5</v>
      </c>
      <c r="O30" s="60">
        <v>111005</v>
      </c>
      <c r="P30" s="60">
        <v>6855</v>
      </c>
      <c r="Q30" s="60">
        <v>5484</v>
      </c>
      <c r="R30" s="60">
        <v>5141.25</v>
      </c>
      <c r="T30" s="96">
        <f t="shared" si="0"/>
        <v>27420</v>
      </c>
      <c r="U30" s="96">
        <f t="shared" si="1"/>
        <v>25706.25</v>
      </c>
      <c r="W30" s="94">
        <f t="shared" si="2"/>
        <v>1713.75</v>
      </c>
      <c r="X30" s="94">
        <f t="shared" si="3"/>
        <v>0</v>
      </c>
    </row>
    <row r="31" spans="1:24" ht="204">
      <c r="A31" s="20">
        <v>20</v>
      </c>
      <c r="B31" s="21" t="s">
        <v>451</v>
      </c>
      <c r="C31" s="22" t="s">
        <v>452</v>
      </c>
      <c r="D31" s="21" t="s">
        <v>453</v>
      </c>
      <c r="E31" s="23">
        <v>0</v>
      </c>
      <c r="F31" s="24">
        <v>0</v>
      </c>
      <c r="G31" s="24">
        <v>0</v>
      </c>
      <c r="H31" s="25">
        <v>0</v>
      </c>
      <c r="I31" s="26">
        <v>0</v>
      </c>
      <c r="J31" s="24">
        <v>0</v>
      </c>
      <c r="K31" s="27">
        <v>0</v>
      </c>
      <c r="L31" s="43">
        <v>0</v>
      </c>
      <c r="M31" s="53">
        <v>0</v>
      </c>
      <c r="O31" s="60">
        <v>27941</v>
      </c>
      <c r="P31" s="60">
        <v>8508</v>
      </c>
      <c r="Q31" s="60">
        <v>6806.4</v>
      </c>
      <c r="R31" s="60">
        <v>6381</v>
      </c>
      <c r="T31" s="96">
        <f t="shared" si="0"/>
        <v>0</v>
      </c>
      <c r="U31" s="96">
        <f t="shared" si="1"/>
        <v>0</v>
      </c>
      <c r="W31" s="94">
        <f t="shared" si="2"/>
        <v>0</v>
      </c>
      <c r="X31" s="94">
        <f t="shared" si="3"/>
        <v>0</v>
      </c>
    </row>
    <row r="32" spans="1:24" ht="153">
      <c r="A32" s="20">
        <v>21</v>
      </c>
      <c r="B32" s="21" t="s">
        <v>454</v>
      </c>
      <c r="C32" s="22" t="s">
        <v>455</v>
      </c>
      <c r="D32" s="21" t="s">
        <v>456</v>
      </c>
      <c r="E32" s="23">
        <v>6</v>
      </c>
      <c r="F32" s="24">
        <v>6807</v>
      </c>
      <c r="G32" s="24">
        <v>4362</v>
      </c>
      <c r="H32" s="25">
        <v>0.25</v>
      </c>
      <c r="I32" s="26">
        <v>0.51939180255619211</v>
      </c>
      <c r="J32" s="24">
        <v>3271.5</v>
      </c>
      <c r="K32" s="27">
        <v>19629</v>
      </c>
      <c r="L32" s="43">
        <v>0</v>
      </c>
      <c r="M32" s="53">
        <v>6</v>
      </c>
      <c r="O32" s="60">
        <v>17646</v>
      </c>
      <c r="P32" s="60">
        <v>4362</v>
      </c>
      <c r="Q32" s="60">
        <v>3489.6</v>
      </c>
      <c r="R32" s="60">
        <v>3271.5</v>
      </c>
      <c r="T32" s="96">
        <f t="shared" si="0"/>
        <v>20937.599999999999</v>
      </c>
      <c r="U32" s="96">
        <f t="shared" si="1"/>
        <v>19629</v>
      </c>
      <c r="W32" s="94">
        <f t="shared" si="2"/>
        <v>1308.5999999999985</v>
      </c>
      <c r="X32" s="94">
        <f t="shared" si="3"/>
        <v>0</v>
      </c>
    </row>
    <row r="33" spans="1:24" ht="178.5">
      <c r="A33" s="20">
        <v>22</v>
      </c>
      <c r="B33" s="21" t="s">
        <v>457</v>
      </c>
      <c r="C33" s="22" t="s">
        <v>458</v>
      </c>
      <c r="D33" s="21" t="s">
        <v>403</v>
      </c>
      <c r="E33" s="23">
        <v>5</v>
      </c>
      <c r="F33" s="24">
        <v>9997</v>
      </c>
      <c r="G33" s="24">
        <v>5452</v>
      </c>
      <c r="H33" s="25">
        <v>0.25</v>
      </c>
      <c r="I33" s="26">
        <v>0.59097729318795644</v>
      </c>
      <c r="J33" s="24">
        <v>4089</v>
      </c>
      <c r="K33" s="27">
        <v>20445</v>
      </c>
      <c r="L33" s="43">
        <v>0</v>
      </c>
      <c r="M33" s="53">
        <v>5</v>
      </c>
      <c r="O33" s="60">
        <v>30815</v>
      </c>
      <c r="P33" s="60">
        <v>5452</v>
      </c>
      <c r="Q33" s="60">
        <v>4361.6000000000004</v>
      </c>
      <c r="R33" s="60">
        <v>4089</v>
      </c>
      <c r="T33" s="96">
        <f t="shared" si="0"/>
        <v>21808</v>
      </c>
      <c r="U33" s="96">
        <f t="shared" si="1"/>
        <v>20445</v>
      </c>
      <c r="W33" s="94">
        <f t="shared" si="2"/>
        <v>1363</v>
      </c>
      <c r="X33" s="94">
        <f t="shared" si="3"/>
        <v>0</v>
      </c>
    </row>
    <row r="34" spans="1:24" ht="178.5">
      <c r="A34" s="20">
        <v>23</v>
      </c>
      <c r="B34" s="21" t="s">
        <v>459</v>
      </c>
      <c r="C34" s="22" t="s">
        <v>458</v>
      </c>
      <c r="D34" s="21" t="s">
        <v>460</v>
      </c>
      <c r="E34" s="23">
        <v>0</v>
      </c>
      <c r="F34" s="24">
        <v>0</v>
      </c>
      <c r="G34" s="24">
        <v>0</v>
      </c>
      <c r="H34" s="25">
        <v>0</v>
      </c>
      <c r="I34" s="26">
        <v>0</v>
      </c>
      <c r="J34" s="24">
        <v>0</v>
      </c>
      <c r="K34" s="27">
        <v>0</v>
      </c>
      <c r="L34" s="43">
        <v>0</v>
      </c>
      <c r="M34" s="53">
        <v>0</v>
      </c>
      <c r="O34" s="60">
        <v>17646</v>
      </c>
      <c r="P34" s="60">
        <v>2593</v>
      </c>
      <c r="Q34" s="60">
        <v>2074.4</v>
      </c>
      <c r="R34" s="60">
        <v>1944.75</v>
      </c>
      <c r="T34" s="96">
        <f t="shared" si="0"/>
        <v>0</v>
      </c>
      <c r="U34" s="96">
        <f t="shared" si="1"/>
        <v>0</v>
      </c>
      <c r="W34" s="94">
        <f t="shared" si="2"/>
        <v>0</v>
      </c>
      <c r="X34" s="94">
        <f t="shared" si="3"/>
        <v>0</v>
      </c>
    </row>
    <row r="35" spans="1:24" ht="178.5">
      <c r="A35" s="20">
        <v>24</v>
      </c>
      <c r="B35" s="21" t="s">
        <v>461</v>
      </c>
      <c r="C35" s="22" t="s">
        <v>458</v>
      </c>
      <c r="D35" s="21" t="s">
        <v>462</v>
      </c>
      <c r="E35" s="23">
        <v>0</v>
      </c>
      <c r="F35" s="24">
        <v>0</v>
      </c>
      <c r="G35" s="24">
        <v>0</v>
      </c>
      <c r="H35" s="25">
        <v>0</v>
      </c>
      <c r="I35" s="26">
        <v>0</v>
      </c>
      <c r="J35" s="24">
        <v>0</v>
      </c>
      <c r="K35" s="27">
        <v>0</v>
      </c>
      <c r="L35" s="43">
        <v>0</v>
      </c>
      <c r="M35" s="53">
        <v>0</v>
      </c>
      <c r="O35" s="60">
        <v>16263</v>
      </c>
      <c r="P35" s="60">
        <v>1719</v>
      </c>
      <c r="Q35" s="60">
        <v>1375.2</v>
      </c>
      <c r="R35" s="60">
        <v>1289.25</v>
      </c>
      <c r="T35" s="96">
        <f t="shared" si="0"/>
        <v>0</v>
      </c>
      <c r="U35" s="96">
        <f t="shared" si="1"/>
        <v>0</v>
      </c>
      <c r="W35" s="94">
        <f t="shared" si="2"/>
        <v>0</v>
      </c>
      <c r="X35" s="94">
        <f t="shared" si="3"/>
        <v>0</v>
      </c>
    </row>
    <row r="36" spans="1:24" ht="140.25">
      <c r="A36" s="20">
        <v>25</v>
      </c>
      <c r="B36" s="21" t="s">
        <v>463</v>
      </c>
      <c r="C36" s="22" t="s">
        <v>464</v>
      </c>
      <c r="D36" s="21" t="s">
        <v>465</v>
      </c>
      <c r="E36" s="23">
        <v>0</v>
      </c>
      <c r="F36" s="24">
        <v>0</v>
      </c>
      <c r="G36" s="24">
        <v>0</v>
      </c>
      <c r="H36" s="25">
        <v>0</v>
      </c>
      <c r="I36" s="26">
        <v>0</v>
      </c>
      <c r="J36" s="24">
        <v>0</v>
      </c>
      <c r="K36" s="27">
        <v>0</v>
      </c>
      <c r="L36" s="43">
        <v>0</v>
      </c>
      <c r="M36" s="53">
        <v>0</v>
      </c>
      <c r="O36" s="60">
        <v>203616</v>
      </c>
      <c r="P36" s="60">
        <v>4907</v>
      </c>
      <c r="Q36" s="60">
        <v>3925.6</v>
      </c>
      <c r="R36" s="60">
        <v>3680.25</v>
      </c>
      <c r="T36" s="96">
        <f t="shared" si="0"/>
        <v>0</v>
      </c>
      <c r="U36" s="96">
        <f t="shared" si="1"/>
        <v>0</v>
      </c>
      <c r="W36" s="94">
        <f t="shared" si="2"/>
        <v>0</v>
      </c>
      <c r="X36" s="94">
        <f t="shared" si="3"/>
        <v>0</v>
      </c>
    </row>
    <row r="37" spans="1:24" ht="63.75">
      <c r="A37" s="20">
        <v>26</v>
      </c>
      <c r="B37" s="21" t="s">
        <v>466</v>
      </c>
      <c r="C37" s="22" t="s">
        <v>467</v>
      </c>
      <c r="D37" s="21" t="s">
        <v>468</v>
      </c>
      <c r="E37" s="23">
        <v>0</v>
      </c>
      <c r="F37" s="24">
        <v>0</v>
      </c>
      <c r="G37" s="24">
        <v>0</v>
      </c>
      <c r="H37" s="25">
        <v>0</v>
      </c>
      <c r="I37" s="26">
        <v>0</v>
      </c>
      <c r="J37" s="24">
        <v>0</v>
      </c>
      <c r="K37" s="27">
        <v>0</v>
      </c>
      <c r="L37" s="43">
        <v>0</v>
      </c>
      <c r="M37" s="53">
        <v>0</v>
      </c>
      <c r="O37" s="60">
        <v>44492</v>
      </c>
      <c r="P37" s="60">
        <v>3069</v>
      </c>
      <c r="Q37" s="60">
        <v>2455.1999999999998</v>
      </c>
      <c r="R37" s="60">
        <v>2301.75</v>
      </c>
      <c r="T37" s="96">
        <f t="shared" si="0"/>
        <v>0</v>
      </c>
      <c r="U37" s="96">
        <f t="shared" si="1"/>
        <v>0</v>
      </c>
      <c r="W37" s="94">
        <f t="shared" si="2"/>
        <v>0</v>
      </c>
      <c r="X37" s="94">
        <f t="shared" si="3"/>
        <v>0</v>
      </c>
    </row>
    <row r="38" spans="1:24" ht="127.5">
      <c r="A38" s="20">
        <v>27</v>
      </c>
      <c r="B38" s="21" t="s">
        <v>469</v>
      </c>
      <c r="C38" s="22" t="s">
        <v>470</v>
      </c>
      <c r="D38" s="21" t="s">
        <v>403</v>
      </c>
      <c r="E38" s="23">
        <v>5</v>
      </c>
      <c r="F38" s="24">
        <v>8014</v>
      </c>
      <c r="G38" s="24">
        <v>4173</v>
      </c>
      <c r="H38" s="25">
        <v>0.19999999999999998</v>
      </c>
      <c r="I38" s="26">
        <v>0.5834289992513102</v>
      </c>
      <c r="J38" s="24">
        <v>3338.4</v>
      </c>
      <c r="K38" s="27">
        <v>16692</v>
      </c>
      <c r="L38" s="43">
        <v>0</v>
      </c>
      <c r="M38" s="53">
        <v>5</v>
      </c>
      <c r="O38" s="60">
        <v>35290</v>
      </c>
      <c r="P38" s="60">
        <v>4173</v>
      </c>
      <c r="Q38" s="60">
        <v>3338.4</v>
      </c>
      <c r="R38" s="60">
        <v>3129.75</v>
      </c>
      <c r="T38" s="96">
        <f t="shared" si="0"/>
        <v>16692</v>
      </c>
      <c r="U38" s="96">
        <f t="shared" si="1"/>
        <v>15648.75</v>
      </c>
      <c r="W38" s="94">
        <f t="shared" si="2"/>
        <v>0</v>
      </c>
      <c r="X38" s="94">
        <f t="shared" si="3"/>
        <v>-1043.25</v>
      </c>
    </row>
    <row r="39" spans="1:24" ht="153">
      <c r="A39" s="20">
        <v>28</v>
      </c>
      <c r="B39" s="21" t="s">
        <v>471</v>
      </c>
      <c r="C39" s="28" t="s">
        <v>472</v>
      </c>
      <c r="D39" s="21" t="s">
        <v>443</v>
      </c>
      <c r="E39" s="23">
        <v>0</v>
      </c>
      <c r="F39" s="24">
        <v>0</v>
      </c>
      <c r="G39" s="24">
        <v>0</v>
      </c>
      <c r="H39" s="25">
        <v>0</v>
      </c>
      <c r="I39" s="26">
        <v>0</v>
      </c>
      <c r="J39" s="24">
        <v>0</v>
      </c>
      <c r="K39" s="27">
        <v>0</v>
      </c>
      <c r="L39" s="43">
        <v>0</v>
      </c>
      <c r="M39" s="53">
        <v>0</v>
      </c>
      <c r="O39" s="60">
        <v>14552</v>
      </c>
      <c r="P39" s="60">
        <v>2685</v>
      </c>
      <c r="Q39" s="60">
        <v>2148</v>
      </c>
      <c r="R39" s="60">
        <v>2013.75</v>
      </c>
      <c r="T39" s="96">
        <f t="shared" si="0"/>
        <v>0</v>
      </c>
      <c r="U39" s="96">
        <f t="shared" si="1"/>
        <v>0</v>
      </c>
      <c r="W39" s="94">
        <f t="shared" si="2"/>
        <v>0</v>
      </c>
      <c r="X39" s="94">
        <f t="shared" si="3"/>
        <v>0</v>
      </c>
    </row>
    <row r="40" spans="1:24" ht="153">
      <c r="A40" s="20">
        <v>29</v>
      </c>
      <c r="B40" s="21" t="s">
        <v>473</v>
      </c>
      <c r="C40" s="22" t="s">
        <v>472</v>
      </c>
      <c r="D40" s="21" t="s">
        <v>474</v>
      </c>
      <c r="E40" s="23">
        <v>0</v>
      </c>
      <c r="F40" s="24">
        <v>0</v>
      </c>
      <c r="G40" s="24">
        <v>0</v>
      </c>
      <c r="H40" s="25">
        <v>0</v>
      </c>
      <c r="I40" s="26">
        <v>0</v>
      </c>
      <c r="J40" s="24">
        <v>0</v>
      </c>
      <c r="K40" s="27">
        <v>0</v>
      </c>
      <c r="L40" s="43">
        <v>0</v>
      </c>
      <c r="M40" s="53">
        <v>0</v>
      </c>
      <c r="O40" s="60">
        <v>10426</v>
      </c>
      <c r="P40" s="60">
        <v>1744</v>
      </c>
      <c r="Q40" s="60">
        <v>1395.2</v>
      </c>
      <c r="R40" s="60">
        <v>1308</v>
      </c>
      <c r="T40" s="96">
        <f t="shared" si="0"/>
        <v>0</v>
      </c>
      <c r="U40" s="96">
        <f t="shared" si="1"/>
        <v>0</v>
      </c>
      <c r="W40" s="94">
        <f t="shared" si="2"/>
        <v>0</v>
      </c>
      <c r="X40" s="94">
        <f t="shared" si="3"/>
        <v>0</v>
      </c>
    </row>
    <row r="41" spans="1:24" ht="165.75">
      <c r="A41" s="20">
        <v>30</v>
      </c>
      <c r="B41" s="21" t="s">
        <v>475</v>
      </c>
      <c r="C41" s="22" t="s">
        <v>476</v>
      </c>
      <c r="D41" s="21" t="s">
        <v>465</v>
      </c>
      <c r="E41" s="23">
        <v>7</v>
      </c>
      <c r="F41" s="24">
        <v>7873</v>
      </c>
      <c r="G41" s="24">
        <v>5064</v>
      </c>
      <c r="H41" s="25">
        <v>0.25</v>
      </c>
      <c r="I41" s="26">
        <v>0.51759176933824458</v>
      </c>
      <c r="J41" s="24">
        <v>3798</v>
      </c>
      <c r="K41" s="27">
        <v>26586</v>
      </c>
      <c r="L41" s="43">
        <v>0</v>
      </c>
      <c r="M41" s="53">
        <v>7</v>
      </c>
      <c r="O41" s="60">
        <v>35951</v>
      </c>
      <c r="P41" s="60">
        <v>5064</v>
      </c>
      <c r="Q41" s="60">
        <v>4051.2</v>
      </c>
      <c r="R41" s="60">
        <v>3798</v>
      </c>
      <c r="T41" s="96">
        <f t="shared" si="0"/>
        <v>28358.399999999998</v>
      </c>
      <c r="U41" s="96">
        <f t="shared" si="1"/>
        <v>26586</v>
      </c>
      <c r="W41" s="94">
        <f t="shared" si="2"/>
        <v>1772.3999999999978</v>
      </c>
      <c r="X41" s="94">
        <f t="shared" si="3"/>
        <v>0</v>
      </c>
    </row>
    <row r="42" spans="1:24" ht="165.75">
      <c r="A42" s="20">
        <v>31</v>
      </c>
      <c r="B42" s="21" t="s">
        <v>477</v>
      </c>
      <c r="C42" s="22" t="s">
        <v>476</v>
      </c>
      <c r="D42" s="21" t="s">
        <v>478</v>
      </c>
      <c r="E42" s="23">
        <v>0</v>
      </c>
      <c r="F42" s="24">
        <v>0</v>
      </c>
      <c r="G42" s="24">
        <v>0</v>
      </c>
      <c r="H42" s="25">
        <v>0</v>
      </c>
      <c r="I42" s="26">
        <v>0</v>
      </c>
      <c r="J42" s="24">
        <v>0</v>
      </c>
      <c r="K42" s="27">
        <v>0</v>
      </c>
      <c r="L42" s="43">
        <v>0</v>
      </c>
      <c r="M42" s="53">
        <v>0</v>
      </c>
      <c r="O42" s="60">
        <v>20854</v>
      </c>
      <c r="P42" s="60">
        <v>2170</v>
      </c>
      <c r="Q42" s="60">
        <v>1736</v>
      </c>
      <c r="R42" s="60">
        <v>1627.5</v>
      </c>
      <c r="T42" s="96">
        <f t="shared" si="0"/>
        <v>0</v>
      </c>
      <c r="U42" s="96">
        <f t="shared" si="1"/>
        <v>0</v>
      </c>
      <c r="W42" s="94">
        <f t="shared" si="2"/>
        <v>0</v>
      </c>
      <c r="X42" s="94">
        <f t="shared" si="3"/>
        <v>0</v>
      </c>
    </row>
    <row r="43" spans="1:24" ht="178.5">
      <c r="A43" s="20">
        <v>32</v>
      </c>
      <c r="B43" s="21" t="s">
        <v>479</v>
      </c>
      <c r="C43" s="22" t="s">
        <v>480</v>
      </c>
      <c r="D43" s="21" t="s">
        <v>481</v>
      </c>
      <c r="E43" s="23">
        <v>0</v>
      </c>
      <c r="F43" s="24">
        <v>0</v>
      </c>
      <c r="G43" s="24">
        <v>0</v>
      </c>
      <c r="H43" s="25">
        <v>0</v>
      </c>
      <c r="I43" s="26">
        <v>0</v>
      </c>
      <c r="J43" s="24">
        <v>0</v>
      </c>
      <c r="K43" s="27">
        <v>0</v>
      </c>
      <c r="L43" s="43">
        <v>0</v>
      </c>
      <c r="M43" s="53">
        <v>0</v>
      </c>
      <c r="O43" s="60">
        <v>57884</v>
      </c>
      <c r="P43" s="60">
        <v>13286</v>
      </c>
      <c r="Q43" s="60">
        <v>10628.8</v>
      </c>
      <c r="R43" s="60">
        <v>9964.5</v>
      </c>
      <c r="T43" s="96">
        <f t="shared" si="0"/>
        <v>0</v>
      </c>
      <c r="U43" s="96">
        <f t="shared" si="1"/>
        <v>0</v>
      </c>
      <c r="W43" s="94">
        <f t="shared" si="2"/>
        <v>0</v>
      </c>
      <c r="X43" s="94">
        <f t="shared" si="3"/>
        <v>0</v>
      </c>
    </row>
    <row r="44" spans="1:24" ht="76.5">
      <c r="A44" s="20">
        <v>33</v>
      </c>
      <c r="B44" s="21" t="s">
        <v>482</v>
      </c>
      <c r="C44" s="22" t="s">
        <v>483</v>
      </c>
      <c r="D44" s="21" t="s">
        <v>403</v>
      </c>
      <c r="E44" s="23">
        <v>2</v>
      </c>
      <c r="F44" s="24">
        <v>28602</v>
      </c>
      <c r="G44" s="24">
        <v>11723</v>
      </c>
      <c r="H44" s="25">
        <v>0.25</v>
      </c>
      <c r="I44" s="26">
        <v>0.6926001678204321</v>
      </c>
      <c r="J44" s="24">
        <v>8792.25</v>
      </c>
      <c r="K44" s="27">
        <v>17584.5</v>
      </c>
      <c r="L44" s="43">
        <v>0</v>
      </c>
      <c r="M44" s="53">
        <v>2</v>
      </c>
      <c r="O44" s="60">
        <v>51332</v>
      </c>
      <c r="P44" s="60">
        <v>11723</v>
      </c>
      <c r="Q44" s="60">
        <v>9378.4</v>
      </c>
      <c r="R44" s="60">
        <v>8792.25</v>
      </c>
      <c r="T44" s="96">
        <f t="shared" si="0"/>
        <v>18756.8</v>
      </c>
      <c r="U44" s="96">
        <f t="shared" si="1"/>
        <v>17584.5</v>
      </c>
      <c r="W44" s="94">
        <f t="shared" si="2"/>
        <v>1172.2999999999993</v>
      </c>
      <c r="X44" s="94">
        <f t="shared" si="3"/>
        <v>0</v>
      </c>
    </row>
    <row r="45" spans="1:24" ht="76.5">
      <c r="A45" s="20">
        <v>34</v>
      </c>
      <c r="B45" s="21" t="s">
        <v>484</v>
      </c>
      <c r="C45" s="22" t="s">
        <v>485</v>
      </c>
      <c r="D45" s="21" t="s">
        <v>486</v>
      </c>
      <c r="E45" s="23">
        <v>0</v>
      </c>
      <c r="F45" s="24">
        <v>0</v>
      </c>
      <c r="G45" s="24">
        <v>0</v>
      </c>
      <c r="H45" s="25">
        <v>0</v>
      </c>
      <c r="I45" s="26">
        <v>0</v>
      </c>
      <c r="J45" s="24">
        <v>0</v>
      </c>
      <c r="K45" s="27">
        <v>0</v>
      </c>
      <c r="L45" s="43">
        <v>0</v>
      </c>
      <c r="M45" s="53">
        <v>0</v>
      </c>
      <c r="O45" s="60">
        <v>21399</v>
      </c>
      <c r="P45" s="60">
        <v>3084</v>
      </c>
      <c r="Q45" s="60">
        <v>2467.1999999999998</v>
      </c>
      <c r="R45" s="60">
        <v>2313</v>
      </c>
      <c r="T45" s="96">
        <f t="shared" si="0"/>
        <v>0</v>
      </c>
      <c r="U45" s="96">
        <f t="shared" si="1"/>
        <v>0</v>
      </c>
      <c r="W45" s="94">
        <f t="shared" si="2"/>
        <v>0</v>
      </c>
      <c r="X45" s="94">
        <f t="shared" si="3"/>
        <v>0</v>
      </c>
    </row>
    <row r="46" spans="1:24" ht="76.5">
      <c r="A46" s="20">
        <v>35</v>
      </c>
      <c r="B46" s="21" t="s">
        <v>487</v>
      </c>
      <c r="C46" s="22" t="s">
        <v>488</v>
      </c>
      <c r="D46" s="21" t="s">
        <v>489</v>
      </c>
      <c r="E46" s="23">
        <v>0</v>
      </c>
      <c r="F46" s="24">
        <v>0</v>
      </c>
      <c r="G46" s="24">
        <v>0</v>
      </c>
      <c r="H46" s="25">
        <v>0</v>
      </c>
      <c r="I46" s="26">
        <v>0</v>
      </c>
      <c r="J46" s="24">
        <v>0</v>
      </c>
      <c r="K46" s="27">
        <v>0</v>
      </c>
      <c r="L46" s="43">
        <v>0</v>
      </c>
      <c r="M46" s="53">
        <v>0</v>
      </c>
      <c r="O46" s="60">
        <v>15720</v>
      </c>
      <c r="P46" s="60">
        <v>2692</v>
      </c>
      <c r="Q46" s="60">
        <v>2153.6</v>
      </c>
      <c r="R46" s="60">
        <v>2019</v>
      </c>
      <c r="T46" s="96">
        <f t="shared" si="0"/>
        <v>0</v>
      </c>
      <c r="U46" s="96">
        <f t="shared" si="1"/>
        <v>0</v>
      </c>
      <c r="W46" s="94">
        <f t="shared" si="2"/>
        <v>0</v>
      </c>
      <c r="X46" s="94">
        <f t="shared" si="3"/>
        <v>0</v>
      </c>
    </row>
    <row r="47" spans="1:24" ht="76.5">
      <c r="A47" s="20">
        <v>36</v>
      </c>
      <c r="B47" s="21" t="s">
        <v>490</v>
      </c>
      <c r="C47" s="22" t="s">
        <v>488</v>
      </c>
      <c r="D47" s="21" t="s">
        <v>465</v>
      </c>
      <c r="E47" s="23">
        <v>1</v>
      </c>
      <c r="F47" s="24">
        <v>13763</v>
      </c>
      <c r="G47" s="24">
        <v>10365</v>
      </c>
      <c r="H47" s="25">
        <v>0.2</v>
      </c>
      <c r="I47" s="26">
        <v>0.39751507665479913</v>
      </c>
      <c r="J47" s="24">
        <v>8292</v>
      </c>
      <c r="K47" s="27">
        <v>8292</v>
      </c>
      <c r="L47" s="43">
        <v>0</v>
      </c>
      <c r="M47" s="53">
        <v>1</v>
      </c>
      <c r="O47" s="60">
        <v>47933</v>
      </c>
      <c r="P47" s="60">
        <v>10365</v>
      </c>
      <c r="Q47" s="60">
        <v>8292</v>
      </c>
      <c r="R47" s="60">
        <v>7773.75</v>
      </c>
      <c r="T47" s="96">
        <f t="shared" si="0"/>
        <v>8292</v>
      </c>
      <c r="U47" s="96">
        <f t="shared" si="1"/>
        <v>7773.75</v>
      </c>
      <c r="W47" s="94">
        <f t="shared" si="2"/>
        <v>0</v>
      </c>
      <c r="X47" s="94">
        <f t="shared" si="3"/>
        <v>-518.25</v>
      </c>
    </row>
    <row r="48" spans="1:24" ht="140.25">
      <c r="A48" s="20">
        <v>37</v>
      </c>
      <c r="B48" s="21" t="s">
        <v>491</v>
      </c>
      <c r="C48" s="22" t="s">
        <v>492</v>
      </c>
      <c r="D48" s="21" t="s">
        <v>493</v>
      </c>
      <c r="E48" s="23">
        <v>0</v>
      </c>
      <c r="F48" s="24">
        <v>0</v>
      </c>
      <c r="G48" s="24">
        <v>0</v>
      </c>
      <c r="H48" s="25">
        <v>0</v>
      </c>
      <c r="I48" s="26">
        <v>0</v>
      </c>
      <c r="J48" s="24">
        <v>0</v>
      </c>
      <c r="K48" s="27">
        <v>0</v>
      </c>
      <c r="L48" s="43">
        <v>0</v>
      </c>
      <c r="M48" s="53">
        <v>0</v>
      </c>
      <c r="O48" s="60">
        <v>21656</v>
      </c>
      <c r="P48" s="60">
        <v>2991</v>
      </c>
      <c r="Q48" s="60">
        <v>2392.8000000000002</v>
      </c>
      <c r="R48" s="60">
        <v>2243.25</v>
      </c>
      <c r="T48" s="96">
        <f t="shared" si="0"/>
        <v>0</v>
      </c>
      <c r="U48" s="96">
        <f t="shared" si="1"/>
        <v>0</v>
      </c>
      <c r="W48" s="94">
        <f t="shared" si="2"/>
        <v>0</v>
      </c>
      <c r="X48" s="94">
        <f t="shared" si="3"/>
        <v>0</v>
      </c>
    </row>
    <row r="49" spans="1:24" ht="140.25">
      <c r="A49" s="20">
        <v>38</v>
      </c>
      <c r="B49" s="21" t="s">
        <v>494</v>
      </c>
      <c r="C49" s="22" t="s">
        <v>492</v>
      </c>
      <c r="D49" s="21" t="s">
        <v>495</v>
      </c>
      <c r="E49" s="23">
        <v>0</v>
      </c>
      <c r="F49" s="24">
        <v>0</v>
      </c>
      <c r="G49" s="24">
        <v>0</v>
      </c>
      <c r="H49" s="25">
        <v>0</v>
      </c>
      <c r="I49" s="26">
        <v>0</v>
      </c>
      <c r="J49" s="24">
        <v>0</v>
      </c>
      <c r="K49" s="27">
        <v>0</v>
      </c>
      <c r="L49" s="43">
        <v>0</v>
      </c>
      <c r="M49" s="53">
        <v>0</v>
      </c>
      <c r="O49" s="60">
        <v>17975</v>
      </c>
      <c r="P49" s="60">
        <v>1879</v>
      </c>
      <c r="Q49" s="60">
        <v>1503.2</v>
      </c>
      <c r="R49" s="60">
        <v>1409.25</v>
      </c>
      <c r="T49" s="96">
        <f t="shared" si="0"/>
        <v>0</v>
      </c>
      <c r="U49" s="96">
        <f t="shared" si="1"/>
        <v>0</v>
      </c>
      <c r="W49" s="94">
        <f t="shared" si="2"/>
        <v>0</v>
      </c>
      <c r="X49" s="94">
        <f t="shared" si="3"/>
        <v>0</v>
      </c>
    </row>
    <row r="50" spans="1:24" ht="76.5">
      <c r="A50" s="20">
        <v>39</v>
      </c>
      <c r="B50" s="21" t="s">
        <v>496</v>
      </c>
      <c r="C50" s="22" t="s">
        <v>497</v>
      </c>
      <c r="D50" s="21" t="s">
        <v>465</v>
      </c>
      <c r="E50" s="23">
        <v>2</v>
      </c>
      <c r="F50" s="24">
        <v>12401</v>
      </c>
      <c r="G50" s="24">
        <v>5937</v>
      </c>
      <c r="H50" s="25">
        <v>0.19999999999999993</v>
      </c>
      <c r="I50" s="26">
        <v>0.61699862914281112</v>
      </c>
      <c r="J50" s="24">
        <v>4749.6000000000004</v>
      </c>
      <c r="K50" s="27">
        <v>9499.2000000000007</v>
      </c>
      <c r="L50" s="43">
        <v>0</v>
      </c>
      <c r="M50" s="53">
        <v>2</v>
      </c>
      <c r="O50" s="60">
        <v>46519</v>
      </c>
      <c r="P50" s="60">
        <v>5937</v>
      </c>
      <c r="Q50" s="60">
        <v>4749.6000000000004</v>
      </c>
      <c r="R50" s="60">
        <v>4452.75</v>
      </c>
      <c r="T50" s="96">
        <f t="shared" si="0"/>
        <v>9499.2000000000007</v>
      </c>
      <c r="U50" s="96">
        <f t="shared" si="1"/>
        <v>8905.5</v>
      </c>
      <c r="W50" s="94">
        <f t="shared" si="2"/>
        <v>0</v>
      </c>
      <c r="X50" s="94">
        <f t="shared" si="3"/>
        <v>-593.70000000000073</v>
      </c>
    </row>
    <row r="51" spans="1:24" ht="102">
      <c r="A51" s="20">
        <v>40</v>
      </c>
      <c r="B51" s="21" t="s">
        <v>498</v>
      </c>
      <c r="C51" s="22" t="s">
        <v>499</v>
      </c>
      <c r="D51" s="21" t="s">
        <v>440</v>
      </c>
      <c r="E51" s="23">
        <v>0</v>
      </c>
      <c r="F51" s="24">
        <v>0</v>
      </c>
      <c r="G51" s="24">
        <v>0</v>
      </c>
      <c r="H51" s="25">
        <v>0</v>
      </c>
      <c r="I51" s="26">
        <v>0</v>
      </c>
      <c r="J51" s="24">
        <v>0</v>
      </c>
      <c r="K51" s="27">
        <v>0</v>
      </c>
      <c r="L51" s="43">
        <v>0</v>
      </c>
      <c r="M51" s="53">
        <v>0</v>
      </c>
      <c r="O51" s="60">
        <v>49645</v>
      </c>
      <c r="P51" s="60">
        <v>4579</v>
      </c>
      <c r="Q51" s="60">
        <v>3663.2</v>
      </c>
      <c r="R51" s="60">
        <v>3434.25</v>
      </c>
      <c r="T51" s="96">
        <f t="shared" si="0"/>
        <v>0</v>
      </c>
      <c r="U51" s="96">
        <f t="shared" si="1"/>
        <v>0</v>
      </c>
      <c r="W51" s="94">
        <f t="shared" si="2"/>
        <v>0</v>
      </c>
      <c r="X51" s="94">
        <f t="shared" si="3"/>
        <v>0</v>
      </c>
    </row>
    <row r="52" spans="1:24" ht="127.5">
      <c r="A52" s="20">
        <v>41</v>
      </c>
      <c r="B52" s="21" t="s">
        <v>500</v>
      </c>
      <c r="C52" s="22" t="s">
        <v>501</v>
      </c>
      <c r="D52" s="21" t="s">
        <v>502</v>
      </c>
      <c r="E52" s="23">
        <v>6</v>
      </c>
      <c r="F52" s="24">
        <v>3901</v>
      </c>
      <c r="G52" s="24">
        <v>1736</v>
      </c>
      <c r="H52" s="25">
        <v>0.20000000000000004</v>
      </c>
      <c r="I52" s="26">
        <v>0.64398872084081005</v>
      </c>
      <c r="J52" s="24">
        <v>1388.8</v>
      </c>
      <c r="K52" s="27">
        <v>8332.7999999999993</v>
      </c>
      <c r="L52" s="43">
        <v>0</v>
      </c>
      <c r="M52" s="53">
        <v>6</v>
      </c>
      <c r="O52" s="60">
        <v>17646</v>
      </c>
      <c r="P52" s="60">
        <v>1736</v>
      </c>
      <c r="Q52" s="60">
        <v>1388.8</v>
      </c>
      <c r="R52" s="60">
        <v>1302</v>
      </c>
      <c r="T52" s="96">
        <f t="shared" si="0"/>
        <v>8332.7999999999993</v>
      </c>
      <c r="U52" s="96">
        <f t="shared" si="1"/>
        <v>7812</v>
      </c>
      <c r="W52" s="94">
        <f t="shared" si="2"/>
        <v>0</v>
      </c>
      <c r="X52" s="94">
        <f t="shared" si="3"/>
        <v>-520.79999999999927</v>
      </c>
    </row>
    <row r="53" spans="1:24" ht="89.25">
      <c r="A53" s="20">
        <v>42</v>
      </c>
      <c r="B53" s="21" t="s">
        <v>503</v>
      </c>
      <c r="C53" s="22" t="s">
        <v>504</v>
      </c>
      <c r="D53" s="21" t="s">
        <v>505</v>
      </c>
      <c r="E53" s="23">
        <v>0</v>
      </c>
      <c r="F53" s="24">
        <v>0</v>
      </c>
      <c r="G53" s="24">
        <v>0</v>
      </c>
      <c r="H53" s="25">
        <v>0</v>
      </c>
      <c r="I53" s="26">
        <v>0</v>
      </c>
      <c r="J53" s="24">
        <v>0</v>
      </c>
      <c r="K53" s="27">
        <v>0</v>
      </c>
      <c r="L53" s="43">
        <v>0</v>
      </c>
      <c r="M53" s="53">
        <v>0</v>
      </c>
      <c r="O53" s="60">
        <v>33383</v>
      </c>
      <c r="P53" s="60">
        <v>2827</v>
      </c>
      <c r="Q53" s="60">
        <v>2261.6</v>
      </c>
      <c r="R53" s="60">
        <v>2120.25</v>
      </c>
      <c r="T53" s="96">
        <f t="shared" si="0"/>
        <v>0</v>
      </c>
      <c r="U53" s="96">
        <f t="shared" si="1"/>
        <v>0</v>
      </c>
      <c r="W53" s="94">
        <f t="shared" si="2"/>
        <v>0</v>
      </c>
      <c r="X53" s="94">
        <f t="shared" si="3"/>
        <v>0</v>
      </c>
    </row>
    <row r="54" spans="1:24" ht="76.5">
      <c r="A54" s="20">
        <v>43</v>
      </c>
      <c r="B54" s="21" t="s">
        <v>506</v>
      </c>
      <c r="C54" s="22" t="s">
        <v>507</v>
      </c>
      <c r="D54" s="21" t="s">
        <v>508</v>
      </c>
      <c r="E54" s="23">
        <v>0</v>
      </c>
      <c r="F54" s="24">
        <v>0</v>
      </c>
      <c r="G54" s="24">
        <v>0</v>
      </c>
      <c r="H54" s="25">
        <v>0</v>
      </c>
      <c r="I54" s="26">
        <v>0</v>
      </c>
      <c r="J54" s="24">
        <v>0</v>
      </c>
      <c r="K54" s="27">
        <v>0</v>
      </c>
      <c r="L54" s="43">
        <v>0</v>
      </c>
      <c r="M54" s="53">
        <v>0</v>
      </c>
      <c r="O54" s="60">
        <v>19250</v>
      </c>
      <c r="P54" s="60">
        <v>4072</v>
      </c>
      <c r="Q54" s="60">
        <v>3257.6</v>
      </c>
      <c r="R54" s="60">
        <v>3054</v>
      </c>
      <c r="T54" s="96">
        <f t="shared" si="0"/>
        <v>0</v>
      </c>
      <c r="U54" s="96">
        <f t="shared" si="1"/>
        <v>0</v>
      </c>
      <c r="W54" s="94">
        <f t="shared" si="2"/>
        <v>0</v>
      </c>
      <c r="X54" s="94">
        <f t="shared" si="3"/>
        <v>0</v>
      </c>
    </row>
    <row r="55" spans="1:24" ht="76.5">
      <c r="A55" s="20">
        <v>44</v>
      </c>
      <c r="B55" s="21" t="s">
        <v>509</v>
      </c>
      <c r="C55" s="22" t="s">
        <v>510</v>
      </c>
      <c r="D55" s="21" t="s">
        <v>403</v>
      </c>
      <c r="E55" s="23">
        <v>6</v>
      </c>
      <c r="F55" s="24">
        <v>30516</v>
      </c>
      <c r="G55" s="24">
        <v>17640</v>
      </c>
      <c r="H55" s="25">
        <v>0.25</v>
      </c>
      <c r="I55" s="26">
        <v>0.56645694062131335</v>
      </c>
      <c r="J55" s="24">
        <v>13230</v>
      </c>
      <c r="K55" s="27">
        <v>79380</v>
      </c>
      <c r="L55" s="43">
        <v>0</v>
      </c>
      <c r="M55" s="53">
        <v>6</v>
      </c>
      <c r="O55" s="60">
        <v>92444</v>
      </c>
      <c r="P55" s="60">
        <v>17640</v>
      </c>
      <c r="Q55" s="60">
        <v>14112</v>
      </c>
      <c r="R55" s="60">
        <v>13230</v>
      </c>
      <c r="T55" s="96">
        <f t="shared" si="0"/>
        <v>84672</v>
      </c>
      <c r="U55" s="96">
        <f t="shared" si="1"/>
        <v>79380</v>
      </c>
      <c r="W55" s="94">
        <f t="shared" si="2"/>
        <v>5292</v>
      </c>
      <c r="X55" s="94">
        <f t="shared" si="3"/>
        <v>0</v>
      </c>
    </row>
    <row r="56" spans="1:24" ht="76.5">
      <c r="A56" s="20">
        <v>45</v>
      </c>
      <c r="B56" s="21" t="s">
        <v>511</v>
      </c>
      <c r="C56" s="28" t="s">
        <v>512</v>
      </c>
      <c r="D56" s="21" t="s">
        <v>465</v>
      </c>
      <c r="E56" s="23">
        <v>5</v>
      </c>
      <c r="F56" s="24">
        <v>11591</v>
      </c>
      <c r="G56" s="24">
        <v>7349</v>
      </c>
      <c r="H56" s="25">
        <v>0.25</v>
      </c>
      <c r="I56" s="26">
        <v>0.52448020015529284</v>
      </c>
      <c r="J56" s="24">
        <v>5511.75</v>
      </c>
      <c r="K56" s="27">
        <v>27558.75</v>
      </c>
      <c r="L56" s="43">
        <v>0</v>
      </c>
      <c r="M56" s="53">
        <v>5</v>
      </c>
      <c r="O56" s="60">
        <v>68977</v>
      </c>
      <c r="P56" s="60">
        <v>7349</v>
      </c>
      <c r="Q56" s="60">
        <v>5879.2</v>
      </c>
      <c r="R56" s="60">
        <v>5511.75</v>
      </c>
      <c r="T56" s="96">
        <f t="shared" si="0"/>
        <v>29396</v>
      </c>
      <c r="U56" s="96">
        <f t="shared" si="1"/>
        <v>27558.75</v>
      </c>
      <c r="W56" s="94">
        <f t="shared" si="2"/>
        <v>1837.25</v>
      </c>
      <c r="X56" s="94">
        <f t="shared" si="3"/>
        <v>0</v>
      </c>
    </row>
    <row r="57" spans="1:24" ht="76.5">
      <c r="A57" s="20">
        <v>46</v>
      </c>
      <c r="B57" s="21" t="s">
        <v>513</v>
      </c>
      <c r="C57" s="22" t="s">
        <v>514</v>
      </c>
      <c r="D57" s="21" t="s">
        <v>403</v>
      </c>
      <c r="E57" s="23">
        <v>0</v>
      </c>
      <c r="F57" s="24">
        <v>0</v>
      </c>
      <c r="G57" s="24">
        <v>0</v>
      </c>
      <c r="H57" s="25">
        <v>0</v>
      </c>
      <c r="I57" s="26">
        <v>0</v>
      </c>
      <c r="J57" s="24">
        <v>0</v>
      </c>
      <c r="K57" s="27">
        <v>0</v>
      </c>
      <c r="L57" s="43">
        <v>0</v>
      </c>
      <c r="M57" s="53">
        <v>0</v>
      </c>
      <c r="O57" s="60">
        <v>77036</v>
      </c>
      <c r="P57" s="60">
        <v>7349</v>
      </c>
      <c r="Q57" s="60">
        <v>5879.2</v>
      </c>
      <c r="R57" s="60">
        <v>5511.75</v>
      </c>
      <c r="T57" s="96">
        <f t="shared" si="0"/>
        <v>0</v>
      </c>
      <c r="U57" s="96">
        <f t="shared" si="1"/>
        <v>0</v>
      </c>
      <c r="W57" s="94">
        <f t="shared" si="2"/>
        <v>0</v>
      </c>
      <c r="X57" s="94">
        <f t="shared" si="3"/>
        <v>0</v>
      </c>
    </row>
    <row r="58" spans="1:24" ht="76.5">
      <c r="A58" s="20">
        <v>47</v>
      </c>
      <c r="B58" s="21" t="s">
        <v>515</v>
      </c>
      <c r="C58" s="22" t="s">
        <v>516</v>
      </c>
      <c r="D58" s="21" t="s">
        <v>465</v>
      </c>
      <c r="E58" s="23">
        <v>0</v>
      </c>
      <c r="F58" s="24">
        <v>0</v>
      </c>
      <c r="G58" s="24">
        <v>0</v>
      </c>
      <c r="H58" s="25">
        <v>0</v>
      </c>
      <c r="I58" s="26">
        <v>0</v>
      </c>
      <c r="J58" s="24">
        <v>0</v>
      </c>
      <c r="K58" s="27">
        <v>0</v>
      </c>
      <c r="L58" s="43">
        <v>0</v>
      </c>
      <c r="M58" s="53">
        <v>0</v>
      </c>
      <c r="O58" s="60">
        <v>77246</v>
      </c>
      <c r="P58" s="60">
        <v>13607</v>
      </c>
      <c r="Q58" s="60">
        <v>10885.6</v>
      </c>
      <c r="R58" s="60">
        <v>10205.25</v>
      </c>
      <c r="T58" s="96">
        <f t="shared" si="0"/>
        <v>0</v>
      </c>
      <c r="U58" s="96">
        <f t="shared" si="1"/>
        <v>0</v>
      </c>
      <c r="W58" s="94">
        <f t="shared" si="2"/>
        <v>0</v>
      </c>
      <c r="X58" s="94">
        <f t="shared" si="3"/>
        <v>0</v>
      </c>
    </row>
    <row r="59" spans="1:24" ht="153">
      <c r="A59" s="20">
        <v>48</v>
      </c>
      <c r="B59" s="21" t="s">
        <v>517</v>
      </c>
      <c r="C59" s="22" t="s">
        <v>518</v>
      </c>
      <c r="D59" s="21" t="s">
        <v>403</v>
      </c>
      <c r="E59" s="23">
        <v>7</v>
      </c>
      <c r="F59" s="24">
        <v>53787</v>
      </c>
      <c r="G59" s="24">
        <v>30644</v>
      </c>
      <c r="H59" s="25">
        <v>0.25</v>
      </c>
      <c r="I59" s="26">
        <v>0.57270344135199958</v>
      </c>
      <c r="J59" s="24">
        <v>22983</v>
      </c>
      <c r="K59" s="27">
        <v>160881</v>
      </c>
      <c r="L59" s="43">
        <v>0</v>
      </c>
      <c r="M59" s="53">
        <v>7</v>
      </c>
      <c r="O59" s="60">
        <v>213989</v>
      </c>
      <c r="P59" s="60">
        <v>30644</v>
      </c>
      <c r="Q59" s="60">
        <v>24515.200000000001</v>
      </c>
      <c r="R59" s="60">
        <v>22983</v>
      </c>
      <c r="T59" s="96">
        <f t="shared" si="0"/>
        <v>171606.39999999999</v>
      </c>
      <c r="U59" s="96">
        <f t="shared" si="1"/>
        <v>160881</v>
      </c>
      <c r="W59" s="94">
        <f t="shared" si="2"/>
        <v>10725.399999999994</v>
      </c>
      <c r="X59" s="94">
        <f t="shared" si="3"/>
        <v>0</v>
      </c>
    </row>
    <row r="60" spans="1:24" ht="76.5">
      <c r="A60" s="20">
        <v>49</v>
      </c>
      <c r="B60" s="21" t="s">
        <v>519</v>
      </c>
      <c r="C60" s="22" t="s">
        <v>520</v>
      </c>
      <c r="D60" s="21" t="s">
        <v>521</v>
      </c>
      <c r="E60" s="23">
        <v>0</v>
      </c>
      <c r="F60" s="24">
        <v>0</v>
      </c>
      <c r="G60" s="24">
        <v>0</v>
      </c>
      <c r="H60" s="25">
        <v>0</v>
      </c>
      <c r="I60" s="26">
        <v>0</v>
      </c>
      <c r="J60" s="24">
        <v>0</v>
      </c>
      <c r="K60" s="27">
        <v>0</v>
      </c>
      <c r="L60" s="43">
        <v>0</v>
      </c>
      <c r="M60" s="53">
        <v>0</v>
      </c>
      <c r="O60" s="60">
        <v>93039</v>
      </c>
      <c r="P60" s="60">
        <v>16799</v>
      </c>
      <c r="Q60" s="60">
        <v>13439.2</v>
      </c>
      <c r="R60" s="60">
        <v>12599.25</v>
      </c>
      <c r="T60" s="96">
        <f t="shared" si="0"/>
        <v>0</v>
      </c>
      <c r="U60" s="96">
        <f t="shared" si="1"/>
        <v>0</v>
      </c>
      <c r="W60" s="94">
        <f t="shared" si="2"/>
        <v>0</v>
      </c>
      <c r="X60" s="94">
        <f t="shared" si="3"/>
        <v>0</v>
      </c>
    </row>
    <row r="61" spans="1:24" ht="76.5">
      <c r="A61" s="20">
        <v>50</v>
      </c>
      <c r="B61" s="21" t="s">
        <v>522</v>
      </c>
      <c r="C61" s="22" t="s">
        <v>523</v>
      </c>
      <c r="D61" s="21" t="s">
        <v>403</v>
      </c>
      <c r="E61" s="23">
        <v>7</v>
      </c>
      <c r="F61" s="24">
        <v>10669</v>
      </c>
      <c r="G61" s="24">
        <v>6924</v>
      </c>
      <c r="H61" s="25">
        <v>0.25</v>
      </c>
      <c r="I61" s="26">
        <v>0.51326272377917337</v>
      </c>
      <c r="J61" s="24">
        <v>5193</v>
      </c>
      <c r="K61" s="27">
        <v>36351</v>
      </c>
      <c r="L61" s="43">
        <v>0</v>
      </c>
      <c r="M61" s="53">
        <v>7</v>
      </c>
      <c r="O61" s="60">
        <v>90731</v>
      </c>
      <c r="P61" s="60">
        <v>6924</v>
      </c>
      <c r="Q61" s="60">
        <v>5539.2</v>
      </c>
      <c r="R61" s="60">
        <v>5193</v>
      </c>
      <c r="T61" s="96">
        <f t="shared" si="0"/>
        <v>38774.400000000001</v>
      </c>
      <c r="U61" s="96">
        <f t="shared" si="1"/>
        <v>36351</v>
      </c>
      <c r="W61" s="94">
        <f t="shared" si="2"/>
        <v>2423.4000000000015</v>
      </c>
      <c r="X61" s="94">
        <f t="shared" si="3"/>
        <v>0</v>
      </c>
    </row>
    <row r="62" spans="1:24" ht="76.5">
      <c r="A62" s="20">
        <v>51</v>
      </c>
      <c r="B62" s="21" t="s">
        <v>524</v>
      </c>
      <c r="C62" s="22" t="s">
        <v>525</v>
      </c>
      <c r="D62" s="21" t="s">
        <v>521</v>
      </c>
      <c r="E62" s="23">
        <v>0</v>
      </c>
      <c r="F62" s="24">
        <v>0</v>
      </c>
      <c r="G62" s="24">
        <v>0</v>
      </c>
      <c r="H62" s="25">
        <v>0</v>
      </c>
      <c r="I62" s="26">
        <v>0</v>
      </c>
      <c r="J62" s="24">
        <v>0</v>
      </c>
      <c r="K62" s="27">
        <v>0</v>
      </c>
      <c r="L62" s="43">
        <v>0</v>
      </c>
      <c r="M62" s="53">
        <v>0</v>
      </c>
      <c r="O62" s="60">
        <v>76997</v>
      </c>
      <c r="P62" s="60">
        <v>5670</v>
      </c>
      <c r="Q62" s="60">
        <v>4536</v>
      </c>
      <c r="R62" s="60">
        <v>4252.5</v>
      </c>
      <c r="T62" s="96">
        <f t="shared" si="0"/>
        <v>0</v>
      </c>
      <c r="U62" s="96">
        <f t="shared" si="1"/>
        <v>0</v>
      </c>
      <c r="W62" s="94">
        <f t="shared" si="2"/>
        <v>0</v>
      </c>
      <c r="X62" s="94">
        <f t="shared" si="3"/>
        <v>0</v>
      </c>
    </row>
    <row r="63" spans="1:24" ht="76.5">
      <c r="A63" s="20">
        <v>52</v>
      </c>
      <c r="B63" s="21" t="s">
        <v>526</v>
      </c>
      <c r="C63" s="22" t="s">
        <v>527</v>
      </c>
      <c r="D63" s="21" t="s">
        <v>521</v>
      </c>
      <c r="E63" s="23">
        <v>0</v>
      </c>
      <c r="F63" s="24">
        <v>0</v>
      </c>
      <c r="G63" s="24">
        <v>0</v>
      </c>
      <c r="H63" s="25">
        <v>0</v>
      </c>
      <c r="I63" s="26">
        <v>0</v>
      </c>
      <c r="J63" s="24">
        <v>0</v>
      </c>
      <c r="K63" s="27">
        <v>0</v>
      </c>
      <c r="L63" s="43">
        <v>0</v>
      </c>
      <c r="M63" s="53">
        <v>0</v>
      </c>
      <c r="O63" s="60">
        <v>59917</v>
      </c>
      <c r="P63" s="60">
        <v>6369</v>
      </c>
      <c r="Q63" s="60">
        <v>5095.2</v>
      </c>
      <c r="R63" s="60">
        <v>4776.75</v>
      </c>
      <c r="T63" s="96">
        <f t="shared" si="0"/>
        <v>0</v>
      </c>
      <c r="U63" s="96">
        <f t="shared" si="1"/>
        <v>0</v>
      </c>
      <c r="W63" s="94">
        <f t="shared" si="2"/>
        <v>0</v>
      </c>
      <c r="X63" s="94">
        <f t="shared" si="3"/>
        <v>0</v>
      </c>
    </row>
    <row r="64" spans="1:24" ht="242.25">
      <c r="A64" s="20">
        <v>53</v>
      </c>
      <c r="B64" s="21" t="s">
        <v>528</v>
      </c>
      <c r="C64" s="22" t="s">
        <v>529</v>
      </c>
      <c r="D64" s="21" t="s">
        <v>530</v>
      </c>
      <c r="E64" s="23">
        <v>0</v>
      </c>
      <c r="F64" s="24">
        <v>0</v>
      </c>
      <c r="G64" s="24">
        <v>0</v>
      </c>
      <c r="H64" s="25">
        <v>0</v>
      </c>
      <c r="I64" s="26">
        <v>0</v>
      </c>
      <c r="J64" s="24">
        <v>0</v>
      </c>
      <c r="K64" s="27">
        <v>0</v>
      </c>
      <c r="L64" s="43">
        <v>0</v>
      </c>
      <c r="M64" s="53">
        <v>0</v>
      </c>
      <c r="O64" s="60">
        <v>280721</v>
      </c>
      <c r="P64" s="60">
        <v>9631</v>
      </c>
      <c r="Q64" s="60">
        <v>7704.8</v>
      </c>
      <c r="R64" s="60">
        <v>7223.25</v>
      </c>
      <c r="T64" s="96">
        <f t="shared" si="0"/>
        <v>0</v>
      </c>
      <c r="U64" s="96">
        <f t="shared" si="1"/>
        <v>0</v>
      </c>
      <c r="W64" s="94">
        <f t="shared" si="2"/>
        <v>0</v>
      </c>
      <c r="X64" s="94">
        <f t="shared" si="3"/>
        <v>0</v>
      </c>
    </row>
    <row r="65" spans="1:24" ht="76.5">
      <c r="A65" s="20">
        <v>54</v>
      </c>
      <c r="B65" s="21" t="s">
        <v>531</v>
      </c>
      <c r="C65" s="22" t="s">
        <v>532</v>
      </c>
      <c r="D65" s="21" t="s">
        <v>533</v>
      </c>
      <c r="E65" s="23">
        <v>0</v>
      </c>
      <c r="F65" s="24">
        <v>0</v>
      </c>
      <c r="G65" s="24">
        <v>0</v>
      </c>
      <c r="H65" s="25">
        <v>0</v>
      </c>
      <c r="I65" s="26">
        <v>0</v>
      </c>
      <c r="J65" s="24">
        <v>0</v>
      </c>
      <c r="K65" s="27">
        <v>0</v>
      </c>
      <c r="L65" s="43">
        <v>0</v>
      </c>
      <c r="M65" s="53">
        <v>0</v>
      </c>
      <c r="O65" s="60">
        <v>20543</v>
      </c>
      <c r="P65" s="60">
        <v>5035</v>
      </c>
      <c r="Q65" s="60">
        <v>4028</v>
      </c>
      <c r="R65" s="60">
        <v>3776.25</v>
      </c>
      <c r="T65" s="96">
        <f t="shared" si="0"/>
        <v>0</v>
      </c>
      <c r="U65" s="96">
        <f t="shared" si="1"/>
        <v>0</v>
      </c>
      <c r="W65" s="94">
        <f t="shared" si="2"/>
        <v>0</v>
      </c>
      <c r="X65" s="94">
        <f t="shared" si="3"/>
        <v>0</v>
      </c>
    </row>
    <row r="66" spans="1:24" ht="76.5">
      <c r="A66" s="20">
        <v>55</v>
      </c>
      <c r="B66" s="21" t="s">
        <v>534</v>
      </c>
      <c r="C66" s="22" t="s">
        <v>532</v>
      </c>
      <c r="D66" s="21" t="s">
        <v>403</v>
      </c>
      <c r="E66" s="23">
        <v>5</v>
      </c>
      <c r="F66" s="24">
        <v>30656</v>
      </c>
      <c r="G66" s="24">
        <v>14891</v>
      </c>
      <c r="H66" s="25">
        <v>0.25</v>
      </c>
      <c r="I66" s="26">
        <v>0.63569121868475986</v>
      </c>
      <c r="J66" s="24">
        <v>11168.25</v>
      </c>
      <c r="K66" s="27">
        <v>55841.25</v>
      </c>
      <c r="L66" s="43">
        <v>0</v>
      </c>
      <c r="M66" s="53">
        <v>5</v>
      </c>
      <c r="O66" s="60">
        <v>56144</v>
      </c>
      <c r="P66" s="60">
        <v>14891</v>
      </c>
      <c r="Q66" s="60">
        <v>11912.8</v>
      </c>
      <c r="R66" s="60">
        <v>11168.25</v>
      </c>
      <c r="T66" s="96">
        <f t="shared" si="0"/>
        <v>59564</v>
      </c>
      <c r="U66" s="96">
        <f t="shared" si="1"/>
        <v>55841.25</v>
      </c>
      <c r="W66" s="94">
        <f t="shared" si="2"/>
        <v>3722.75</v>
      </c>
      <c r="X66" s="94">
        <f t="shared" si="3"/>
        <v>0</v>
      </c>
    </row>
    <row r="67" spans="1:24" ht="63.75">
      <c r="A67" s="20">
        <v>56</v>
      </c>
      <c r="B67" s="21" t="s">
        <v>535</v>
      </c>
      <c r="C67" s="22" t="s">
        <v>536</v>
      </c>
      <c r="D67" s="21" t="s">
        <v>537</v>
      </c>
      <c r="E67" s="23">
        <v>0</v>
      </c>
      <c r="F67" s="24">
        <v>0</v>
      </c>
      <c r="G67" s="24">
        <v>0</v>
      </c>
      <c r="H67" s="25">
        <v>0</v>
      </c>
      <c r="I67" s="26">
        <v>0</v>
      </c>
      <c r="J67" s="24">
        <v>0</v>
      </c>
      <c r="K67" s="27">
        <v>0</v>
      </c>
      <c r="L67" s="43">
        <v>0</v>
      </c>
      <c r="M67" s="53">
        <v>0</v>
      </c>
      <c r="O67" s="60">
        <v>30815</v>
      </c>
      <c r="P67" s="60">
        <v>6872</v>
      </c>
      <c r="Q67" s="60">
        <v>5497.6</v>
      </c>
      <c r="R67" s="60">
        <v>5154</v>
      </c>
      <c r="T67" s="96">
        <f t="shared" si="0"/>
        <v>0</v>
      </c>
      <c r="U67" s="96">
        <f t="shared" si="1"/>
        <v>0</v>
      </c>
      <c r="W67" s="94">
        <f t="shared" si="2"/>
        <v>0</v>
      </c>
      <c r="X67" s="94">
        <f t="shared" si="3"/>
        <v>0</v>
      </c>
    </row>
    <row r="68" spans="1:24" ht="89.25">
      <c r="A68" s="20">
        <v>57</v>
      </c>
      <c r="B68" s="21" t="s">
        <v>538</v>
      </c>
      <c r="C68" s="22" t="s">
        <v>539</v>
      </c>
      <c r="D68" s="21" t="s">
        <v>540</v>
      </c>
      <c r="E68" s="23">
        <v>1</v>
      </c>
      <c r="F68" s="24">
        <v>10316</v>
      </c>
      <c r="G68" s="24">
        <v>6561</v>
      </c>
      <c r="H68" s="25">
        <v>0.19999999999999998</v>
      </c>
      <c r="I68" s="26">
        <v>0.49119813881349361</v>
      </c>
      <c r="J68" s="24">
        <v>5248.8</v>
      </c>
      <c r="K68" s="27">
        <v>5248.8</v>
      </c>
      <c r="L68" s="43">
        <v>0</v>
      </c>
      <c r="M68" s="53">
        <v>1</v>
      </c>
      <c r="O68" s="60">
        <v>17646</v>
      </c>
      <c r="P68" s="60">
        <v>6561</v>
      </c>
      <c r="Q68" s="60">
        <v>5248.8</v>
      </c>
      <c r="R68" s="60">
        <v>4920.75</v>
      </c>
      <c r="T68" s="96">
        <f t="shared" si="0"/>
        <v>5248.8</v>
      </c>
      <c r="U68" s="96">
        <f t="shared" si="1"/>
        <v>4920.75</v>
      </c>
      <c r="W68" s="94">
        <f t="shared" si="2"/>
        <v>0</v>
      </c>
      <c r="X68" s="94">
        <f t="shared" si="3"/>
        <v>-328.05000000000018</v>
      </c>
    </row>
    <row r="69" spans="1:24" ht="76.5">
      <c r="A69" s="20">
        <v>58</v>
      </c>
      <c r="B69" s="21" t="s">
        <v>541</v>
      </c>
      <c r="C69" s="22" t="s">
        <v>542</v>
      </c>
      <c r="D69" s="21" t="s">
        <v>543</v>
      </c>
      <c r="E69" s="23">
        <v>0</v>
      </c>
      <c r="F69" s="24">
        <v>0</v>
      </c>
      <c r="G69" s="24">
        <v>0</v>
      </c>
      <c r="H69" s="25">
        <v>0</v>
      </c>
      <c r="I69" s="26">
        <v>0</v>
      </c>
      <c r="J69" s="24">
        <v>0</v>
      </c>
      <c r="K69" s="27">
        <v>0</v>
      </c>
      <c r="L69" s="43">
        <v>0</v>
      </c>
      <c r="M69" s="53">
        <v>0</v>
      </c>
      <c r="O69" s="60">
        <v>40417</v>
      </c>
      <c r="P69" s="60">
        <v>7190</v>
      </c>
      <c r="Q69" s="60">
        <v>5752</v>
      </c>
      <c r="R69" s="60">
        <v>5392.5</v>
      </c>
      <c r="T69" s="96">
        <f t="shared" si="0"/>
        <v>0</v>
      </c>
      <c r="U69" s="96">
        <f t="shared" si="1"/>
        <v>0</v>
      </c>
      <c r="W69" s="94">
        <f t="shared" si="2"/>
        <v>0</v>
      </c>
      <c r="X69" s="94">
        <f t="shared" si="3"/>
        <v>0</v>
      </c>
    </row>
    <row r="70" spans="1:24" ht="178.5">
      <c r="A70" s="20">
        <v>59</v>
      </c>
      <c r="B70" s="21" t="s">
        <v>544</v>
      </c>
      <c r="C70" s="22" t="s">
        <v>545</v>
      </c>
      <c r="D70" s="21" t="s">
        <v>546</v>
      </c>
      <c r="E70" s="23">
        <v>0</v>
      </c>
      <c r="F70" s="24">
        <v>0</v>
      </c>
      <c r="G70" s="24">
        <v>0</v>
      </c>
      <c r="H70" s="25">
        <v>0</v>
      </c>
      <c r="I70" s="26">
        <v>0</v>
      </c>
      <c r="J70" s="24">
        <v>0</v>
      </c>
      <c r="K70" s="27">
        <v>0</v>
      </c>
      <c r="L70" s="43">
        <v>0</v>
      </c>
      <c r="M70" s="53">
        <v>0</v>
      </c>
      <c r="O70" s="60">
        <v>19344</v>
      </c>
      <c r="P70" s="60">
        <v>4556</v>
      </c>
      <c r="Q70" s="60">
        <v>3644.8</v>
      </c>
      <c r="R70" s="60">
        <v>3417</v>
      </c>
      <c r="T70" s="96">
        <f t="shared" si="0"/>
        <v>0</v>
      </c>
      <c r="U70" s="96">
        <f t="shared" si="1"/>
        <v>0</v>
      </c>
      <c r="W70" s="94">
        <f t="shared" si="2"/>
        <v>0</v>
      </c>
      <c r="X70" s="94">
        <f t="shared" si="3"/>
        <v>0</v>
      </c>
    </row>
    <row r="71" spans="1:24" ht="140.25">
      <c r="A71" s="20">
        <v>60</v>
      </c>
      <c r="B71" s="21" t="s">
        <v>547</v>
      </c>
      <c r="C71" s="22" t="s">
        <v>548</v>
      </c>
      <c r="D71" s="21" t="s">
        <v>465</v>
      </c>
      <c r="E71" s="23">
        <v>7</v>
      </c>
      <c r="F71" s="24">
        <v>8541</v>
      </c>
      <c r="G71" s="24">
        <v>5512</v>
      </c>
      <c r="H71" s="25">
        <v>0.25</v>
      </c>
      <c r="I71" s="26">
        <v>0.51598173515981738</v>
      </c>
      <c r="J71" s="24">
        <v>4134</v>
      </c>
      <c r="K71" s="27">
        <v>28938</v>
      </c>
      <c r="L71" s="43">
        <v>0</v>
      </c>
      <c r="M71" s="53">
        <v>7</v>
      </c>
      <c r="O71" s="60">
        <v>41628</v>
      </c>
      <c r="P71" s="60">
        <v>5512</v>
      </c>
      <c r="Q71" s="60">
        <v>4409.6000000000004</v>
      </c>
      <c r="R71" s="60">
        <v>4134</v>
      </c>
      <c r="T71" s="96">
        <f t="shared" si="0"/>
        <v>30867.200000000004</v>
      </c>
      <c r="U71" s="96">
        <f t="shared" si="1"/>
        <v>28938</v>
      </c>
      <c r="W71" s="94">
        <f t="shared" si="2"/>
        <v>1929.2000000000044</v>
      </c>
      <c r="X71" s="94">
        <f t="shared" si="3"/>
        <v>0</v>
      </c>
    </row>
    <row r="72" spans="1:24" ht="114.75">
      <c r="A72" s="20">
        <v>61</v>
      </c>
      <c r="B72" s="21" t="s">
        <v>549</v>
      </c>
      <c r="C72" s="22" t="s">
        <v>550</v>
      </c>
      <c r="D72" s="21" t="s">
        <v>551</v>
      </c>
      <c r="E72" s="23">
        <v>7</v>
      </c>
      <c r="F72" s="24">
        <v>10890</v>
      </c>
      <c r="G72" s="24">
        <v>7353</v>
      </c>
      <c r="H72" s="25">
        <v>0.25</v>
      </c>
      <c r="I72" s="26">
        <v>0.49359504132231402</v>
      </c>
      <c r="J72" s="24">
        <v>5514.75</v>
      </c>
      <c r="K72" s="27">
        <v>38603.25</v>
      </c>
      <c r="L72" s="43">
        <v>0</v>
      </c>
      <c r="M72" s="53">
        <v>7</v>
      </c>
      <c r="O72" s="60">
        <v>19250</v>
      </c>
      <c r="P72" s="60">
        <v>7353</v>
      </c>
      <c r="Q72" s="60">
        <v>5882.4</v>
      </c>
      <c r="R72" s="60">
        <v>5514.75</v>
      </c>
      <c r="T72" s="96">
        <f t="shared" si="0"/>
        <v>41176.799999999996</v>
      </c>
      <c r="U72" s="96">
        <f t="shared" si="1"/>
        <v>38603.25</v>
      </c>
      <c r="W72" s="94">
        <f t="shared" si="2"/>
        <v>2573.5499999999956</v>
      </c>
      <c r="X72" s="94">
        <f t="shared" si="3"/>
        <v>0</v>
      </c>
    </row>
    <row r="73" spans="1:24" ht="114.75">
      <c r="A73" s="20">
        <v>62</v>
      </c>
      <c r="B73" s="21" t="s">
        <v>552</v>
      </c>
      <c r="C73" s="22" t="s">
        <v>553</v>
      </c>
      <c r="D73" s="21" t="s">
        <v>554</v>
      </c>
      <c r="E73" s="23">
        <v>0</v>
      </c>
      <c r="F73" s="24">
        <v>0</v>
      </c>
      <c r="G73" s="24">
        <v>0</v>
      </c>
      <c r="H73" s="25">
        <v>0</v>
      </c>
      <c r="I73" s="26">
        <v>0</v>
      </c>
      <c r="J73" s="24">
        <v>0</v>
      </c>
      <c r="K73" s="27">
        <v>0</v>
      </c>
      <c r="L73" s="43">
        <v>0</v>
      </c>
      <c r="M73" s="53">
        <v>0</v>
      </c>
      <c r="O73" s="60">
        <v>31670</v>
      </c>
      <c r="P73" s="60">
        <v>9276</v>
      </c>
      <c r="Q73" s="60">
        <v>7420.8</v>
      </c>
      <c r="R73" s="60">
        <v>6957</v>
      </c>
      <c r="T73" s="96">
        <f t="shared" si="0"/>
        <v>0</v>
      </c>
      <c r="U73" s="96">
        <f t="shared" si="1"/>
        <v>0</v>
      </c>
      <c r="W73" s="94">
        <f t="shared" si="2"/>
        <v>0</v>
      </c>
      <c r="X73" s="94">
        <f t="shared" si="3"/>
        <v>0</v>
      </c>
    </row>
    <row r="74" spans="1:24" ht="114.75">
      <c r="A74" s="20">
        <v>63</v>
      </c>
      <c r="B74" s="21" t="s">
        <v>555</v>
      </c>
      <c r="C74" s="28" t="s">
        <v>556</v>
      </c>
      <c r="D74" s="21" t="s">
        <v>554</v>
      </c>
      <c r="E74" s="23">
        <v>0</v>
      </c>
      <c r="F74" s="24">
        <v>0</v>
      </c>
      <c r="G74" s="24">
        <v>0</v>
      </c>
      <c r="H74" s="25">
        <v>0</v>
      </c>
      <c r="I74" s="26">
        <v>0</v>
      </c>
      <c r="J74" s="24">
        <v>0</v>
      </c>
      <c r="K74" s="27">
        <v>0</v>
      </c>
      <c r="L74" s="43">
        <v>0</v>
      </c>
      <c r="M74" s="53">
        <v>0</v>
      </c>
      <c r="O74" s="60">
        <v>36735</v>
      </c>
      <c r="P74" s="60">
        <v>10579</v>
      </c>
      <c r="Q74" s="60">
        <v>8463.2000000000007</v>
      </c>
      <c r="R74" s="60">
        <v>7934.25</v>
      </c>
      <c r="T74" s="96">
        <f t="shared" si="0"/>
        <v>0</v>
      </c>
      <c r="U74" s="96">
        <f t="shared" si="1"/>
        <v>0</v>
      </c>
      <c r="W74" s="94">
        <f t="shared" si="2"/>
        <v>0</v>
      </c>
      <c r="X74" s="94">
        <f t="shared" si="3"/>
        <v>0</v>
      </c>
    </row>
    <row r="75" spans="1:24" ht="51">
      <c r="A75" s="20">
        <v>64</v>
      </c>
      <c r="B75" s="21" t="s">
        <v>557</v>
      </c>
      <c r="C75" s="28" t="s">
        <v>558</v>
      </c>
      <c r="D75" s="21" t="s">
        <v>559</v>
      </c>
      <c r="E75" s="23">
        <v>0</v>
      </c>
      <c r="F75" s="24">
        <v>0</v>
      </c>
      <c r="G75" s="24">
        <v>0</v>
      </c>
      <c r="H75" s="25">
        <v>0</v>
      </c>
      <c r="I75" s="26">
        <v>0</v>
      </c>
      <c r="J75" s="24">
        <v>0</v>
      </c>
      <c r="K75" s="27">
        <v>0</v>
      </c>
      <c r="L75" s="43">
        <v>0</v>
      </c>
      <c r="M75" s="53">
        <v>0</v>
      </c>
      <c r="O75" s="60">
        <v>14140</v>
      </c>
      <c r="P75" s="60">
        <v>1145</v>
      </c>
      <c r="Q75" s="60">
        <v>916</v>
      </c>
      <c r="R75" s="60">
        <v>858.75</v>
      </c>
      <c r="T75" s="96">
        <f t="shared" si="0"/>
        <v>0</v>
      </c>
      <c r="U75" s="96">
        <f t="shared" si="1"/>
        <v>0</v>
      </c>
      <c r="W75" s="94">
        <f t="shared" si="2"/>
        <v>0</v>
      </c>
      <c r="X75" s="94">
        <f t="shared" si="3"/>
        <v>0</v>
      </c>
    </row>
    <row r="76" spans="1:24" ht="51">
      <c r="A76" s="20">
        <v>65</v>
      </c>
      <c r="B76" s="21" t="s">
        <v>560</v>
      </c>
      <c r="C76" s="28" t="s">
        <v>561</v>
      </c>
      <c r="D76" s="21" t="s">
        <v>559</v>
      </c>
      <c r="E76" s="23">
        <v>10</v>
      </c>
      <c r="F76" s="24">
        <v>12159</v>
      </c>
      <c r="G76" s="24">
        <v>1414</v>
      </c>
      <c r="H76" s="25">
        <v>0.19999999999999996</v>
      </c>
      <c r="I76" s="26">
        <v>0.90696603339090387</v>
      </c>
      <c r="J76" s="24">
        <v>1131.2</v>
      </c>
      <c r="K76" s="27">
        <v>11312</v>
      </c>
      <c r="L76" s="43">
        <v>0</v>
      </c>
      <c r="M76" s="53">
        <v>10</v>
      </c>
      <c r="O76" s="60">
        <v>47510</v>
      </c>
      <c r="P76" s="60">
        <v>1414</v>
      </c>
      <c r="Q76" s="60">
        <v>1131.2</v>
      </c>
      <c r="R76" s="60">
        <v>1060.5</v>
      </c>
      <c r="T76" s="96">
        <f t="shared" ref="T76:T139" si="4">E76*Q76</f>
        <v>11312</v>
      </c>
      <c r="U76" s="96">
        <f t="shared" ref="U76:U139" si="5">E76*R76</f>
        <v>10605</v>
      </c>
      <c r="W76" s="94">
        <f t="shared" ref="W76:W139" si="6">T76-K76</f>
        <v>0</v>
      </c>
      <c r="X76" s="94">
        <f t="shared" ref="X76:X139" si="7">U76-K76</f>
        <v>-707</v>
      </c>
    </row>
    <row r="77" spans="1:24" ht="51">
      <c r="A77" s="20">
        <v>66</v>
      </c>
      <c r="B77" s="21" t="s">
        <v>562</v>
      </c>
      <c r="C77" s="22" t="s">
        <v>563</v>
      </c>
      <c r="D77" s="21" t="s">
        <v>559</v>
      </c>
      <c r="E77" s="23">
        <v>0</v>
      </c>
      <c r="F77" s="24">
        <v>0</v>
      </c>
      <c r="G77" s="24">
        <v>0</v>
      </c>
      <c r="H77" s="25">
        <v>0</v>
      </c>
      <c r="I77" s="26">
        <v>0</v>
      </c>
      <c r="J77" s="24">
        <v>0</v>
      </c>
      <c r="K77" s="27">
        <v>0</v>
      </c>
      <c r="L77" s="43">
        <v>0</v>
      </c>
      <c r="M77" s="53">
        <v>0</v>
      </c>
      <c r="O77" s="60">
        <v>12839</v>
      </c>
      <c r="P77" s="60">
        <v>1414</v>
      </c>
      <c r="Q77" s="60">
        <v>1131.2</v>
      </c>
      <c r="R77" s="60">
        <v>1060.5</v>
      </c>
      <c r="T77" s="96">
        <f t="shared" si="4"/>
        <v>0</v>
      </c>
      <c r="U77" s="96">
        <f t="shared" si="5"/>
        <v>0</v>
      </c>
      <c r="W77" s="94">
        <f t="shared" si="6"/>
        <v>0</v>
      </c>
      <c r="X77" s="94">
        <f t="shared" si="7"/>
        <v>0</v>
      </c>
    </row>
    <row r="78" spans="1:24" ht="51">
      <c r="A78" s="20">
        <v>67</v>
      </c>
      <c r="B78" s="21" t="s">
        <v>564</v>
      </c>
      <c r="C78" s="22" t="s">
        <v>565</v>
      </c>
      <c r="D78" s="21" t="s">
        <v>559</v>
      </c>
      <c r="E78" s="23">
        <v>0</v>
      </c>
      <c r="F78" s="24">
        <v>0</v>
      </c>
      <c r="G78" s="24">
        <v>0</v>
      </c>
      <c r="H78" s="25">
        <v>0</v>
      </c>
      <c r="I78" s="26">
        <v>0</v>
      </c>
      <c r="J78" s="24">
        <v>0</v>
      </c>
      <c r="K78" s="27">
        <v>0</v>
      </c>
      <c r="L78" s="43">
        <v>0</v>
      </c>
      <c r="M78" s="53">
        <v>0</v>
      </c>
      <c r="O78" s="60">
        <v>25452</v>
      </c>
      <c r="P78" s="60">
        <v>1145</v>
      </c>
      <c r="Q78" s="60">
        <v>916</v>
      </c>
      <c r="R78" s="60">
        <v>858.75</v>
      </c>
      <c r="T78" s="96">
        <f t="shared" si="4"/>
        <v>0</v>
      </c>
      <c r="U78" s="96">
        <f t="shared" si="5"/>
        <v>0</v>
      </c>
      <c r="W78" s="94">
        <f t="shared" si="6"/>
        <v>0</v>
      </c>
      <c r="X78" s="94">
        <f t="shared" si="7"/>
        <v>0</v>
      </c>
    </row>
    <row r="79" spans="1:24" ht="51">
      <c r="A79" s="20">
        <v>68</v>
      </c>
      <c r="B79" s="21" t="s">
        <v>566</v>
      </c>
      <c r="C79" s="22" t="s">
        <v>567</v>
      </c>
      <c r="D79" s="21" t="s">
        <v>559</v>
      </c>
      <c r="E79" s="23">
        <v>0</v>
      </c>
      <c r="F79" s="24">
        <v>0</v>
      </c>
      <c r="G79" s="24">
        <v>0</v>
      </c>
      <c r="H79" s="25">
        <v>0</v>
      </c>
      <c r="I79" s="26">
        <v>0</v>
      </c>
      <c r="J79" s="24">
        <v>0</v>
      </c>
      <c r="K79" s="27">
        <v>0</v>
      </c>
      <c r="L79" s="43">
        <v>0</v>
      </c>
      <c r="M79" s="53">
        <v>0</v>
      </c>
      <c r="O79" s="60">
        <v>30514</v>
      </c>
      <c r="P79" s="60">
        <v>1145</v>
      </c>
      <c r="Q79" s="60">
        <v>916</v>
      </c>
      <c r="R79" s="60">
        <v>858.75</v>
      </c>
      <c r="T79" s="96">
        <f t="shared" si="4"/>
        <v>0</v>
      </c>
      <c r="U79" s="96">
        <f t="shared" si="5"/>
        <v>0</v>
      </c>
      <c r="W79" s="94">
        <f t="shared" si="6"/>
        <v>0</v>
      </c>
      <c r="X79" s="94">
        <f t="shared" si="7"/>
        <v>0</v>
      </c>
    </row>
    <row r="80" spans="1:24" ht="63.75">
      <c r="A80" s="20">
        <v>69</v>
      </c>
      <c r="B80" s="21" t="s">
        <v>568</v>
      </c>
      <c r="C80" s="22" t="s">
        <v>569</v>
      </c>
      <c r="D80" s="21" t="s">
        <v>559</v>
      </c>
      <c r="E80" s="23">
        <v>10</v>
      </c>
      <c r="F80" s="24">
        <v>7462</v>
      </c>
      <c r="G80" s="24">
        <v>1414</v>
      </c>
      <c r="H80" s="25">
        <v>0.19999999999999996</v>
      </c>
      <c r="I80" s="26">
        <v>0.84840525328330207</v>
      </c>
      <c r="J80" s="24">
        <v>1131.2</v>
      </c>
      <c r="K80" s="27">
        <v>11312</v>
      </c>
      <c r="L80" s="43">
        <v>0</v>
      </c>
      <c r="M80" s="53">
        <v>10</v>
      </c>
      <c r="O80" s="60">
        <v>56673</v>
      </c>
      <c r="P80" s="60">
        <v>1414</v>
      </c>
      <c r="Q80" s="60">
        <v>1131.2</v>
      </c>
      <c r="R80" s="60">
        <v>1060.5</v>
      </c>
      <c r="T80" s="96">
        <f t="shared" si="4"/>
        <v>11312</v>
      </c>
      <c r="U80" s="96">
        <f t="shared" si="5"/>
        <v>10605</v>
      </c>
      <c r="W80" s="94">
        <f t="shared" si="6"/>
        <v>0</v>
      </c>
      <c r="X80" s="94">
        <f t="shared" si="7"/>
        <v>-707</v>
      </c>
    </row>
    <row r="81" spans="1:24" ht="63.75">
      <c r="A81" s="20">
        <v>70</v>
      </c>
      <c r="B81" s="21" t="s">
        <v>570</v>
      </c>
      <c r="C81" s="22" t="s">
        <v>571</v>
      </c>
      <c r="D81" s="21" t="s">
        <v>559</v>
      </c>
      <c r="E81" s="23">
        <v>0</v>
      </c>
      <c r="F81" s="24">
        <v>0</v>
      </c>
      <c r="G81" s="24">
        <v>0</v>
      </c>
      <c r="H81" s="25">
        <v>0</v>
      </c>
      <c r="I81" s="26">
        <v>0</v>
      </c>
      <c r="J81" s="24">
        <v>0</v>
      </c>
      <c r="K81" s="27">
        <v>0</v>
      </c>
      <c r="L81" s="43">
        <v>0</v>
      </c>
      <c r="M81" s="53">
        <v>0</v>
      </c>
      <c r="O81" s="60">
        <v>56673</v>
      </c>
      <c r="P81" s="60">
        <v>1414</v>
      </c>
      <c r="Q81" s="60">
        <v>1131.2</v>
      </c>
      <c r="R81" s="60">
        <v>1060.5</v>
      </c>
      <c r="T81" s="96">
        <f t="shared" si="4"/>
        <v>0</v>
      </c>
      <c r="U81" s="96">
        <f t="shared" si="5"/>
        <v>0</v>
      </c>
      <c r="W81" s="94">
        <f t="shared" si="6"/>
        <v>0</v>
      </c>
      <c r="X81" s="94">
        <f t="shared" si="7"/>
        <v>0</v>
      </c>
    </row>
    <row r="82" spans="1:24" ht="89.25">
      <c r="A82" s="20">
        <v>71</v>
      </c>
      <c r="B82" s="21" t="s">
        <v>572</v>
      </c>
      <c r="C82" s="22" t="s">
        <v>573</v>
      </c>
      <c r="D82" s="21" t="s">
        <v>559</v>
      </c>
      <c r="E82" s="23">
        <v>0</v>
      </c>
      <c r="F82" s="24">
        <v>0</v>
      </c>
      <c r="G82" s="24">
        <v>0</v>
      </c>
      <c r="H82" s="25">
        <v>0</v>
      </c>
      <c r="I82" s="26">
        <v>0</v>
      </c>
      <c r="J82" s="24">
        <v>0</v>
      </c>
      <c r="K82" s="27">
        <v>0</v>
      </c>
      <c r="L82" s="43">
        <v>0</v>
      </c>
      <c r="M82" s="53">
        <v>0</v>
      </c>
      <c r="O82" s="60">
        <v>136350</v>
      </c>
      <c r="P82" s="60">
        <v>3394</v>
      </c>
      <c r="Q82" s="60">
        <v>2715.2</v>
      </c>
      <c r="R82" s="60">
        <v>2545.5</v>
      </c>
      <c r="T82" s="96">
        <f t="shared" si="4"/>
        <v>0</v>
      </c>
      <c r="U82" s="96">
        <f t="shared" si="5"/>
        <v>0</v>
      </c>
      <c r="W82" s="94">
        <f t="shared" si="6"/>
        <v>0</v>
      </c>
      <c r="X82" s="94">
        <f t="shared" si="7"/>
        <v>0</v>
      </c>
    </row>
    <row r="83" spans="1:24" ht="63.75">
      <c r="A83" s="20">
        <v>72</v>
      </c>
      <c r="B83" s="21" t="s">
        <v>574</v>
      </c>
      <c r="C83" s="22" t="s">
        <v>575</v>
      </c>
      <c r="D83" s="21" t="s">
        <v>576</v>
      </c>
      <c r="E83" s="23">
        <v>10</v>
      </c>
      <c r="F83" s="24">
        <v>3385</v>
      </c>
      <c r="G83" s="24">
        <v>1321</v>
      </c>
      <c r="H83" s="25">
        <v>0.20000000000000004</v>
      </c>
      <c r="I83" s="26">
        <v>0.68779911373707536</v>
      </c>
      <c r="J83" s="24">
        <v>1056.8</v>
      </c>
      <c r="K83" s="27">
        <v>10568</v>
      </c>
      <c r="L83" s="43">
        <v>0</v>
      </c>
      <c r="M83" s="53">
        <v>10</v>
      </c>
      <c r="O83" s="60">
        <v>113120</v>
      </c>
      <c r="P83" s="60">
        <v>1321</v>
      </c>
      <c r="Q83" s="60">
        <v>1056.8</v>
      </c>
      <c r="R83" s="60">
        <v>990.75</v>
      </c>
      <c r="T83" s="96">
        <f t="shared" si="4"/>
        <v>10568</v>
      </c>
      <c r="U83" s="96">
        <f t="shared" si="5"/>
        <v>9907.5</v>
      </c>
      <c r="W83" s="94">
        <f t="shared" si="6"/>
        <v>0</v>
      </c>
      <c r="X83" s="94">
        <f t="shared" si="7"/>
        <v>-660.5</v>
      </c>
    </row>
    <row r="84" spans="1:24" ht="63.75">
      <c r="A84" s="20">
        <v>73</v>
      </c>
      <c r="B84" s="21" t="s">
        <v>577</v>
      </c>
      <c r="C84" s="22" t="s">
        <v>578</v>
      </c>
      <c r="D84" s="21" t="s">
        <v>579</v>
      </c>
      <c r="E84" s="23">
        <v>0</v>
      </c>
      <c r="F84" s="24">
        <v>0</v>
      </c>
      <c r="G84" s="24">
        <v>0</v>
      </c>
      <c r="H84" s="25">
        <v>0</v>
      </c>
      <c r="I84" s="26">
        <v>0</v>
      </c>
      <c r="J84" s="24">
        <v>0</v>
      </c>
      <c r="K84" s="27">
        <v>0</v>
      </c>
      <c r="L84" s="43">
        <v>0</v>
      </c>
      <c r="M84" s="53">
        <v>0</v>
      </c>
      <c r="O84" s="60">
        <v>113120</v>
      </c>
      <c r="P84" s="60">
        <v>1132</v>
      </c>
      <c r="Q84" s="60">
        <v>905.6</v>
      </c>
      <c r="R84" s="60">
        <v>849</v>
      </c>
      <c r="T84" s="96">
        <f t="shared" si="4"/>
        <v>0</v>
      </c>
      <c r="U84" s="96">
        <f t="shared" si="5"/>
        <v>0</v>
      </c>
      <c r="W84" s="94">
        <f t="shared" si="6"/>
        <v>0</v>
      </c>
      <c r="X84" s="94">
        <f t="shared" si="7"/>
        <v>0</v>
      </c>
    </row>
    <row r="85" spans="1:24" ht="76.5">
      <c r="A85" s="20">
        <v>74</v>
      </c>
      <c r="B85" s="21" t="s">
        <v>580</v>
      </c>
      <c r="C85" s="22" t="s">
        <v>581</v>
      </c>
      <c r="D85" s="21" t="s">
        <v>582</v>
      </c>
      <c r="E85" s="23">
        <v>0</v>
      </c>
      <c r="F85" s="24">
        <v>0</v>
      </c>
      <c r="G85" s="24">
        <v>0</v>
      </c>
      <c r="H85" s="25">
        <v>0</v>
      </c>
      <c r="I85" s="26">
        <v>0</v>
      </c>
      <c r="J85" s="24">
        <v>0</v>
      </c>
      <c r="K85" s="27">
        <v>0</v>
      </c>
      <c r="L85" s="43">
        <v>0</v>
      </c>
      <c r="M85" s="53">
        <v>0</v>
      </c>
      <c r="O85" s="60">
        <v>42798</v>
      </c>
      <c r="P85" s="60">
        <v>848</v>
      </c>
      <c r="Q85" s="60">
        <v>678.4</v>
      </c>
      <c r="R85" s="60">
        <v>636</v>
      </c>
      <c r="T85" s="96">
        <f t="shared" si="4"/>
        <v>0</v>
      </c>
      <c r="U85" s="96">
        <f t="shared" si="5"/>
        <v>0</v>
      </c>
      <c r="W85" s="94">
        <f t="shared" si="6"/>
        <v>0</v>
      </c>
      <c r="X85" s="94">
        <f t="shared" si="7"/>
        <v>0</v>
      </c>
    </row>
    <row r="86" spans="1:24" ht="38.25">
      <c r="A86" s="20">
        <v>75</v>
      </c>
      <c r="B86" s="21" t="s">
        <v>583</v>
      </c>
      <c r="C86" s="22" t="s">
        <v>584</v>
      </c>
      <c r="D86" s="21" t="s">
        <v>559</v>
      </c>
      <c r="E86" s="23">
        <v>6</v>
      </c>
      <c r="F86" s="24">
        <v>1444</v>
      </c>
      <c r="G86" s="24">
        <v>594</v>
      </c>
      <c r="H86" s="25">
        <v>0.2</v>
      </c>
      <c r="I86" s="26">
        <v>0.67091412742382273</v>
      </c>
      <c r="J86" s="24">
        <v>475.2</v>
      </c>
      <c r="K86" s="27">
        <v>2851.2</v>
      </c>
      <c r="L86" s="43">
        <v>0</v>
      </c>
      <c r="M86" s="53">
        <v>6</v>
      </c>
      <c r="O86" s="60">
        <v>7539</v>
      </c>
      <c r="P86" s="60">
        <v>594</v>
      </c>
      <c r="Q86" s="60">
        <v>475.2</v>
      </c>
      <c r="R86" s="60">
        <v>445.5</v>
      </c>
      <c r="T86" s="96">
        <f t="shared" si="4"/>
        <v>2851.2</v>
      </c>
      <c r="U86" s="96">
        <f t="shared" si="5"/>
        <v>2673</v>
      </c>
      <c r="W86" s="94">
        <f t="shared" si="6"/>
        <v>0</v>
      </c>
      <c r="X86" s="94">
        <f t="shared" si="7"/>
        <v>-178.19999999999982</v>
      </c>
    </row>
    <row r="87" spans="1:24" ht="89.25">
      <c r="A87" s="20">
        <v>76</v>
      </c>
      <c r="B87" s="21" t="s">
        <v>585</v>
      </c>
      <c r="C87" s="22" t="s">
        <v>586</v>
      </c>
      <c r="D87" s="21" t="s">
        <v>559</v>
      </c>
      <c r="E87" s="23">
        <v>0</v>
      </c>
      <c r="F87" s="24">
        <v>0</v>
      </c>
      <c r="G87" s="24">
        <v>0</v>
      </c>
      <c r="H87" s="25">
        <v>0</v>
      </c>
      <c r="I87" s="26">
        <v>0</v>
      </c>
      <c r="J87" s="24">
        <v>0</v>
      </c>
      <c r="K87" s="27">
        <v>0</v>
      </c>
      <c r="L87" s="43">
        <v>0</v>
      </c>
      <c r="M87" s="53">
        <v>0</v>
      </c>
      <c r="O87" s="60">
        <v>5992</v>
      </c>
      <c r="P87" s="60">
        <v>249</v>
      </c>
      <c r="Q87" s="60">
        <v>199.2</v>
      </c>
      <c r="R87" s="60">
        <v>186.75</v>
      </c>
      <c r="T87" s="96">
        <f t="shared" si="4"/>
        <v>0</v>
      </c>
      <c r="U87" s="96">
        <f t="shared" si="5"/>
        <v>0</v>
      </c>
      <c r="W87" s="94">
        <f t="shared" si="6"/>
        <v>0</v>
      </c>
      <c r="X87" s="94">
        <f t="shared" si="7"/>
        <v>0</v>
      </c>
    </row>
    <row r="88" spans="1:24" ht="25.5">
      <c r="A88" s="20">
        <v>77</v>
      </c>
      <c r="B88" s="21" t="s">
        <v>587</v>
      </c>
      <c r="C88" s="22" t="s">
        <v>588</v>
      </c>
      <c r="D88" s="21" t="s">
        <v>559</v>
      </c>
      <c r="E88" s="23">
        <v>0</v>
      </c>
      <c r="F88" s="24">
        <v>0</v>
      </c>
      <c r="G88" s="24">
        <v>0</v>
      </c>
      <c r="H88" s="25">
        <v>0</v>
      </c>
      <c r="I88" s="26">
        <v>0</v>
      </c>
      <c r="J88" s="24">
        <v>0</v>
      </c>
      <c r="K88" s="27">
        <v>0</v>
      </c>
      <c r="L88" s="43">
        <v>0</v>
      </c>
      <c r="M88" s="53">
        <v>0</v>
      </c>
      <c r="O88" s="60">
        <v>4010</v>
      </c>
      <c r="P88" s="60">
        <v>249</v>
      </c>
      <c r="Q88" s="60">
        <v>199.2</v>
      </c>
      <c r="R88" s="60">
        <v>186.75</v>
      </c>
      <c r="T88" s="96">
        <f t="shared" si="4"/>
        <v>0</v>
      </c>
      <c r="U88" s="96">
        <f t="shared" si="5"/>
        <v>0</v>
      </c>
      <c r="W88" s="94">
        <f t="shared" si="6"/>
        <v>0</v>
      </c>
      <c r="X88" s="94">
        <f t="shared" si="7"/>
        <v>0</v>
      </c>
    </row>
    <row r="89" spans="1:24" ht="51">
      <c r="A89" s="20">
        <v>78</v>
      </c>
      <c r="B89" s="29" t="s">
        <v>589</v>
      </c>
      <c r="C89" s="22" t="s">
        <v>590</v>
      </c>
      <c r="D89" s="21" t="s">
        <v>576</v>
      </c>
      <c r="E89" s="23">
        <v>0</v>
      </c>
      <c r="F89" s="24">
        <v>0</v>
      </c>
      <c r="G89" s="24">
        <v>0</v>
      </c>
      <c r="H89" s="25">
        <v>0</v>
      </c>
      <c r="I89" s="26">
        <v>0</v>
      </c>
      <c r="J89" s="24">
        <v>0</v>
      </c>
      <c r="K89" s="27">
        <v>0</v>
      </c>
      <c r="L89" s="43">
        <v>0</v>
      </c>
      <c r="M89" s="53">
        <v>0</v>
      </c>
      <c r="O89" s="60">
        <v>18439</v>
      </c>
      <c r="P89" s="60">
        <v>209</v>
      </c>
      <c r="Q89" s="60">
        <v>167.2</v>
      </c>
      <c r="R89" s="60">
        <v>156.75</v>
      </c>
      <c r="T89" s="96">
        <f t="shared" si="4"/>
        <v>0</v>
      </c>
      <c r="U89" s="96">
        <f t="shared" si="5"/>
        <v>0</v>
      </c>
      <c r="W89" s="94">
        <f t="shared" si="6"/>
        <v>0</v>
      </c>
      <c r="X89" s="94">
        <f t="shared" si="7"/>
        <v>0</v>
      </c>
    </row>
    <row r="90" spans="1:24" ht="38.25">
      <c r="A90" s="20">
        <v>79</v>
      </c>
      <c r="B90" s="29" t="s">
        <v>591</v>
      </c>
      <c r="C90" s="22" t="s">
        <v>592</v>
      </c>
      <c r="D90" s="21" t="s">
        <v>559</v>
      </c>
      <c r="E90" s="23">
        <v>6</v>
      </c>
      <c r="F90" s="24">
        <v>529</v>
      </c>
      <c r="G90" s="24">
        <v>191</v>
      </c>
      <c r="H90" s="25">
        <v>0.19999999999999993</v>
      </c>
      <c r="I90" s="26">
        <v>0.71115311909262757</v>
      </c>
      <c r="J90" s="24">
        <v>152.80000000000001</v>
      </c>
      <c r="K90" s="27">
        <v>916.80000000000007</v>
      </c>
      <c r="L90" s="43">
        <v>0</v>
      </c>
      <c r="M90" s="53">
        <v>6</v>
      </c>
      <c r="O90" s="60">
        <v>7700</v>
      </c>
      <c r="P90" s="60">
        <v>191</v>
      </c>
      <c r="Q90" s="60">
        <v>152.80000000000001</v>
      </c>
      <c r="R90" s="60">
        <v>143.25</v>
      </c>
      <c r="T90" s="96">
        <f t="shared" si="4"/>
        <v>916.80000000000007</v>
      </c>
      <c r="U90" s="96">
        <f t="shared" si="5"/>
        <v>859.5</v>
      </c>
      <c r="W90" s="94">
        <f t="shared" si="6"/>
        <v>0</v>
      </c>
      <c r="X90" s="94">
        <f t="shared" si="7"/>
        <v>-57.300000000000068</v>
      </c>
    </row>
    <row r="91" spans="1:24" ht="76.5">
      <c r="A91" s="20">
        <v>80</v>
      </c>
      <c r="B91" s="21" t="s">
        <v>593</v>
      </c>
      <c r="C91" s="22" t="s">
        <v>594</v>
      </c>
      <c r="D91" s="21" t="s">
        <v>559</v>
      </c>
      <c r="E91" s="23">
        <v>0</v>
      </c>
      <c r="F91" s="24">
        <v>0</v>
      </c>
      <c r="G91" s="24">
        <v>0</v>
      </c>
      <c r="H91" s="25">
        <v>0</v>
      </c>
      <c r="I91" s="26">
        <v>0</v>
      </c>
      <c r="J91" s="24">
        <v>0</v>
      </c>
      <c r="K91" s="27">
        <v>0</v>
      </c>
      <c r="L91" s="43">
        <v>0</v>
      </c>
      <c r="M91" s="53">
        <v>0</v>
      </c>
      <c r="O91" s="60">
        <v>8046</v>
      </c>
      <c r="P91" s="60">
        <v>214</v>
      </c>
      <c r="Q91" s="60">
        <v>171.2</v>
      </c>
      <c r="R91" s="60">
        <v>160.5</v>
      </c>
      <c r="T91" s="96">
        <f t="shared" si="4"/>
        <v>0</v>
      </c>
      <c r="U91" s="96">
        <f t="shared" si="5"/>
        <v>0</v>
      </c>
      <c r="W91" s="94">
        <f t="shared" si="6"/>
        <v>0</v>
      </c>
      <c r="X91" s="94">
        <f t="shared" si="7"/>
        <v>0</v>
      </c>
    </row>
    <row r="92" spans="1:24" ht="76.5">
      <c r="A92" s="20">
        <v>81</v>
      </c>
      <c r="B92" s="21" t="s">
        <v>595</v>
      </c>
      <c r="C92" s="22" t="s">
        <v>596</v>
      </c>
      <c r="D92" s="21" t="s">
        <v>559</v>
      </c>
      <c r="E92" s="23">
        <v>0</v>
      </c>
      <c r="F92" s="24">
        <v>0</v>
      </c>
      <c r="G92" s="24">
        <v>0</v>
      </c>
      <c r="H92" s="25">
        <v>0</v>
      </c>
      <c r="I92" s="26">
        <v>0</v>
      </c>
      <c r="J92" s="24">
        <v>0</v>
      </c>
      <c r="K92" s="27">
        <v>0</v>
      </c>
      <c r="L92" s="43">
        <v>0</v>
      </c>
      <c r="M92" s="53">
        <v>0</v>
      </c>
      <c r="O92" s="60">
        <v>5133</v>
      </c>
      <c r="P92" s="60">
        <v>214</v>
      </c>
      <c r="Q92" s="60">
        <v>171.2</v>
      </c>
      <c r="R92" s="60">
        <v>160.5</v>
      </c>
      <c r="T92" s="96">
        <f t="shared" si="4"/>
        <v>0</v>
      </c>
      <c r="U92" s="96">
        <f t="shared" si="5"/>
        <v>0</v>
      </c>
      <c r="W92" s="94">
        <f t="shared" si="6"/>
        <v>0</v>
      </c>
      <c r="X92" s="94">
        <f t="shared" si="7"/>
        <v>0</v>
      </c>
    </row>
    <row r="93" spans="1:24" ht="89.25">
      <c r="A93" s="20">
        <v>82</v>
      </c>
      <c r="B93" s="21" t="s">
        <v>597</v>
      </c>
      <c r="C93" s="22" t="s">
        <v>598</v>
      </c>
      <c r="D93" s="21" t="s">
        <v>559</v>
      </c>
      <c r="E93" s="23">
        <v>0</v>
      </c>
      <c r="F93" s="24">
        <v>0</v>
      </c>
      <c r="G93" s="24">
        <v>0</v>
      </c>
      <c r="H93" s="25">
        <v>0</v>
      </c>
      <c r="I93" s="26">
        <v>0</v>
      </c>
      <c r="J93" s="24">
        <v>0</v>
      </c>
      <c r="K93" s="27">
        <v>0</v>
      </c>
      <c r="L93" s="43">
        <v>0</v>
      </c>
      <c r="M93" s="53">
        <v>0</v>
      </c>
      <c r="O93" s="60">
        <v>13695</v>
      </c>
      <c r="P93" s="60">
        <v>2613</v>
      </c>
      <c r="Q93" s="60">
        <v>2090.4</v>
      </c>
      <c r="R93" s="60">
        <v>1959.75</v>
      </c>
      <c r="T93" s="96">
        <f t="shared" si="4"/>
        <v>0</v>
      </c>
      <c r="U93" s="96">
        <f t="shared" si="5"/>
        <v>0</v>
      </c>
      <c r="W93" s="94">
        <f t="shared" si="6"/>
        <v>0</v>
      </c>
      <c r="X93" s="94">
        <f t="shared" si="7"/>
        <v>0</v>
      </c>
    </row>
    <row r="94" spans="1:24" ht="89.25">
      <c r="A94" s="20">
        <v>83</v>
      </c>
      <c r="B94" s="21" t="s">
        <v>599</v>
      </c>
      <c r="C94" s="22" t="s">
        <v>600</v>
      </c>
      <c r="D94" s="21" t="s">
        <v>559</v>
      </c>
      <c r="E94" s="23">
        <v>0</v>
      </c>
      <c r="F94" s="24">
        <v>0</v>
      </c>
      <c r="G94" s="24">
        <v>0</v>
      </c>
      <c r="H94" s="25">
        <v>0</v>
      </c>
      <c r="I94" s="26">
        <v>0</v>
      </c>
      <c r="J94" s="24">
        <v>0</v>
      </c>
      <c r="K94" s="27">
        <v>0</v>
      </c>
      <c r="L94" s="43">
        <v>0</v>
      </c>
      <c r="M94" s="53">
        <v>0</v>
      </c>
      <c r="O94" s="60">
        <v>10426</v>
      </c>
      <c r="P94" s="60">
        <v>2613</v>
      </c>
      <c r="Q94" s="60">
        <v>2090.4</v>
      </c>
      <c r="R94" s="60">
        <v>1959.75</v>
      </c>
      <c r="T94" s="96">
        <f t="shared" si="4"/>
        <v>0</v>
      </c>
      <c r="U94" s="96">
        <f t="shared" si="5"/>
        <v>0</v>
      </c>
      <c r="W94" s="94">
        <f t="shared" si="6"/>
        <v>0</v>
      </c>
      <c r="X94" s="94">
        <f t="shared" si="7"/>
        <v>0</v>
      </c>
    </row>
    <row r="95" spans="1:24" ht="89.25">
      <c r="A95" s="20">
        <v>84</v>
      </c>
      <c r="B95" s="30" t="s">
        <v>601</v>
      </c>
      <c r="C95" s="22" t="s">
        <v>602</v>
      </c>
      <c r="D95" s="21" t="s">
        <v>559</v>
      </c>
      <c r="E95" s="23">
        <v>7</v>
      </c>
      <c r="F95" s="24">
        <v>4976</v>
      </c>
      <c r="G95" s="24">
        <v>3193</v>
      </c>
      <c r="H95" s="25">
        <v>0.19999999999999998</v>
      </c>
      <c r="I95" s="26">
        <v>0.48665594855305461</v>
      </c>
      <c r="J95" s="24">
        <v>2554.4</v>
      </c>
      <c r="K95" s="27">
        <v>17880.8</v>
      </c>
      <c r="L95" s="43">
        <v>0</v>
      </c>
      <c r="M95" s="53">
        <v>7</v>
      </c>
      <c r="O95" s="60">
        <v>15407</v>
      </c>
      <c r="P95" s="60">
        <v>3193</v>
      </c>
      <c r="Q95" s="60">
        <v>2554.4</v>
      </c>
      <c r="R95" s="60">
        <v>2394.75</v>
      </c>
      <c r="T95" s="96">
        <f t="shared" si="4"/>
        <v>17880.8</v>
      </c>
      <c r="U95" s="96">
        <f t="shared" si="5"/>
        <v>16763.25</v>
      </c>
      <c r="W95" s="94">
        <f t="shared" si="6"/>
        <v>0</v>
      </c>
      <c r="X95" s="94">
        <f t="shared" si="7"/>
        <v>-1117.5499999999993</v>
      </c>
    </row>
    <row r="96" spans="1:24" ht="89.25">
      <c r="A96" s="20">
        <v>85</v>
      </c>
      <c r="B96" s="21" t="s">
        <v>603</v>
      </c>
      <c r="C96" s="22" t="s">
        <v>604</v>
      </c>
      <c r="D96" s="21" t="s">
        <v>559</v>
      </c>
      <c r="E96" s="23">
        <v>0</v>
      </c>
      <c r="F96" s="24">
        <v>0</v>
      </c>
      <c r="G96" s="24">
        <v>0</v>
      </c>
      <c r="H96" s="25">
        <v>0</v>
      </c>
      <c r="I96" s="26">
        <v>0</v>
      </c>
      <c r="J96" s="24">
        <v>0</v>
      </c>
      <c r="K96" s="27">
        <v>0</v>
      </c>
      <c r="L96" s="43">
        <v>0</v>
      </c>
      <c r="M96" s="53">
        <v>0</v>
      </c>
      <c r="O96" s="60">
        <v>14438</v>
      </c>
      <c r="P96" s="60">
        <v>3193</v>
      </c>
      <c r="Q96" s="60">
        <v>2554.4</v>
      </c>
      <c r="R96" s="60">
        <v>2394.75</v>
      </c>
      <c r="T96" s="96">
        <f t="shared" si="4"/>
        <v>0</v>
      </c>
      <c r="U96" s="96">
        <f t="shared" si="5"/>
        <v>0</v>
      </c>
      <c r="W96" s="94">
        <f t="shared" si="6"/>
        <v>0</v>
      </c>
      <c r="X96" s="94">
        <f t="shared" si="7"/>
        <v>0</v>
      </c>
    </row>
    <row r="97" spans="1:24" ht="216.75">
      <c r="A97" s="20">
        <v>86</v>
      </c>
      <c r="B97" s="21" t="s">
        <v>605</v>
      </c>
      <c r="C97" s="22" t="s">
        <v>606</v>
      </c>
      <c r="D97" s="21" t="s">
        <v>559</v>
      </c>
      <c r="E97" s="23">
        <v>0</v>
      </c>
      <c r="F97" s="24">
        <v>0</v>
      </c>
      <c r="G97" s="24">
        <v>0</v>
      </c>
      <c r="H97" s="25">
        <v>0</v>
      </c>
      <c r="I97" s="26">
        <v>0</v>
      </c>
      <c r="J97" s="24">
        <v>0</v>
      </c>
      <c r="K97" s="27">
        <v>0</v>
      </c>
      <c r="L97" s="43">
        <v>0</v>
      </c>
      <c r="M97" s="53">
        <v>0</v>
      </c>
      <c r="O97" s="60">
        <v>20543</v>
      </c>
      <c r="P97" s="60">
        <v>4185</v>
      </c>
      <c r="Q97" s="60">
        <v>3348</v>
      </c>
      <c r="R97" s="60">
        <v>3138.75</v>
      </c>
      <c r="T97" s="96">
        <f t="shared" si="4"/>
        <v>0</v>
      </c>
      <c r="U97" s="96">
        <f t="shared" si="5"/>
        <v>0</v>
      </c>
      <c r="W97" s="94">
        <f t="shared" si="6"/>
        <v>0</v>
      </c>
      <c r="X97" s="94">
        <f t="shared" si="7"/>
        <v>0</v>
      </c>
    </row>
    <row r="98" spans="1:24" ht="51">
      <c r="A98" s="20">
        <v>87</v>
      </c>
      <c r="B98" s="21" t="s">
        <v>607</v>
      </c>
      <c r="C98" s="22" t="s">
        <v>608</v>
      </c>
      <c r="D98" s="21" t="s">
        <v>559</v>
      </c>
      <c r="E98" s="23">
        <v>0</v>
      </c>
      <c r="F98" s="24">
        <v>0</v>
      </c>
      <c r="G98" s="24">
        <v>0</v>
      </c>
      <c r="H98" s="25">
        <v>0</v>
      </c>
      <c r="I98" s="26">
        <v>0</v>
      </c>
      <c r="J98" s="24">
        <v>0</v>
      </c>
      <c r="K98" s="27">
        <v>0</v>
      </c>
      <c r="L98" s="43">
        <v>0</v>
      </c>
      <c r="M98" s="53">
        <v>0</v>
      </c>
      <c r="O98" s="60">
        <v>13009</v>
      </c>
      <c r="P98" s="60">
        <v>1018</v>
      </c>
      <c r="Q98" s="60">
        <v>814.4</v>
      </c>
      <c r="R98" s="60">
        <v>763.5</v>
      </c>
      <c r="T98" s="96">
        <f t="shared" si="4"/>
        <v>0</v>
      </c>
      <c r="U98" s="96">
        <f t="shared" si="5"/>
        <v>0</v>
      </c>
      <c r="W98" s="94">
        <f t="shared" si="6"/>
        <v>0</v>
      </c>
      <c r="X98" s="94">
        <f t="shared" si="7"/>
        <v>0</v>
      </c>
    </row>
    <row r="99" spans="1:24" ht="51">
      <c r="A99" s="20">
        <v>88</v>
      </c>
      <c r="B99" s="21" t="s">
        <v>609</v>
      </c>
      <c r="C99" s="22" t="s">
        <v>608</v>
      </c>
      <c r="D99" s="21" t="s">
        <v>559</v>
      </c>
      <c r="E99" s="23">
        <v>7</v>
      </c>
      <c r="F99" s="24">
        <v>3620</v>
      </c>
      <c r="G99" s="24">
        <v>1649</v>
      </c>
      <c r="H99" s="25">
        <v>0.19999999999999998</v>
      </c>
      <c r="I99" s="26">
        <v>0.63558011049723762</v>
      </c>
      <c r="J99" s="24">
        <v>1319.2</v>
      </c>
      <c r="K99" s="27">
        <v>9234.4</v>
      </c>
      <c r="L99" s="43">
        <v>0</v>
      </c>
      <c r="M99" s="53">
        <v>7</v>
      </c>
      <c r="O99" s="60">
        <v>5992</v>
      </c>
      <c r="P99" s="60">
        <v>1649</v>
      </c>
      <c r="Q99" s="60">
        <v>1319.2</v>
      </c>
      <c r="R99" s="60">
        <v>1236.75</v>
      </c>
      <c r="T99" s="96">
        <f t="shared" si="4"/>
        <v>9234.4</v>
      </c>
      <c r="U99" s="96">
        <f t="shared" si="5"/>
        <v>8657.25</v>
      </c>
      <c r="W99" s="94">
        <f t="shared" si="6"/>
        <v>0</v>
      </c>
      <c r="X99" s="94">
        <f t="shared" si="7"/>
        <v>-577.14999999999964</v>
      </c>
    </row>
    <row r="100" spans="1:24" ht="63.75">
      <c r="A100" s="20">
        <v>89</v>
      </c>
      <c r="B100" s="21" t="s">
        <v>610</v>
      </c>
      <c r="C100" s="22" t="s">
        <v>611</v>
      </c>
      <c r="D100" s="21" t="s">
        <v>559</v>
      </c>
      <c r="E100" s="23">
        <v>7</v>
      </c>
      <c r="F100" s="24">
        <v>2620</v>
      </c>
      <c r="G100" s="24">
        <v>1620</v>
      </c>
      <c r="H100" s="25">
        <v>0.2</v>
      </c>
      <c r="I100" s="26">
        <v>0.5053435114503817</v>
      </c>
      <c r="J100" s="24">
        <v>1296</v>
      </c>
      <c r="K100" s="27">
        <v>9072</v>
      </c>
      <c r="L100" s="43">
        <v>0</v>
      </c>
      <c r="M100" s="53">
        <v>7</v>
      </c>
      <c r="O100" s="60">
        <v>11228</v>
      </c>
      <c r="P100" s="60">
        <v>1620</v>
      </c>
      <c r="Q100" s="60">
        <v>1296</v>
      </c>
      <c r="R100" s="60">
        <v>1215</v>
      </c>
      <c r="T100" s="96">
        <f t="shared" si="4"/>
        <v>9072</v>
      </c>
      <c r="U100" s="96">
        <f t="shared" si="5"/>
        <v>8505</v>
      </c>
      <c r="W100" s="94">
        <f t="shared" si="6"/>
        <v>0</v>
      </c>
      <c r="X100" s="94">
        <f t="shared" si="7"/>
        <v>-567</v>
      </c>
    </row>
    <row r="101" spans="1:24" ht="89.25">
      <c r="A101" s="20">
        <v>90</v>
      </c>
      <c r="B101" s="21" t="s">
        <v>612</v>
      </c>
      <c r="C101" s="22" t="s">
        <v>613</v>
      </c>
      <c r="D101" s="21" t="s">
        <v>559</v>
      </c>
      <c r="E101" s="23">
        <v>0</v>
      </c>
      <c r="F101" s="24">
        <v>0</v>
      </c>
      <c r="G101" s="24">
        <v>0</v>
      </c>
      <c r="H101" s="25">
        <v>0</v>
      </c>
      <c r="I101" s="26">
        <v>0</v>
      </c>
      <c r="J101" s="24">
        <v>0</v>
      </c>
      <c r="K101" s="27">
        <v>0</v>
      </c>
      <c r="L101" s="43">
        <v>0</v>
      </c>
      <c r="M101" s="53">
        <v>0</v>
      </c>
      <c r="O101" s="60">
        <v>19439</v>
      </c>
      <c r="P101" s="60">
        <v>2727</v>
      </c>
      <c r="Q101" s="60">
        <v>2181.6</v>
      </c>
      <c r="R101" s="60">
        <v>2045.25</v>
      </c>
      <c r="T101" s="96">
        <f t="shared" si="4"/>
        <v>0</v>
      </c>
      <c r="U101" s="96">
        <f t="shared" si="5"/>
        <v>0</v>
      </c>
      <c r="W101" s="94">
        <f t="shared" si="6"/>
        <v>0</v>
      </c>
      <c r="X101" s="94">
        <f t="shared" si="7"/>
        <v>0</v>
      </c>
    </row>
    <row r="102" spans="1:24" ht="89.25">
      <c r="A102" s="20">
        <v>91</v>
      </c>
      <c r="B102" s="21" t="s">
        <v>614</v>
      </c>
      <c r="C102" s="22" t="s">
        <v>615</v>
      </c>
      <c r="D102" s="21" t="s">
        <v>559</v>
      </c>
      <c r="E102" s="23">
        <v>0</v>
      </c>
      <c r="F102" s="24">
        <v>0</v>
      </c>
      <c r="G102" s="24">
        <v>0</v>
      </c>
      <c r="H102" s="25">
        <v>0</v>
      </c>
      <c r="I102" s="26">
        <v>0</v>
      </c>
      <c r="J102" s="24">
        <v>0</v>
      </c>
      <c r="K102" s="27">
        <v>0</v>
      </c>
      <c r="L102" s="43">
        <v>0</v>
      </c>
      <c r="M102" s="53">
        <v>0</v>
      </c>
      <c r="O102" s="60">
        <v>59352</v>
      </c>
      <c r="P102" s="60">
        <v>4044</v>
      </c>
      <c r="Q102" s="60">
        <v>3235.2</v>
      </c>
      <c r="R102" s="60">
        <v>3033</v>
      </c>
      <c r="T102" s="96">
        <f t="shared" si="4"/>
        <v>0</v>
      </c>
      <c r="U102" s="96">
        <f t="shared" si="5"/>
        <v>0</v>
      </c>
      <c r="W102" s="94">
        <f t="shared" si="6"/>
        <v>0</v>
      </c>
      <c r="X102" s="94">
        <f t="shared" si="7"/>
        <v>0</v>
      </c>
    </row>
    <row r="103" spans="1:24" ht="76.5">
      <c r="A103" s="20">
        <v>92</v>
      </c>
      <c r="B103" s="21" t="s">
        <v>616</v>
      </c>
      <c r="C103" s="22" t="s">
        <v>617</v>
      </c>
      <c r="D103" s="21" t="s">
        <v>559</v>
      </c>
      <c r="E103" s="23">
        <v>0</v>
      </c>
      <c r="F103" s="24">
        <v>0</v>
      </c>
      <c r="G103" s="24">
        <v>0</v>
      </c>
      <c r="H103" s="25">
        <v>0</v>
      </c>
      <c r="I103" s="26">
        <v>0</v>
      </c>
      <c r="J103" s="24">
        <v>0</v>
      </c>
      <c r="K103" s="27">
        <v>0</v>
      </c>
      <c r="L103" s="43">
        <v>0</v>
      </c>
      <c r="M103" s="53">
        <v>0</v>
      </c>
      <c r="O103" s="60">
        <v>17804</v>
      </c>
      <c r="P103" s="60">
        <v>4413</v>
      </c>
      <c r="Q103" s="60">
        <v>3530.4</v>
      </c>
      <c r="R103" s="60">
        <v>3309.75</v>
      </c>
      <c r="T103" s="96">
        <f t="shared" si="4"/>
        <v>0</v>
      </c>
      <c r="U103" s="96">
        <f t="shared" si="5"/>
        <v>0</v>
      </c>
      <c r="W103" s="94">
        <f t="shared" si="6"/>
        <v>0</v>
      </c>
      <c r="X103" s="94">
        <f t="shared" si="7"/>
        <v>0</v>
      </c>
    </row>
    <row r="104" spans="1:24" ht="76.5">
      <c r="A104" s="20">
        <v>93</v>
      </c>
      <c r="B104" s="21" t="s">
        <v>618</v>
      </c>
      <c r="C104" s="22" t="s">
        <v>619</v>
      </c>
      <c r="D104" s="21" t="s">
        <v>559</v>
      </c>
      <c r="E104" s="23">
        <v>0</v>
      </c>
      <c r="F104" s="24">
        <v>0</v>
      </c>
      <c r="G104" s="24">
        <v>0</v>
      </c>
      <c r="H104" s="25">
        <v>0</v>
      </c>
      <c r="I104" s="26">
        <v>0</v>
      </c>
      <c r="J104" s="24">
        <v>0</v>
      </c>
      <c r="K104" s="27">
        <v>0</v>
      </c>
      <c r="L104" s="43">
        <v>0</v>
      </c>
      <c r="M104" s="53">
        <v>0</v>
      </c>
      <c r="O104" s="60">
        <v>20052</v>
      </c>
      <c r="P104" s="60">
        <v>5262</v>
      </c>
      <c r="Q104" s="60">
        <v>4209.6000000000004</v>
      </c>
      <c r="R104" s="60">
        <v>3946.5</v>
      </c>
      <c r="T104" s="96">
        <f t="shared" si="4"/>
        <v>0</v>
      </c>
      <c r="U104" s="96">
        <f t="shared" si="5"/>
        <v>0</v>
      </c>
      <c r="W104" s="94">
        <f t="shared" si="6"/>
        <v>0</v>
      </c>
      <c r="X104" s="94">
        <f t="shared" si="7"/>
        <v>0</v>
      </c>
    </row>
    <row r="105" spans="1:24" ht="63.75">
      <c r="A105" s="20">
        <v>94</v>
      </c>
      <c r="B105" s="21" t="s">
        <v>620</v>
      </c>
      <c r="C105" s="22" t="s">
        <v>621</v>
      </c>
      <c r="D105" s="21" t="s">
        <v>559</v>
      </c>
      <c r="E105" s="23">
        <v>7</v>
      </c>
      <c r="F105" s="24">
        <v>8992</v>
      </c>
      <c r="G105" s="24">
        <v>5429</v>
      </c>
      <c r="H105" s="25">
        <v>0.25</v>
      </c>
      <c r="I105" s="26">
        <v>0.54718082740213525</v>
      </c>
      <c r="J105" s="24">
        <v>4071.75</v>
      </c>
      <c r="K105" s="27">
        <v>28502.25</v>
      </c>
      <c r="L105" s="43">
        <v>0</v>
      </c>
      <c r="M105" s="53">
        <v>7</v>
      </c>
      <c r="O105" s="60">
        <v>25337</v>
      </c>
      <c r="P105" s="60">
        <v>5429</v>
      </c>
      <c r="Q105" s="60">
        <v>4343.2</v>
      </c>
      <c r="R105" s="60">
        <v>4071.75</v>
      </c>
      <c r="T105" s="96">
        <f t="shared" si="4"/>
        <v>30402.399999999998</v>
      </c>
      <c r="U105" s="96">
        <f t="shared" si="5"/>
        <v>28502.25</v>
      </c>
      <c r="W105" s="94">
        <f t="shared" si="6"/>
        <v>1900.1499999999978</v>
      </c>
      <c r="X105" s="94">
        <f t="shared" si="7"/>
        <v>0</v>
      </c>
    </row>
    <row r="106" spans="1:24" ht="165.75">
      <c r="A106" s="20">
        <v>95</v>
      </c>
      <c r="B106" s="21" t="s">
        <v>622</v>
      </c>
      <c r="C106" s="22" t="s">
        <v>623</v>
      </c>
      <c r="D106" s="21" t="s">
        <v>559</v>
      </c>
      <c r="E106" s="23">
        <v>0</v>
      </c>
      <c r="F106" s="24">
        <v>0</v>
      </c>
      <c r="G106" s="24">
        <v>0</v>
      </c>
      <c r="H106" s="25">
        <v>0</v>
      </c>
      <c r="I106" s="26">
        <v>0</v>
      </c>
      <c r="J106" s="24">
        <v>0</v>
      </c>
      <c r="K106" s="27">
        <v>0</v>
      </c>
      <c r="L106" s="43">
        <v>0</v>
      </c>
      <c r="M106" s="53">
        <v>0</v>
      </c>
      <c r="O106" s="60">
        <v>33366</v>
      </c>
      <c r="P106" s="60">
        <v>4185</v>
      </c>
      <c r="Q106" s="60">
        <v>3348</v>
      </c>
      <c r="R106" s="60">
        <v>3138.75</v>
      </c>
      <c r="T106" s="96">
        <f t="shared" si="4"/>
        <v>0</v>
      </c>
      <c r="U106" s="96">
        <f t="shared" si="5"/>
        <v>0</v>
      </c>
      <c r="W106" s="94">
        <f t="shared" si="6"/>
        <v>0</v>
      </c>
      <c r="X106" s="94">
        <f t="shared" si="7"/>
        <v>0</v>
      </c>
    </row>
    <row r="107" spans="1:24" ht="51">
      <c r="A107" s="20">
        <v>96</v>
      </c>
      <c r="B107" s="21" t="s">
        <v>624</v>
      </c>
      <c r="C107" s="22" t="s">
        <v>625</v>
      </c>
      <c r="D107" s="21" t="s">
        <v>559</v>
      </c>
      <c r="E107" s="23">
        <v>0</v>
      </c>
      <c r="F107" s="24">
        <v>0</v>
      </c>
      <c r="G107" s="24">
        <v>0</v>
      </c>
      <c r="H107" s="25">
        <v>0</v>
      </c>
      <c r="I107" s="26">
        <v>0</v>
      </c>
      <c r="J107" s="24">
        <v>0</v>
      </c>
      <c r="K107" s="27">
        <v>0</v>
      </c>
      <c r="L107" s="43">
        <v>0</v>
      </c>
      <c r="M107" s="53">
        <v>0</v>
      </c>
      <c r="O107" s="60">
        <v>13695</v>
      </c>
      <c r="P107" s="60">
        <v>3054</v>
      </c>
      <c r="Q107" s="60">
        <v>2443.1999999999998</v>
      </c>
      <c r="R107" s="60">
        <v>2290.5</v>
      </c>
      <c r="T107" s="96">
        <f t="shared" si="4"/>
        <v>0</v>
      </c>
      <c r="U107" s="96">
        <f t="shared" si="5"/>
        <v>0</v>
      </c>
      <c r="W107" s="94">
        <f t="shared" si="6"/>
        <v>0</v>
      </c>
      <c r="X107" s="94">
        <f t="shared" si="7"/>
        <v>0</v>
      </c>
    </row>
    <row r="108" spans="1:24" ht="51">
      <c r="A108" s="20">
        <v>97</v>
      </c>
      <c r="B108" s="21" t="s">
        <v>626</v>
      </c>
      <c r="C108" s="22" t="s">
        <v>625</v>
      </c>
      <c r="D108" s="21" t="s">
        <v>559</v>
      </c>
      <c r="E108" s="23">
        <v>7</v>
      </c>
      <c r="F108" s="24">
        <v>3612</v>
      </c>
      <c r="G108" s="24">
        <v>1649</v>
      </c>
      <c r="H108" s="25">
        <v>0.19999999999999998</v>
      </c>
      <c r="I108" s="26">
        <v>0.63477297895902551</v>
      </c>
      <c r="J108" s="24">
        <v>1319.2</v>
      </c>
      <c r="K108" s="27">
        <v>9234.4</v>
      </c>
      <c r="L108" s="43">
        <v>0</v>
      </c>
      <c r="M108" s="53">
        <v>7</v>
      </c>
      <c r="O108" s="60">
        <v>5687</v>
      </c>
      <c r="P108" s="60">
        <v>1649</v>
      </c>
      <c r="Q108" s="60">
        <v>1319.2</v>
      </c>
      <c r="R108" s="60">
        <v>1236.75</v>
      </c>
      <c r="T108" s="96">
        <f t="shared" si="4"/>
        <v>9234.4</v>
      </c>
      <c r="U108" s="96">
        <f t="shared" si="5"/>
        <v>8657.25</v>
      </c>
      <c r="W108" s="94">
        <f t="shared" si="6"/>
        <v>0</v>
      </c>
      <c r="X108" s="94">
        <f t="shared" si="7"/>
        <v>-577.14999999999964</v>
      </c>
    </row>
    <row r="109" spans="1:24" ht="51">
      <c r="A109" s="20">
        <v>98</v>
      </c>
      <c r="B109" s="21" t="s">
        <v>627</v>
      </c>
      <c r="C109" s="22" t="s">
        <v>628</v>
      </c>
      <c r="D109" s="21" t="s">
        <v>559</v>
      </c>
      <c r="E109" s="23">
        <v>1</v>
      </c>
      <c r="F109" s="24">
        <v>5306</v>
      </c>
      <c r="G109" s="24">
        <v>3542</v>
      </c>
      <c r="H109" s="25">
        <v>0.20000000000000004</v>
      </c>
      <c r="I109" s="26">
        <v>0.4659630606860159</v>
      </c>
      <c r="J109" s="24">
        <v>2833.6</v>
      </c>
      <c r="K109" s="27">
        <v>2833.6</v>
      </c>
      <c r="L109" s="43">
        <v>0</v>
      </c>
      <c r="M109" s="53">
        <v>1</v>
      </c>
      <c r="O109" s="60">
        <v>18099</v>
      </c>
      <c r="P109" s="60">
        <v>3542</v>
      </c>
      <c r="Q109" s="60">
        <v>2833.6</v>
      </c>
      <c r="R109" s="60">
        <v>2656.5</v>
      </c>
      <c r="T109" s="96">
        <f t="shared" si="4"/>
        <v>2833.6</v>
      </c>
      <c r="U109" s="96">
        <f t="shared" si="5"/>
        <v>2656.5</v>
      </c>
      <c r="W109" s="94">
        <f t="shared" si="6"/>
        <v>0</v>
      </c>
      <c r="X109" s="94">
        <f t="shared" si="7"/>
        <v>-177.09999999999991</v>
      </c>
    </row>
    <row r="110" spans="1:24" ht="38.25">
      <c r="A110" s="20">
        <v>99</v>
      </c>
      <c r="B110" s="21" t="s">
        <v>629</v>
      </c>
      <c r="C110" s="22" t="s">
        <v>630</v>
      </c>
      <c r="D110" s="21" t="s">
        <v>559</v>
      </c>
      <c r="E110" s="23">
        <v>4</v>
      </c>
      <c r="F110" s="24">
        <v>20902</v>
      </c>
      <c r="G110" s="24">
        <v>13875</v>
      </c>
      <c r="H110" s="25">
        <v>0.25</v>
      </c>
      <c r="I110" s="26">
        <v>0.50214094345038751</v>
      </c>
      <c r="J110" s="24">
        <v>10406.25</v>
      </c>
      <c r="K110" s="27">
        <v>41625</v>
      </c>
      <c r="L110" s="43">
        <v>0</v>
      </c>
      <c r="M110" s="53">
        <v>4</v>
      </c>
      <c r="O110" s="60">
        <v>28846</v>
      </c>
      <c r="P110" s="60">
        <v>13875</v>
      </c>
      <c r="Q110" s="60">
        <v>11100</v>
      </c>
      <c r="R110" s="60">
        <v>10406.25</v>
      </c>
      <c r="T110" s="96">
        <f t="shared" si="4"/>
        <v>44400</v>
      </c>
      <c r="U110" s="96">
        <f t="shared" si="5"/>
        <v>41625</v>
      </c>
      <c r="W110" s="94">
        <f t="shared" si="6"/>
        <v>2775</v>
      </c>
      <c r="X110" s="94">
        <f t="shared" si="7"/>
        <v>0</v>
      </c>
    </row>
    <row r="111" spans="1:24" ht="38.25">
      <c r="A111" s="20">
        <v>100</v>
      </c>
      <c r="B111" s="21" t="s">
        <v>631</v>
      </c>
      <c r="C111" s="22" t="s">
        <v>632</v>
      </c>
      <c r="D111" s="21" t="s">
        <v>559</v>
      </c>
      <c r="E111" s="23">
        <v>5</v>
      </c>
      <c r="F111" s="24">
        <v>20902</v>
      </c>
      <c r="G111" s="24">
        <v>14139</v>
      </c>
      <c r="H111" s="25">
        <v>0.25</v>
      </c>
      <c r="I111" s="26">
        <v>0.49266816572576788</v>
      </c>
      <c r="J111" s="24">
        <v>10604.25</v>
      </c>
      <c r="K111" s="27">
        <v>53021.25</v>
      </c>
      <c r="L111" s="43">
        <v>0</v>
      </c>
      <c r="M111" s="53">
        <v>5</v>
      </c>
      <c r="O111" s="60">
        <v>30815</v>
      </c>
      <c r="P111" s="60">
        <v>14139</v>
      </c>
      <c r="Q111" s="60">
        <v>11311.2</v>
      </c>
      <c r="R111" s="60">
        <v>10604.25</v>
      </c>
      <c r="T111" s="96">
        <f t="shared" si="4"/>
        <v>56556</v>
      </c>
      <c r="U111" s="96">
        <f t="shared" si="5"/>
        <v>53021.25</v>
      </c>
      <c r="W111" s="94">
        <f t="shared" si="6"/>
        <v>3534.75</v>
      </c>
      <c r="X111" s="94">
        <f t="shared" si="7"/>
        <v>0</v>
      </c>
    </row>
    <row r="112" spans="1:24" ht="38.25">
      <c r="A112" s="20">
        <v>101</v>
      </c>
      <c r="B112" s="21" t="s">
        <v>633</v>
      </c>
      <c r="C112" s="22" t="s">
        <v>634</v>
      </c>
      <c r="D112" s="21" t="s">
        <v>559</v>
      </c>
      <c r="E112" s="23">
        <v>0</v>
      </c>
      <c r="F112" s="24">
        <v>0</v>
      </c>
      <c r="G112" s="24">
        <v>0</v>
      </c>
      <c r="H112" s="25">
        <v>0</v>
      </c>
      <c r="I112" s="26">
        <v>0</v>
      </c>
      <c r="J112" s="24">
        <v>0</v>
      </c>
      <c r="K112" s="27">
        <v>0</v>
      </c>
      <c r="L112" s="43">
        <v>0</v>
      </c>
      <c r="M112" s="53">
        <v>0</v>
      </c>
      <c r="O112" s="60">
        <v>39479</v>
      </c>
      <c r="P112" s="60">
        <v>14814</v>
      </c>
      <c r="Q112" s="60">
        <v>11851.2</v>
      </c>
      <c r="R112" s="60">
        <v>11110.5</v>
      </c>
      <c r="T112" s="96">
        <f t="shared" si="4"/>
        <v>0</v>
      </c>
      <c r="U112" s="96">
        <f t="shared" si="5"/>
        <v>0</v>
      </c>
      <c r="W112" s="94">
        <f t="shared" si="6"/>
        <v>0</v>
      </c>
      <c r="X112" s="94">
        <f t="shared" si="7"/>
        <v>0</v>
      </c>
    </row>
    <row r="113" spans="1:24" ht="38.25">
      <c r="A113" s="20">
        <v>102</v>
      </c>
      <c r="B113" s="21" t="s">
        <v>635</v>
      </c>
      <c r="C113" s="22" t="s">
        <v>636</v>
      </c>
      <c r="D113" s="21" t="s">
        <v>559</v>
      </c>
      <c r="E113" s="23">
        <v>0</v>
      </c>
      <c r="F113" s="24">
        <v>0</v>
      </c>
      <c r="G113" s="24">
        <v>0</v>
      </c>
      <c r="H113" s="25">
        <v>0</v>
      </c>
      <c r="I113" s="26">
        <v>0</v>
      </c>
      <c r="J113" s="24">
        <v>0</v>
      </c>
      <c r="K113" s="27">
        <v>0</v>
      </c>
      <c r="L113" s="43">
        <v>0</v>
      </c>
      <c r="M113" s="53">
        <v>0</v>
      </c>
      <c r="O113" s="60">
        <v>41086</v>
      </c>
      <c r="P113" s="60">
        <v>14814</v>
      </c>
      <c r="Q113" s="60">
        <v>11851.2</v>
      </c>
      <c r="R113" s="60">
        <v>11110.5</v>
      </c>
      <c r="T113" s="96">
        <f t="shared" si="4"/>
        <v>0</v>
      </c>
      <c r="U113" s="96">
        <f t="shared" si="5"/>
        <v>0</v>
      </c>
      <c r="W113" s="94">
        <f t="shared" si="6"/>
        <v>0</v>
      </c>
      <c r="X113" s="94">
        <f t="shared" si="7"/>
        <v>0</v>
      </c>
    </row>
    <row r="114" spans="1:24" ht="102">
      <c r="A114" s="20">
        <v>103</v>
      </c>
      <c r="B114" s="21" t="s">
        <v>637</v>
      </c>
      <c r="C114" s="22" t="s">
        <v>638</v>
      </c>
      <c r="D114" s="21" t="s">
        <v>559</v>
      </c>
      <c r="E114" s="23">
        <v>0</v>
      </c>
      <c r="F114" s="24">
        <v>0</v>
      </c>
      <c r="G114" s="24">
        <v>0</v>
      </c>
      <c r="H114" s="25">
        <v>0</v>
      </c>
      <c r="I114" s="26">
        <v>0</v>
      </c>
      <c r="J114" s="24">
        <v>0</v>
      </c>
      <c r="K114" s="27">
        <v>0</v>
      </c>
      <c r="L114" s="43">
        <v>0</v>
      </c>
      <c r="M114" s="53">
        <v>0</v>
      </c>
      <c r="O114" s="60">
        <v>230977</v>
      </c>
      <c r="P114" s="60">
        <v>11452</v>
      </c>
      <c r="Q114" s="60">
        <v>9161.6</v>
      </c>
      <c r="R114" s="60">
        <v>8589</v>
      </c>
      <c r="T114" s="96">
        <f t="shared" si="4"/>
        <v>0</v>
      </c>
      <c r="U114" s="96">
        <f t="shared" si="5"/>
        <v>0</v>
      </c>
      <c r="W114" s="94">
        <f t="shared" si="6"/>
        <v>0</v>
      </c>
      <c r="X114" s="94">
        <f t="shared" si="7"/>
        <v>0</v>
      </c>
    </row>
    <row r="115" spans="1:24" ht="25.5">
      <c r="A115" s="20">
        <v>104</v>
      </c>
      <c r="B115" s="21" t="s">
        <v>639</v>
      </c>
      <c r="C115" s="22" t="s">
        <v>640</v>
      </c>
      <c r="D115" s="21" t="s">
        <v>559</v>
      </c>
      <c r="E115" s="23">
        <v>0</v>
      </c>
      <c r="F115" s="24">
        <v>0</v>
      </c>
      <c r="G115" s="24">
        <v>0</v>
      </c>
      <c r="H115" s="25">
        <v>0</v>
      </c>
      <c r="I115" s="26">
        <v>0</v>
      </c>
      <c r="J115" s="24">
        <v>0</v>
      </c>
      <c r="K115" s="27">
        <v>0</v>
      </c>
      <c r="L115" s="43">
        <v>0</v>
      </c>
      <c r="M115" s="53">
        <v>0</v>
      </c>
      <c r="O115" s="60">
        <v>144115</v>
      </c>
      <c r="P115" s="60">
        <v>39746</v>
      </c>
      <c r="Q115" s="60">
        <v>31796.799999999999</v>
      </c>
      <c r="R115" s="60">
        <v>29809.5</v>
      </c>
      <c r="T115" s="96">
        <f t="shared" si="4"/>
        <v>0</v>
      </c>
      <c r="U115" s="96">
        <f t="shared" si="5"/>
        <v>0</v>
      </c>
      <c r="W115" s="94">
        <f t="shared" si="6"/>
        <v>0</v>
      </c>
      <c r="X115" s="94">
        <f t="shared" si="7"/>
        <v>0</v>
      </c>
    </row>
    <row r="116" spans="1:24" ht="25.5">
      <c r="A116" s="20">
        <v>105</v>
      </c>
      <c r="B116" s="21" t="s">
        <v>641</v>
      </c>
      <c r="C116" s="22" t="s">
        <v>642</v>
      </c>
      <c r="D116" s="21" t="s">
        <v>559</v>
      </c>
      <c r="E116" s="23">
        <v>0</v>
      </c>
      <c r="F116" s="24">
        <v>0</v>
      </c>
      <c r="G116" s="24">
        <v>0</v>
      </c>
      <c r="H116" s="25">
        <v>0</v>
      </c>
      <c r="I116" s="26">
        <v>0</v>
      </c>
      <c r="J116" s="24">
        <v>0</v>
      </c>
      <c r="K116" s="27">
        <v>0</v>
      </c>
      <c r="L116" s="43">
        <v>0</v>
      </c>
      <c r="M116" s="53">
        <v>0</v>
      </c>
      <c r="O116" s="60">
        <v>170585</v>
      </c>
      <c r="P116" s="60">
        <v>719</v>
      </c>
      <c r="Q116" s="60">
        <v>575.20000000000005</v>
      </c>
      <c r="R116" s="60">
        <v>539.25</v>
      </c>
      <c r="T116" s="96">
        <f t="shared" si="4"/>
        <v>0</v>
      </c>
      <c r="U116" s="96">
        <f t="shared" si="5"/>
        <v>0</v>
      </c>
      <c r="W116" s="94">
        <f t="shared" si="6"/>
        <v>0</v>
      </c>
      <c r="X116" s="94">
        <f t="shared" si="7"/>
        <v>0</v>
      </c>
    </row>
    <row r="117" spans="1:24" ht="51">
      <c r="A117" s="20">
        <v>106</v>
      </c>
      <c r="B117" s="21" t="s">
        <v>643</v>
      </c>
      <c r="C117" s="28" t="s">
        <v>644</v>
      </c>
      <c r="D117" s="21" t="s">
        <v>645</v>
      </c>
      <c r="E117" s="23">
        <v>30</v>
      </c>
      <c r="F117" s="24">
        <v>1056</v>
      </c>
      <c r="G117" s="24">
        <v>546</v>
      </c>
      <c r="H117" s="25">
        <v>0.19999999999999998</v>
      </c>
      <c r="I117" s="26">
        <v>0.58636363636363642</v>
      </c>
      <c r="J117" s="24">
        <v>436.8</v>
      </c>
      <c r="K117" s="27">
        <v>13104</v>
      </c>
      <c r="L117" s="43">
        <v>0</v>
      </c>
      <c r="M117" s="53">
        <v>30</v>
      </c>
      <c r="O117" s="60">
        <v>14029</v>
      </c>
      <c r="P117" s="60">
        <v>546</v>
      </c>
      <c r="Q117" s="60">
        <v>436.8</v>
      </c>
      <c r="R117" s="60">
        <v>409.5</v>
      </c>
      <c r="T117" s="96">
        <f t="shared" si="4"/>
        <v>13104</v>
      </c>
      <c r="U117" s="96">
        <f t="shared" si="5"/>
        <v>12285</v>
      </c>
      <c r="W117" s="94">
        <f t="shared" si="6"/>
        <v>0</v>
      </c>
      <c r="X117" s="94">
        <f t="shared" si="7"/>
        <v>-819</v>
      </c>
    </row>
    <row r="118" spans="1:24" ht="51">
      <c r="A118" s="20">
        <v>107</v>
      </c>
      <c r="B118" s="21" t="s">
        <v>646</v>
      </c>
      <c r="C118" s="28" t="s">
        <v>647</v>
      </c>
      <c r="D118" s="21" t="s">
        <v>645</v>
      </c>
      <c r="E118" s="23">
        <v>30</v>
      </c>
      <c r="F118" s="24">
        <v>1216</v>
      </c>
      <c r="G118" s="24">
        <v>635</v>
      </c>
      <c r="H118" s="25">
        <v>0.2</v>
      </c>
      <c r="I118" s="26">
        <v>0.58223684210526316</v>
      </c>
      <c r="J118" s="24">
        <v>508</v>
      </c>
      <c r="K118" s="27">
        <v>15240</v>
      </c>
      <c r="L118" s="43">
        <v>0</v>
      </c>
      <c r="M118" s="53">
        <v>30</v>
      </c>
      <c r="O118" s="60">
        <v>13146</v>
      </c>
      <c r="P118" s="60">
        <v>635</v>
      </c>
      <c r="Q118" s="60">
        <v>508</v>
      </c>
      <c r="R118" s="60">
        <v>476.25</v>
      </c>
      <c r="T118" s="96">
        <f t="shared" si="4"/>
        <v>15240</v>
      </c>
      <c r="U118" s="96">
        <f t="shared" si="5"/>
        <v>14287.5</v>
      </c>
      <c r="W118" s="94">
        <f t="shared" si="6"/>
        <v>0</v>
      </c>
      <c r="X118" s="94">
        <f t="shared" si="7"/>
        <v>-952.5</v>
      </c>
    </row>
    <row r="119" spans="1:24" ht="51">
      <c r="A119" s="20">
        <v>108</v>
      </c>
      <c r="B119" s="21" t="s">
        <v>648</v>
      </c>
      <c r="C119" s="28" t="s">
        <v>649</v>
      </c>
      <c r="D119" s="21" t="s">
        <v>645</v>
      </c>
      <c r="E119" s="23">
        <v>30</v>
      </c>
      <c r="F119" s="24">
        <v>1216</v>
      </c>
      <c r="G119" s="24">
        <v>662</v>
      </c>
      <c r="H119" s="25">
        <v>0.19999999999999996</v>
      </c>
      <c r="I119" s="26">
        <v>0.56447368421052624</v>
      </c>
      <c r="J119" s="24">
        <v>529.6</v>
      </c>
      <c r="K119" s="27">
        <v>15888</v>
      </c>
      <c r="L119" s="43">
        <v>0</v>
      </c>
      <c r="M119" s="53">
        <v>30</v>
      </c>
      <c r="O119" s="60">
        <v>14029</v>
      </c>
      <c r="P119" s="60">
        <v>662</v>
      </c>
      <c r="Q119" s="60">
        <v>529.6</v>
      </c>
      <c r="R119" s="60">
        <v>496.5</v>
      </c>
      <c r="T119" s="96">
        <f t="shared" si="4"/>
        <v>15888</v>
      </c>
      <c r="U119" s="96">
        <f t="shared" si="5"/>
        <v>14895</v>
      </c>
      <c r="W119" s="94">
        <f t="shared" si="6"/>
        <v>0</v>
      </c>
      <c r="X119" s="94">
        <f t="shared" si="7"/>
        <v>-993</v>
      </c>
    </row>
    <row r="120" spans="1:24" ht="63.75">
      <c r="A120" s="20">
        <v>109</v>
      </c>
      <c r="B120" s="21" t="s">
        <v>650</v>
      </c>
      <c r="C120" s="22" t="s">
        <v>651</v>
      </c>
      <c r="D120" s="21" t="s">
        <v>645</v>
      </c>
      <c r="E120" s="23">
        <v>2</v>
      </c>
      <c r="F120" s="24">
        <v>1241</v>
      </c>
      <c r="G120" s="24">
        <v>467</v>
      </c>
      <c r="H120" s="25">
        <v>0.19999999999999996</v>
      </c>
      <c r="I120" s="26">
        <v>0.69895245769540693</v>
      </c>
      <c r="J120" s="24">
        <v>373.6</v>
      </c>
      <c r="K120" s="27">
        <v>747.2</v>
      </c>
      <c r="L120" s="43">
        <v>0</v>
      </c>
      <c r="M120" s="53">
        <v>2</v>
      </c>
      <c r="O120" s="60">
        <v>13146</v>
      </c>
      <c r="P120" s="60">
        <v>467</v>
      </c>
      <c r="Q120" s="60">
        <v>373.6</v>
      </c>
      <c r="R120" s="60">
        <v>350.25</v>
      </c>
      <c r="T120" s="96">
        <f t="shared" si="4"/>
        <v>747.2</v>
      </c>
      <c r="U120" s="96">
        <f t="shared" si="5"/>
        <v>700.5</v>
      </c>
      <c r="W120" s="94">
        <f t="shared" si="6"/>
        <v>0</v>
      </c>
      <c r="X120" s="94">
        <f t="shared" si="7"/>
        <v>-46.700000000000045</v>
      </c>
    </row>
    <row r="121" spans="1:24" ht="51">
      <c r="A121" s="20">
        <v>110</v>
      </c>
      <c r="B121" s="21" t="s">
        <v>652</v>
      </c>
      <c r="C121" s="22" t="s">
        <v>653</v>
      </c>
      <c r="D121" s="21" t="s">
        <v>645</v>
      </c>
      <c r="E121" s="23">
        <v>0</v>
      </c>
      <c r="F121" s="24">
        <v>0</v>
      </c>
      <c r="G121" s="24">
        <v>0</v>
      </c>
      <c r="H121" s="25">
        <v>0</v>
      </c>
      <c r="I121" s="26">
        <v>0</v>
      </c>
      <c r="J121" s="24">
        <v>0</v>
      </c>
      <c r="K121" s="27">
        <v>0</v>
      </c>
      <c r="L121" s="43">
        <v>0</v>
      </c>
      <c r="M121" s="53">
        <v>0</v>
      </c>
      <c r="O121" s="60">
        <v>14029</v>
      </c>
      <c r="P121" s="60">
        <v>719</v>
      </c>
      <c r="Q121" s="60">
        <v>575.20000000000005</v>
      </c>
      <c r="R121" s="60">
        <v>539.25</v>
      </c>
      <c r="T121" s="96">
        <f t="shared" si="4"/>
        <v>0</v>
      </c>
      <c r="U121" s="96">
        <f t="shared" si="5"/>
        <v>0</v>
      </c>
      <c r="W121" s="94">
        <f t="shared" si="6"/>
        <v>0</v>
      </c>
      <c r="X121" s="94">
        <f t="shared" si="7"/>
        <v>0</v>
      </c>
    </row>
    <row r="122" spans="1:24" ht="51">
      <c r="A122" s="20">
        <v>111</v>
      </c>
      <c r="B122" s="21" t="s">
        <v>654</v>
      </c>
      <c r="C122" s="22" t="s">
        <v>655</v>
      </c>
      <c r="D122" s="21" t="s">
        <v>645</v>
      </c>
      <c r="E122" s="23">
        <v>0</v>
      </c>
      <c r="F122" s="24">
        <v>0</v>
      </c>
      <c r="G122" s="24">
        <v>0</v>
      </c>
      <c r="H122" s="25">
        <v>0</v>
      </c>
      <c r="I122" s="26">
        <v>0</v>
      </c>
      <c r="J122" s="24">
        <v>0</v>
      </c>
      <c r="K122" s="27">
        <v>0</v>
      </c>
      <c r="L122" s="43">
        <v>0</v>
      </c>
      <c r="M122" s="53">
        <v>0</v>
      </c>
      <c r="O122" s="60">
        <v>13146</v>
      </c>
      <c r="P122" s="60">
        <v>719</v>
      </c>
      <c r="Q122" s="60">
        <v>575.20000000000005</v>
      </c>
      <c r="R122" s="60">
        <v>539.25</v>
      </c>
      <c r="T122" s="96">
        <f t="shared" si="4"/>
        <v>0</v>
      </c>
      <c r="U122" s="96">
        <f t="shared" si="5"/>
        <v>0</v>
      </c>
      <c r="W122" s="94">
        <f t="shared" si="6"/>
        <v>0</v>
      </c>
      <c r="X122" s="94">
        <f t="shared" si="7"/>
        <v>0</v>
      </c>
    </row>
    <row r="123" spans="1:24" ht="51">
      <c r="A123" s="20">
        <v>112</v>
      </c>
      <c r="B123" s="21" t="s">
        <v>656</v>
      </c>
      <c r="C123" s="22" t="s">
        <v>657</v>
      </c>
      <c r="D123" s="21" t="s">
        <v>645</v>
      </c>
      <c r="E123" s="23">
        <v>0</v>
      </c>
      <c r="F123" s="24">
        <v>0</v>
      </c>
      <c r="G123" s="24">
        <v>0</v>
      </c>
      <c r="H123" s="25">
        <v>0</v>
      </c>
      <c r="I123" s="26">
        <v>0</v>
      </c>
      <c r="J123" s="24">
        <v>0</v>
      </c>
      <c r="K123" s="27">
        <v>0</v>
      </c>
      <c r="L123" s="43">
        <v>0</v>
      </c>
      <c r="M123" s="53">
        <v>0</v>
      </c>
      <c r="O123" s="60">
        <v>27305</v>
      </c>
      <c r="P123" s="60">
        <v>1222</v>
      </c>
      <c r="Q123" s="60">
        <v>977.6</v>
      </c>
      <c r="R123" s="60">
        <v>916.5</v>
      </c>
      <c r="T123" s="96">
        <f t="shared" si="4"/>
        <v>0</v>
      </c>
      <c r="U123" s="96">
        <f t="shared" si="5"/>
        <v>0</v>
      </c>
      <c r="W123" s="94">
        <f t="shared" si="6"/>
        <v>0</v>
      </c>
      <c r="X123" s="94">
        <f t="shared" si="7"/>
        <v>0</v>
      </c>
    </row>
    <row r="124" spans="1:24" ht="51">
      <c r="A124" s="20">
        <v>113</v>
      </c>
      <c r="B124" s="21" t="s">
        <v>658</v>
      </c>
      <c r="C124" s="28" t="s">
        <v>659</v>
      </c>
      <c r="D124" s="21" t="s">
        <v>645</v>
      </c>
      <c r="E124" s="23">
        <v>0</v>
      </c>
      <c r="F124" s="24">
        <v>0</v>
      </c>
      <c r="G124" s="24">
        <v>0</v>
      </c>
      <c r="H124" s="25">
        <v>0</v>
      </c>
      <c r="I124" s="26">
        <v>0</v>
      </c>
      <c r="J124" s="24">
        <v>0</v>
      </c>
      <c r="K124" s="27">
        <v>0</v>
      </c>
      <c r="L124" s="43">
        <v>0</v>
      </c>
      <c r="M124" s="53">
        <v>0</v>
      </c>
      <c r="O124" s="60">
        <v>25585</v>
      </c>
      <c r="P124" s="60">
        <v>1296</v>
      </c>
      <c r="Q124" s="60">
        <v>1036.8</v>
      </c>
      <c r="R124" s="60">
        <v>972</v>
      </c>
      <c r="T124" s="96">
        <f t="shared" si="4"/>
        <v>0</v>
      </c>
      <c r="U124" s="96">
        <f t="shared" si="5"/>
        <v>0</v>
      </c>
      <c r="W124" s="94">
        <f t="shared" si="6"/>
        <v>0</v>
      </c>
      <c r="X124" s="94">
        <f t="shared" si="7"/>
        <v>0</v>
      </c>
    </row>
    <row r="125" spans="1:24" ht="51">
      <c r="A125" s="20">
        <v>114</v>
      </c>
      <c r="B125" s="21" t="s">
        <v>660</v>
      </c>
      <c r="C125" s="28" t="s">
        <v>661</v>
      </c>
      <c r="D125" s="21" t="s">
        <v>645</v>
      </c>
      <c r="E125" s="23">
        <v>0</v>
      </c>
      <c r="F125" s="24">
        <v>0</v>
      </c>
      <c r="G125" s="24">
        <v>0</v>
      </c>
      <c r="H125" s="25">
        <v>0</v>
      </c>
      <c r="I125" s="26">
        <v>0</v>
      </c>
      <c r="J125" s="24">
        <v>0</v>
      </c>
      <c r="K125" s="27">
        <v>0</v>
      </c>
      <c r="L125" s="43">
        <v>0</v>
      </c>
      <c r="M125" s="53">
        <v>0</v>
      </c>
      <c r="O125" s="60">
        <v>27305</v>
      </c>
      <c r="P125" s="60">
        <v>1296</v>
      </c>
      <c r="Q125" s="60">
        <v>1036.8</v>
      </c>
      <c r="R125" s="60">
        <v>972</v>
      </c>
      <c r="T125" s="96">
        <f t="shared" si="4"/>
        <v>0</v>
      </c>
      <c r="U125" s="96">
        <f t="shared" si="5"/>
        <v>0</v>
      </c>
      <c r="W125" s="94">
        <f t="shared" si="6"/>
        <v>0</v>
      </c>
      <c r="X125" s="94">
        <f t="shared" si="7"/>
        <v>0</v>
      </c>
    </row>
    <row r="126" spans="1:24" ht="63.75">
      <c r="A126" s="20">
        <v>115</v>
      </c>
      <c r="B126" s="21" t="s">
        <v>662</v>
      </c>
      <c r="C126" s="28" t="s">
        <v>663</v>
      </c>
      <c r="D126" s="21" t="s">
        <v>645</v>
      </c>
      <c r="E126" s="23">
        <v>0</v>
      </c>
      <c r="F126" s="24">
        <v>0</v>
      </c>
      <c r="G126" s="24">
        <v>0</v>
      </c>
      <c r="H126" s="25">
        <v>0</v>
      </c>
      <c r="I126" s="26">
        <v>0</v>
      </c>
      <c r="J126" s="24">
        <v>0</v>
      </c>
      <c r="K126" s="27">
        <v>0</v>
      </c>
      <c r="L126" s="43">
        <v>0</v>
      </c>
      <c r="M126" s="53">
        <v>0</v>
      </c>
      <c r="O126" s="60">
        <v>25585</v>
      </c>
      <c r="P126" s="60">
        <v>1296</v>
      </c>
      <c r="Q126" s="60">
        <v>1036.8</v>
      </c>
      <c r="R126" s="60">
        <v>972</v>
      </c>
      <c r="T126" s="96">
        <f t="shared" si="4"/>
        <v>0</v>
      </c>
      <c r="U126" s="96">
        <f t="shared" si="5"/>
        <v>0</v>
      </c>
      <c r="W126" s="94">
        <f t="shared" si="6"/>
        <v>0</v>
      </c>
      <c r="X126" s="94">
        <f t="shared" si="7"/>
        <v>0</v>
      </c>
    </row>
    <row r="127" spans="1:24" ht="63.75">
      <c r="A127" s="20">
        <v>116</v>
      </c>
      <c r="B127" s="21" t="s">
        <v>664</v>
      </c>
      <c r="C127" s="22" t="s">
        <v>665</v>
      </c>
      <c r="D127" s="21" t="s">
        <v>645</v>
      </c>
      <c r="E127" s="23">
        <v>0</v>
      </c>
      <c r="F127" s="24">
        <v>0</v>
      </c>
      <c r="G127" s="24">
        <v>0</v>
      </c>
      <c r="H127" s="25">
        <v>0</v>
      </c>
      <c r="I127" s="26">
        <v>0</v>
      </c>
      <c r="J127" s="24">
        <v>0</v>
      </c>
      <c r="K127" s="27">
        <v>0</v>
      </c>
      <c r="L127" s="43">
        <v>0</v>
      </c>
      <c r="M127" s="53">
        <v>0</v>
      </c>
      <c r="O127" s="60">
        <v>27305</v>
      </c>
      <c r="P127" s="60">
        <v>1296</v>
      </c>
      <c r="Q127" s="60">
        <v>1036.8</v>
      </c>
      <c r="R127" s="60">
        <v>972</v>
      </c>
      <c r="T127" s="96">
        <f t="shared" si="4"/>
        <v>0</v>
      </c>
      <c r="U127" s="96">
        <f t="shared" si="5"/>
        <v>0</v>
      </c>
      <c r="W127" s="94">
        <f t="shared" si="6"/>
        <v>0</v>
      </c>
      <c r="X127" s="94">
        <f t="shared" si="7"/>
        <v>0</v>
      </c>
    </row>
    <row r="128" spans="1:24" ht="63.75">
      <c r="A128" s="20">
        <v>117</v>
      </c>
      <c r="B128" s="21" t="s">
        <v>666</v>
      </c>
      <c r="C128" s="22" t="s">
        <v>667</v>
      </c>
      <c r="D128" s="21" t="s">
        <v>645</v>
      </c>
      <c r="E128" s="23">
        <v>0</v>
      </c>
      <c r="F128" s="24">
        <v>0</v>
      </c>
      <c r="G128" s="24">
        <v>0</v>
      </c>
      <c r="H128" s="25">
        <v>0</v>
      </c>
      <c r="I128" s="26">
        <v>0</v>
      </c>
      <c r="J128" s="24">
        <v>0</v>
      </c>
      <c r="K128" s="27">
        <v>0</v>
      </c>
      <c r="L128" s="43">
        <v>0</v>
      </c>
      <c r="M128" s="53">
        <v>0</v>
      </c>
      <c r="O128" s="60">
        <v>25585</v>
      </c>
      <c r="P128" s="60">
        <v>1296</v>
      </c>
      <c r="Q128" s="60">
        <v>1036.8</v>
      </c>
      <c r="R128" s="60">
        <v>972</v>
      </c>
      <c r="T128" s="96">
        <f t="shared" si="4"/>
        <v>0</v>
      </c>
      <c r="U128" s="96">
        <f t="shared" si="5"/>
        <v>0</v>
      </c>
      <c r="W128" s="94">
        <f t="shared" si="6"/>
        <v>0</v>
      </c>
      <c r="X128" s="94">
        <f t="shared" si="7"/>
        <v>0</v>
      </c>
    </row>
    <row r="129" spans="1:24" ht="51">
      <c r="A129" s="20">
        <v>118</v>
      </c>
      <c r="B129" s="21" t="s">
        <v>668</v>
      </c>
      <c r="C129" s="22" t="s">
        <v>669</v>
      </c>
      <c r="D129" s="21" t="s">
        <v>645</v>
      </c>
      <c r="E129" s="23">
        <v>0</v>
      </c>
      <c r="F129" s="24">
        <v>0</v>
      </c>
      <c r="G129" s="24">
        <v>0</v>
      </c>
      <c r="H129" s="25">
        <v>0</v>
      </c>
      <c r="I129" s="26">
        <v>0</v>
      </c>
      <c r="J129" s="24">
        <v>0</v>
      </c>
      <c r="K129" s="27">
        <v>0</v>
      </c>
      <c r="L129" s="43">
        <v>0</v>
      </c>
      <c r="M129" s="53">
        <v>0</v>
      </c>
      <c r="O129" s="60">
        <v>29188</v>
      </c>
      <c r="P129" s="60">
        <v>1739</v>
      </c>
      <c r="Q129" s="60">
        <v>1391.2</v>
      </c>
      <c r="R129" s="60">
        <v>1304.25</v>
      </c>
      <c r="T129" s="96">
        <f t="shared" si="4"/>
        <v>0</v>
      </c>
      <c r="U129" s="96">
        <f t="shared" si="5"/>
        <v>0</v>
      </c>
      <c r="W129" s="94">
        <f t="shared" si="6"/>
        <v>0</v>
      </c>
      <c r="X129" s="94">
        <f t="shared" si="7"/>
        <v>0</v>
      </c>
    </row>
    <row r="130" spans="1:24" ht="51">
      <c r="A130" s="20">
        <v>119</v>
      </c>
      <c r="B130" s="21" t="s">
        <v>670</v>
      </c>
      <c r="C130" s="22" t="s">
        <v>671</v>
      </c>
      <c r="D130" s="21" t="s">
        <v>645</v>
      </c>
      <c r="E130" s="23">
        <v>12</v>
      </c>
      <c r="F130" s="24">
        <v>3393</v>
      </c>
      <c r="G130" s="24">
        <v>1765</v>
      </c>
      <c r="H130" s="25">
        <v>0.2</v>
      </c>
      <c r="I130" s="26">
        <v>0.58384910109048038</v>
      </c>
      <c r="J130" s="24">
        <v>1412</v>
      </c>
      <c r="K130" s="27">
        <v>16944</v>
      </c>
      <c r="L130" s="43">
        <v>0</v>
      </c>
      <c r="M130" s="53">
        <v>12</v>
      </c>
      <c r="O130" s="60">
        <v>27350</v>
      </c>
      <c r="P130" s="60">
        <v>1765</v>
      </c>
      <c r="Q130" s="60">
        <v>1412</v>
      </c>
      <c r="R130" s="60">
        <v>1323.75</v>
      </c>
      <c r="T130" s="96">
        <f t="shared" si="4"/>
        <v>16944</v>
      </c>
      <c r="U130" s="96">
        <f t="shared" si="5"/>
        <v>15885</v>
      </c>
      <c r="W130" s="94">
        <f t="shared" si="6"/>
        <v>0</v>
      </c>
      <c r="X130" s="94">
        <f t="shared" si="7"/>
        <v>-1059</v>
      </c>
    </row>
    <row r="131" spans="1:24" ht="51">
      <c r="A131" s="20">
        <v>120</v>
      </c>
      <c r="B131" s="21" t="s">
        <v>672</v>
      </c>
      <c r="C131" s="22" t="s">
        <v>673</v>
      </c>
      <c r="D131" s="21" t="s">
        <v>645</v>
      </c>
      <c r="E131" s="23">
        <v>12</v>
      </c>
      <c r="F131" s="24">
        <v>3613</v>
      </c>
      <c r="G131" s="24">
        <v>1765</v>
      </c>
      <c r="H131" s="25">
        <v>0.2</v>
      </c>
      <c r="I131" s="26">
        <v>0.60918903957929693</v>
      </c>
      <c r="J131" s="24">
        <v>1412</v>
      </c>
      <c r="K131" s="27">
        <v>16944</v>
      </c>
      <c r="L131" s="43">
        <v>0</v>
      </c>
      <c r="M131" s="53">
        <v>12</v>
      </c>
      <c r="O131" s="60">
        <v>29188</v>
      </c>
      <c r="P131" s="60">
        <v>1765</v>
      </c>
      <c r="Q131" s="60">
        <v>1412</v>
      </c>
      <c r="R131" s="60">
        <v>1323.75</v>
      </c>
      <c r="T131" s="96">
        <f t="shared" si="4"/>
        <v>16944</v>
      </c>
      <c r="U131" s="96">
        <f t="shared" si="5"/>
        <v>15885</v>
      </c>
      <c r="W131" s="94">
        <f t="shared" si="6"/>
        <v>0</v>
      </c>
      <c r="X131" s="94">
        <f t="shared" si="7"/>
        <v>-1059</v>
      </c>
    </row>
    <row r="132" spans="1:24" ht="63.75">
      <c r="A132" s="20">
        <v>121</v>
      </c>
      <c r="B132" s="21" t="s">
        <v>674</v>
      </c>
      <c r="C132" s="22" t="s">
        <v>675</v>
      </c>
      <c r="D132" s="21" t="s">
        <v>645</v>
      </c>
      <c r="E132" s="23">
        <v>0</v>
      </c>
      <c r="F132" s="24">
        <v>0</v>
      </c>
      <c r="G132" s="24">
        <v>0</v>
      </c>
      <c r="H132" s="25">
        <v>0</v>
      </c>
      <c r="I132" s="26">
        <v>0</v>
      </c>
      <c r="J132" s="24">
        <v>0</v>
      </c>
      <c r="K132" s="27">
        <v>0</v>
      </c>
      <c r="L132" s="43">
        <v>0</v>
      </c>
      <c r="M132" s="53">
        <v>0</v>
      </c>
      <c r="O132" s="60">
        <v>27350</v>
      </c>
      <c r="P132" s="60">
        <v>1454</v>
      </c>
      <c r="Q132" s="60">
        <v>1163.2</v>
      </c>
      <c r="R132" s="60">
        <v>1090.5</v>
      </c>
      <c r="T132" s="96">
        <f t="shared" si="4"/>
        <v>0</v>
      </c>
      <c r="U132" s="96">
        <f t="shared" si="5"/>
        <v>0</v>
      </c>
      <c r="W132" s="94">
        <f t="shared" si="6"/>
        <v>0</v>
      </c>
      <c r="X132" s="94">
        <f t="shared" si="7"/>
        <v>0</v>
      </c>
    </row>
    <row r="133" spans="1:24" ht="63.75">
      <c r="A133" s="20">
        <v>122</v>
      </c>
      <c r="B133" s="21" t="s">
        <v>676</v>
      </c>
      <c r="C133" s="22" t="s">
        <v>677</v>
      </c>
      <c r="D133" s="21" t="s">
        <v>645</v>
      </c>
      <c r="E133" s="23">
        <v>0</v>
      </c>
      <c r="F133" s="24">
        <v>0</v>
      </c>
      <c r="G133" s="24">
        <v>0</v>
      </c>
      <c r="H133" s="25">
        <v>0</v>
      </c>
      <c r="I133" s="26">
        <v>0</v>
      </c>
      <c r="J133" s="24">
        <v>0</v>
      </c>
      <c r="K133" s="27">
        <v>0</v>
      </c>
      <c r="L133" s="43">
        <v>0</v>
      </c>
      <c r="M133" s="53">
        <v>0</v>
      </c>
      <c r="O133" s="60">
        <v>29188</v>
      </c>
      <c r="P133" s="60">
        <v>1765</v>
      </c>
      <c r="Q133" s="60">
        <v>1412</v>
      </c>
      <c r="R133" s="60">
        <v>1323.75</v>
      </c>
      <c r="T133" s="96">
        <f t="shared" si="4"/>
        <v>0</v>
      </c>
      <c r="U133" s="96">
        <f t="shared" si="5"/>
        <v>0</v>
      </c>
      <c r="W133" s="94">
        <f t="shared" si="6"/>
        <v>0</v>
      </c>
      <c r="X133" s="94">
        <f t="shared" si="7"/>
        <v>0</v>
      </c>
    </row>
    <row r="134" spans="1:24" ht="63.75">
      <c r="A134" s="20">
        <v>123</v>
      </c>
      <c r="B134" s="21" t="s">
        <v>678</v>
      </c>
      <c r="C134" s="22" t="s">
        <v>679</v>
      </c>
      <c r="D134" s="21" t="s">
        <v>645</v>
      </c>
      <c r="E134" s="23">
        <v>0</v>
      </c>
      <c r="F134" s="24">
        <v>0</v>
      </c>
      <c r="G134" s="24">
        <v>0</v>
      </c>
      <c r="H134" s="25">
        <v>0</v>
      </c>
      <c r="I134" s="26">
        <v>0</v>
      </c>
      <c r="J134" s="24">
        <v>0</v>
      </c>
      <c r="K134" s="27">
        <v>0</v>
      </c>
      <c r="L134" s="43">
        <v>0</v>
      </c>
      <c r="M134" s="53">
        <v>0</v>
      </c>
      <c r="O134" s="60">
        <v>27350</v>
      </c>
      <c r="P134" s="60">
        <v>1765</v>
      </c>
      <c r="Q134" s="60">
        <v>1412</v>
      </c>
      <c r="R134" s="60">
        <v>1323.75</v>
      </c>
      <c r="T134" s="96">
        <f t="shared" si="4"/>
        <v>0</v>
      </c>
      <c r="U134" s="96">
        <f t="shared" si="5"/>
        <v>0</v>
      </c>
      <c r="W134" s="94">
        <f t="shared" si="6"/>
        <v>0</v>
      </c>
      <c r="X134" s="94">
        <f t="shared" si="7"/>
        <v>0</v>
      </c>
    </row>
    <row r="135" spans="1:24" ht="63.75">
      <c r="A135" s="20">
        <v>124</v>
      </c>
      <c r="B135" s="21" t="s">
        <v>680</v>
      </c>
      <c r="C135" s="22" t="s">
        <v>681</v>
      </c>
      <c r="D135" s="21" t="s">
        <v>645</v>
      </c>
      <c r="E135" s="23">
        <v>20</v>
      </c>
      <c r="F135" s="24">
        <v>4573</v>
      </c>
      <c r="G135" s="24">
        <v>1765</v>
      </c>
      <c r="H135" s="25">
        <v>0.25</v>
      </c>
      <c r="I135" s="26">
        <v>0.71052919308987539</v>
      </c>
      <c r="J135" s="24">
        <v>1323.75</v>
      </c>
      <c r="K135" s="27">
        <v>26475</v>
      </c>
      <c r="L135" s="43">
        <v>0</v>
      </c>
      <c r="M135" s="53">
        <v>20</v>
      </c>
      <c r="O135" s="60">
        <v>31072</v>
      </c>
      <c r="P135" s="60">
        <v>1765</v>
      </c>
      <c r="Q135" s="60">
        <v>1412</v>
      </c>
      <c r="R135" s="60">
        <v>1323.75</v>
      </c>
      <c r="T135" s="96">
        <f t="shared" si="4"/>
        <v>28240</v>
      </c>
      <c r="U135" s="96">
        <f t="shared" si="5"/>
        <v>26475</v>
      </c>
      <c r="W135" s="94">
        <f t="shared" si="6"/>
        <v>1765</v>
      </c>
      <c r="X135" s="94">
        <f t="shared" si="7"/>
        <v>0</v>
      </c>
    </row>
    <row r="136" spans="1:24" ht="63.75">
      <c r="A136" s="20">
        <v>125</v>
      </c>
      <c r="B136" s="21" t="s">
        <v>682</v>
      </c>
      <c r="C136" s="22" t="s">
        <v>683</v>
      </c>
      <c r="D136" s="21" t="s">
        <v>645</v>
      </c>
      <c r="E136" s="23">
        <v>0</v>
      </c>
      <c r="F136" s="24">
        <v>0</v>
      </c>
      <c r="G136" s="24">
        <v>0</v>
      </c>
      <c r="H136" s="25">
        <v>0</v>
      </c>
      <c r="I136" s="26">
        <v>0</v>
      </c>
      <c r="J136" s="24">
        <v>0</v>
      </c>
      <c r="K136" s="27">
        <v>0</v>
      </c>
      <c r="L136" s="43">
        <v>0</v>
      </c>
      <c r="M136" s="53">
        <v>0</v>
      </c>
      <c r="O136" s="60">
        <v>29115</v>
      </c>
      <c r="P136" s="60">
        <v>2796</v>
      </c>
      <c r="Q136" s="60">
        <v>2236.8000000000002</v>
      </c>
      <c r="R136" s="60">
        <v>2097</v>
      </c>
      <c r="T136" s="96">
        <f t="shared" si="4"/>
        <v>0</v>
      </c>
      <c r="U136" s="96">
        <f t="shared" si="5"/>
        <v>0</v>
      </c>
      <c r="W136" s="94">
        <f t="shared" si="6"/>
        <v>0</v>
      </c>
      <c r="X136" s="94">
        <f t="shared" si="7"/>
        <v>0</v>
      </c>
    </row>
    <row r="137" spans="1:24" ht="63.75">
      <c r="A137" s="20">
        <v>126</v>
      </c>
      <c r="B137" s="21" t="s">
        <v>684</v>
      </c>
      <c r="C137" s="22" t="s">
        <v>685</v>
      </c>
      <c r="D137" s="21" t="s">
        <v>645</v>
      </c>
      <c r="E137" s="23">
        <v>0</v>
      </c>
      <c r="F137" s="24">
        <v>0</v>
      </c>
      <c r="G137" s="24">
        <v>0</v>
      </c>
      <c r="H137" s="25">
        <v>0</v>
      </c>
      <c r="I137" s="26">
        <v>0</v>
      </c>
      <c r="J137" s="24">
        <v>0</v>
      </c>
      <c r="K137" s="27">
        <v>0</v>
      </c>
      <c r="L137" s="43">
        <v>0</v>
      </c>
      <c r="M137" s="53">
        <v>0</v>
      </c>
      <c r="O137" s="60">
        <v>31072</v>
      </c>
      <c r="P137" s="60">
        <v>3223</v>
      </c>
      <c r="Q137" s="60">
        <v>2578.4</v>
      </c>
      <c r="R137" s="60">
        <v>2417.25</v>
      </c>
      <c r="T137" s="96">
        <f t="shared" si="4"/>
        <v>0</v>
      </c>
      <c r="U137" s="96">
        <f t="shared" si="5"/>
        <v>0</v>
      </c>
      <c r="W137" s="94">
        <f t="shared" si="6"/>
        <v>0</v>
      </c>
      <c r="X137" s="94">
        <f t="shared" si="7"/>
        <v>0</v>
      </c>
    </row>
    <row r="138" spans="1:24" ht="76.5">
      <c r="A138" s="20">
        <v>127</v>
      </c>
      <c r="B138" s="21" t="s">
        <v>686</v>
      </c>
      <c r="C138" s="22" t="s">
        <v>687</v>
      </c>
      <c r="D138" s="21" t="s">
        <v>645</v>
      </c>
      <c r="E138" s="23">
        <v>0</v>
      </c>
      <c r="F138" s="24">
        <v>0</v>
      </c>
      <c r="G138" s="24">
        <v>0</v>
      </c>
      <c r="H138" s="25">
        <v>0</v>
      </c>
      <c r="I138" s="26">
        <v>0</v>
      </c>
      <c r="J138" s="24">
        <v>0</v>
      </c>
      <c r="K138" s="27">
        <v>0</v>
      </c>
      <c r="L138" s="43">
        <v>0</v>
      </c>
      <c r="M138" s="53">
        <v>0</v>
      </c>
      <c r="O138" s="60">
        <v>29115</v>
      </c>
      <c r="P138" s="60">
        <v>2133</v>
      </c>
      <c r="Q138" s="60">
        <v>1706.4</v>
      </c>
      <c r="R138" s="60">
        <v>1599.75</v>
      </c>
      <c r="T138" s="96">
        <f t="shared" si="4"/>
        <v>0</v>
      </c>
      <c r="U138" s="96">
        <f t="shared" si="5"/>
        <v>0</v>
      </c>
      <c r="W138" s="94">
        <f t="shared" si="6"/>
        <v>0</v>
      </c>
      <c r="X138" s="94">
        <f t="shared" si="7"/>
        <v>0</v>
      </c>
    </row>
    <row r="139" spans="1:24" ht="76.5">
      <c r="A139" s="20">
        <v>128</v>
      </c>
      <c r="B139" s="21" t="s">
        <v>688</v>
      </c>
      <c r="C139" s="22" t="s">
        <v>689</v>
      </c>
      <c r="D139" s="21" t="s">
        <v>645</v>
      </c>
      <c r="E139" s="23">
        <v>0</v>
      </c>
      <c r="F139" s="24">
        <v>0</v>
      </c>
      <c r="G139" s="24">
        <v>0</v>
      </c>
      <c r="H139" s="25">
        <v>0</v>
      </c>
      <c r="I139" s="26">
        <v>0</v>
      </c>
      <c r="J139" s="24">
        <v>0</v>
      </c>
      <c r="K139" s="27">
        <v>0</v>
      </c>
      <c r="L139" s="43">
        <v>0</v>
      </c>
      <c r="M139" s="53">
        <v>0</v>
      </c>
      <c r="O139" s="60">
        <v>31072</v>
      </c>
      <c r="P139" s="60">
        <v>2762</v>
      </c>
      <c r="Q139" s="60">
        <v>2209.6</v>
      </c>
      <c r="R139" s="60">
        <v>2071.5</v>
      </c>
      <c r="T139" s="96">
        <f t="shared" si="4"/>
        <v>0</v>
      </c>
      <c r="U139" s="96">
        <f t="shared" si="5"/>
        <v>0</v>
      </c>
      <c r="W139" s="94">
        <f t="shared" si="6"/>
        <v>0</v>
      </c>
      <c r="X139" s="94">
        <f t="shared" si="7"/>
        <v>0</v>
      </c>
    </row>
    <row r="140" spans="1:24" ht="76.5">
      <c r="A140" s="20">
        <v>129</v>
      </c>
      <c r="B140" s="21" t="s">
        <v>690</v>
      </c>
      <c r="C140" s="22" t="s">
        <v>691</v>
      </c>
      <c r="D140" s="21" t="s">
        <v>645</v>
      </c>
      <c r="E140" s="23">
        <v>0</v>
      </c>
      <c r="F140" s="24">
        <v>0</v>
      </c>
      <c r="G140" s="24">
        <v>0</v>
      </c>
      <c r="H140" s="25">
        <v>0</v>
      </c>
      <c r="I140" s="26">
        <v>0</v>
      </c>
      <c r="J140" s="24">
        <v>0</v>
      </c>
      <c r="K140" s="27">
        <v>0</v>
      </c>
      <c r="L140" s="43">
        <v>0</v>
      </c>
      <c r="M140" s="53">
        <v>0</v>
      </c>
      <c r="O140" s="60">
        <v>29115</v>
      </c>
      <c r="P140" s="60">
        <v>2486</v>
      </c>
      <c r="Q140" s="60">
        <v>1988.8</v>
      </c>
      <c r="R140" s="60">
        <v>1864.5</v>
      </c>
      <c r="T140" s="96">
        <f t="shared" ref="T140:T203" si="8">E140*Q140</f>
        <v>0</v>
      </c>
      <c r="U140" s="96">
        <f t="shared" ref="U140:U203" si="9">E140*R140</f>
        <v>0</v>
      </c>
      <c r="W140" s="94">
        <f t="shared" ref="W140:W203" si="10">T140-K140</f>
        <v>0</v>
      </c>
      <c r="X140" s="94">
        <f t="shared" ref="X140:X203" si="11">U140-K140</f>
        <v>0</v>
      </c>
    </row>
    <row r="141" spans="1:24" ht="63.75">
      <c r="A141" s="20">
        <v>130</v>
      </c>
      <c r="B141" s="21" t="s">
        <v>692</v>
      </c>
      <c r="C141" s="22" t="s">
        <v>693</v>
      </c>
      <c r="D141" s="21" t="s">
        <v>694</v>
      </c>
      <c r="E141" s="23">
        <v>4</v>
      </c>
      <c r="F141" s="24">
        <v>4779</v>
      </c>
      <c r="G141" s="24">
        <v>3003</v>
      </c>
      <c r="H141" s="25">
        <v>0.19999999999999998</v>
      </c>
      <c r="I141" s="26">
        <v>0.49730069052102943</v>
      </c>
      <c r="J141" s="24">
        <v>2402.4</v>
      </c>
      <c r="K141" s="27">
        <v>9609.6</v>
      </c>
      <c r="L141" s="43">
        <v>0</v>
      </c>
      <c r="M141" s="53">
        <v>4</v>
      </c>
      <c r="O141" s="60">
        <v>10271</v>
      </c>
      <c r="P141" s="60">
        <v>3003</v>
      </c>
      <c r="Q141" s="60">
        <v>2402.4</v>
      </c>
      <c r="R141" s="60">
        <v>2252.25</v>
      </c>
      <c r="T141" s="96">
        <f t="shared" si="8"/>
        <v>9609.6</v>
      </c>
      <c r="U141" s="96">
        <f t="shared" si="9"/>
        <v>9009</v>
      </c>
      <c r="W141" s="94">
        <f t="shared" si="10"/>
        <v>0</v>
      </c>
      <c r="X141" s="94">
        <f t="shared" si="11"/>
        <v>-600.60000000000036</v>
      </c>
    </row>
    <row r="142" spans="1:24" ht="63.75">
      <c r="A142" s="20">
        <v>131</v>
      </c>
      <c r="B142" s="21" t="s">
        <v>695</v>
      </c>
      <c r="C142" s="22" t="s">
        <v>696</v>
      </c>
      <c r="D142" s="21" t="s">
        <v>694</v>
      </c>
      <c r="E142" s="23">
        <v>9</v>
      </c>
      <c r="F142" s="24">
        <v>4766</v>
      </c>
      <c r="G142" s="24">
        <v>3003</v>
      </c>
      <c r="H142" s="25">
        <v>0.25</v>
      </c>
      <c r="I142" s="26">
        <v>0.52743390684011748</v>
      </c>
      <c r="J142" s="24">
        <v>2252.25</v>
      </c>
      <c r="K142" s="27">
        <v>20270.25</v>
      </c>
      <c r="L142" s="43">
        <v>0</v>
      </c>
      <c r="M142" s="53">
        <v>9</v>
      </c>
      <c r="O142" s="60">
        <v>9624</v>
      </c>
      <c r="P142" s="60">
        <v>3003</v>
      </c>
      <c r="Q142" s="60">
        <v>2402.4</v>
      </c>
      <c r="R142" s="60">
        <v>2252.25</v>
      </c>
      <c r="T142" s="96">
        <f t="shared" si="8"/>
        <v>21621.600000000002</v>
      </c>
      <c r="U142" s="96">
        <f t="shared" si="9"/>
        <v>20270.25</v>
      </c>
      <c r="W142" s="94">
        <f t="shared" si="10"/>
        <v>1351.3500000000022</v>
      </c>
      <c r="X142" s="94">
        <f t="shared" si="11"/>
        <v>0</v>
      </c>
    </row>
    <row r="143" spans="1:24" ht="63.75">
      <c r="A143" s="20">
        <v>132</v>
      </c>
      <c r="B143" s="21" t="s">
        <v>697</v>
      </c>
      <c r="C143" s="22" t="s">
        <v>698</v>
      </c>
      <c r="D143" s="21" t="s">
        <v>694</v>
      </c>
      <c r="E143" s="23">
        <v>0</v>
      </c>
      <c r="F143" s="24">
        <v>0</v>
      </c>
      <c r="G143" s="24">
        <v>0</v>
      </c>
      <c r="H143" s="25">
        <v>0</v>
      </c>
      <c r="I143" s="26">
        <v>0</v>
      </c>
      <c r="J143" s="24">
        <v>0</v>
      </c>
      <c r="K143" s="27">
        <v>0</v>
      </c>
      <c r="L143" s="43">
        <v>0</v>
      </c>
      <c r="M143" s="53">
        <v>0</v>
      </c>
      <c r="O143" s="60">
        <v>12839</v>
      </c>
      <c r="P143" s="60">
        <v>3487</v>
      </c>
      <c r="Q143" s="60">
        <v>2789.6</v>
      </c>
      <c r="R143" s="60">
        <v>2615.25</v>
      </c>
      <c r="T143" s="96">
        <f t="shared" si="8"/>
        <v>0</v>
      </c>
      <c r="U143" s="96">
        <f t="shared" si="9"/>
        <v>0</v>
      </c>
      <c r="W143" s="94">
        <f t="shared" si="10"/>
        <v>0</v>
      </c>
      <c r="X143" s="94">
        <f t="shared" si="11"/>
        <v>0</v>
      </c>
    </row>
    <row r="144" spans="1:24" ht="63.75">
      <c r="A144" s="20">
        <v>133</v>
      </c>
      <c r="B144" s="21" t="s">
        <v>699</v>
      </c>
      <c r="C144" s="28" t="s">
        <v>700</v>
      </c>
      <c r="D144" s="21" t="s">
        <v>694</v>
      </c>
      <c r="E144" s="23">
        <v>0</v>
      </c>
      <c r="F144" s="24">
        <v>0</v>
      </c>
      <c r="G144" s="24">
        <v>0</v>
      </c>
      <c r="H144" s="25">
        <v>0</v>
      </c>
      <c r="I144" s="26">
        <v>0</v>
      </c>
      <c r="J144" s="24">
        <v>0</v>
      </c>
      <c r="K144" s="27">
        <v>0</v>
      </c>
      <c r="L144" s="43">
        <v>0</v>
      </c>
      <c r="M144" s="53">
        <v>0</v>
      </c>
      <c r="O144" s="60">
        <v>13635</v>
      </c>
      <c r="P144" s="60">
        <v>3364</v>
      </c>
      <c r="Q144" s="60">
        <v>2691.2</v>
      </c>
      <c r="R144" s="60">
        <v>2523</v>
      </c>
      <c r="T144" s="96">
        <f t="shared" si="8"/>
        <v>0</v>
      </c>
      <c r="U144" s="96">
        <f t="shared" si="9"/>
        <v>0</v>
      </c>
      <c r="W144" s="94">
        <f t="shared" si="10"/>
        <v>0</v>
      </c>
      <c r="X144" s="94">
        <f t="shared" si="11"/>
        <v>0</v>
      </c>
    </row>
    <row r="145" spans="1:24" ht="63.75">
      <c r="A145" s="20">
        <v>134</v>
      </c>
      <c r="B145" s="21" t="s">
        <v>701</v>
      </c>
      <c r="C145" s="22" t="s">
        <v>702</v>
      </c>
      <c r="D145" s="21" t="s">
        <v>694</v>
      </c>
      <c r="E145" s="23">
        <v>0</v>
      </c>
      <c r="F145" s="24">
        <v>0</v>
      </c>
      <c r="G145" s="24">
        <v>0</v>
      </c>
      <c r="H145" s="25">
        <v>0</v>
      </c>
      <c r="I145" s="26">
        <v>0</v>
      </c>
      <c r="J145" s="24">
        <v>0</v>
      </c>
      <c r="K145" s="27">
        <v>0</v>
      </c>
      <c r="L145" s="43">
        <v>0</v>
      </c>
      <c r="M145" s="53">
        <v>0</v>
      </c>
      <c r="O145" s="60">
        <v>13695</v>
      </c>
      <c r="P145" s="60">
        <v>2822</v>
      </c>
      <c r="Q145" s="60">
        <v>2257.6</v>
      </c>
      <c r="R145" s="60">
        <v>2116.5</v>
      </c>
      <c r="T145" s="96">
        <f t="shared" si="8"/>
        <v>0</v>
      </c>
      <c r="U145" s="96">
        <f t="shared" si="9"/>
        <v>0</v>
      </c>
      <c r="W145" s="94">
        <f t="shared" si="10"/>
        <v>0</v>
      </c>
      <c r="X145" s="94">
        <f t="shared" si="11"/>
        <v>0</v>
      </c>
    </row>
    <row r="146" spans="1:24" ht="38.25">
      <c r="A146" s="20">
        <v>135</v>
      </c>
      <c r="B146" s="21" t="s">
        <v>703</v>
      </c>
      <c r="C146" s="28" t="s">
        <v>704</v>
      </c>
      <c r="D146" s="21" t="s">
        <v>705</v>
      </c>
      <c r="E146" s="23">
        <v>0</v>
      </c>
      <c r="F146" s="24">
        <v>0</v>
      </c>
      <c r="G146" s="24">
        <v>0</v>
      </c>
      <c r="H146" s="25">
        <v>0</v>
      </c>
      <c r="I146" s="26">
        <v>0</v>
      </c>
      <c r="J146" s="24">
        <v>0</v>
      </c>
      <c r="K146" s="27">
        <v>0</v>
      </c>
      <c r="L146" s="43">
        <v>0</v>
      </c>
      <c r="M146" s="53">
        <v>0</v>
      </c>
      <c r="O146" s="60">
        <v>105871</v>
      </c>
      <c r="P146" s="60">
        <v>19336</v>
      </c>
      <c r="Q146" s="60">
        <v>15468.8</v>
      </c>
      <c r="R146" s="60">
        <v>14502</v>
      </c>
      <c r="T146" s="96">
        <f t="shared" si="8"/>
        <v>0</v>
      </c>
      <c r="U146" s="96">
        <f t="shared" si="9"/>
        <v>0</v>
      </c>
      <c r="W146" s="94">
        <f t="shared" si="10"/>
        <v>0</v>
      </c>
      <c r="X146" s="94">
        <f t="shared" si="11"/>
        <v>0</v>
      </c>
    </row>
    <row r="147" spans="1:24" ht="25.5">
      <c r="A147" s="20">
        <v>136</v>
      </c>
      <c r="B147" s="21" t="s">
        <v>706</v>
      </c>
      <c r="C147" s="28" t="s">
        <v>707</v>
      </c>
      <c r="D147" s="21" t="s">
        <v>694</v>
      </c>
      <c r="E147" s="23">
        <v>0</v>
      </c>
      <c r="F147" s="24">
        <v>0</v>
      </c>
      <c r="G147" s="24">
        <v>0</v>
      </c>
      <c r="H147" s="25">
        <v>0</v>
      </c>
      <c r="I147" s="26">
        <v>0</v>
      </c>
      <c r="J147" s="24">
        <v>0</v>
      </c>
      <c r="K147" s="27">
        <v>0</v>
      </c>
      <c r="L147" s="43">
        <v>0</v>
      </c>
      <c r="M147" s="53">
        <v>0</v>
      </c>
      <c r="O147" s="60">
        <v>16301</v>
      </c>
      <c r="P147" s="60">
        <v>7013</v>
      </c>
      <c r="Q147" s="60">
        <v>5610.4</v>
      </c>
      <c r="R147" s="60">
        <v>5259.75</v>
      </c>
      <c r="T147" s="96">
        <f t="shared" si="8"/>
        <v>0</v>
      </c>
      <c r="U147" s="96">
        <f t="shared" si="9"/>
        <v>0</v>
      </c>
      <c r="W147" s="94">
        <f t="shared" si="10"/>
        <v>0</v>
      </c>
      <c r="X147" s="94">
        <f t="shared" si="11"/>
        <v>0</v>
      </c>
    </row>
    <row r="148" spans="1:24" ht="51">
      <c r="A148" s="20">
        <v>137</v>
      </c>
      <c r="B148" s="21" t="s">
        <v>708</v>
      </c>
      <c r="C148" s="28" t="s">
        <v>709</v>
      </c>
      <c r="D148" s="21" t="s">
        <v>694</v>
      </c>
      <c r="E148" s="23">
        <v>0</v>
      </c>
      <c r="F148" s="24">
        <v>0</v>
      </c>
      <c r="G148" s="24">
        <v>0</v>
      </c>
      <c r="H148" s="25">
        <v>0</v>
      </c>
      <c r="I148" s="26">
        <v>0</v>
      </c>
      <c r="J148" s="24">
        <v>0</v>
      </c>
      <c r="K148" s="27">
        <v>0</v>
      </c>
      <c r="L148" s="43">
        <v>0</v>
      </c>
      <c r="M148" s="53">
        <v>0</v>
      </c>
      <c r="O148" s="60">
        <v>51332</v>
      </c>
      <c r="P148" s="60">
        <v>17500</v>
      </c>
      <c r="Q148" s="60">
        <v>14000</v>
      </c>
      <c r="R148" s="60">
        <v>13125</v>
      </c>
      <c r="T148" s="96">
        <f t="shared" si="8"/>
        <v>0</v>
      </c>
      <c r="U148" s="96">
        <f t="shared" si="9"/>
        <v>0</v>
      </c>
      <c r="W148" s="94">
        <f t="shared" si="10"/>
        <v>0</v>
      </c>
      <c r="X148" s="94">
        <f t="shared" si="11"/>
        <v>0</v>
      </c>
    </row>
    <row r="149" spans="1:24" ht="25.5">
      <c r="A149" s="20">
        <v>138</v>
      </c>
      <c r="B149" s="21" t="s">
        <v>710</v>
      </c>
      <c r="C149" s="28" t="s">
        <v>711</v>
      </c>
      <c r="D149" s="21" t="s">
        <v>694</v>
      </c>
      <c r="E149" s="23">
        <v>3</v>
      </c>
      <c r="F149" s="24">
        <v>6271</v>
      </c>
      <c r="G149" s="24">
        <v>2489</v>
      </c>
      <c r="H149" s="25">
        <v>0.19999999999999998</v>
      </c>
      <c r="I149" s="26">
        <v>0.68247488438845472</v>
      </c>
      <c r="J149" s="24">
        <v>1991.2</v>
      </c>
      <c r="K149" s="27">
        <v>5973.6</v>
      </c>
      <c r="L149" s="43">
        <v>0</v>
      </c>
      <c r="M149" s="53">
        <v>3</v>
      </c>
      <c r="O149" s="60">
        <v>8314</v>
      </c>
      <c r="P149" s="60">
        <v>2489</v>
      </c>
      <c r="Q149" s="60">
        <v>1991.2</v>
      </c>
      <c r="R149" s="60">
        <v>1866.75</v>
      </c>
      <c r="T149" s="96">
        <f t="shared" si="8"/>
        <v>5973.6</v>
      </c>
      <c r="U149" s="96">
        <f t="shared" si="9"/>
        <v>5600.25</v>
      </c>
      <c r="W149" s="94">
        <f t="shared" si="10"/>
        <v>0</v>
      </c>
      <c r="X149" s="94">
        <f t="shared" si="11"/>
        <v>-373.35000000000036</v>
      </c>
    </row>
    <row r="150" spans="1:24" ht="38.25">
      <c r="A150" s="20">
        <v>139</v>
      </c>
      <c r="B150" s="21" t="s">
        <v>712</v>
      </c>
      <c r="C150" s="22" t="s">
        <v>713</v>
      </c>
      <c r="D150" s="21" t="s">
        <v>714</v>
      </c>
      <c r="E150" s="23">
        <v>0</v>
      </c>
      <c r="F150" s="24">
        <v>0</v>
      </c>
      <c r="G150" s="24">
        <v>0</v>
      </c>
      <c r="H150" s="25">
        <v>0</v>
      </c>
      <c r="I150" s="26">
        <v>0</v>
      </c>
      <c r="J150" s="24">
        <v>0</v>
      </c>
      <c r="K150" s="27">
        <v>0</v>
      </c>
      <c r="L150" s="43">
        <v>0</v>
      </c>
      <c r="M150" s="53">
        <v>0</v>
      </c>
      <c r="O150" s="60">
        <v>25240</v>
      </c>
      <c r="P150" s="60">
        <v>7808</v>
      </c>
      <c r="Q150" s="60">
        <v>6246.4</v>
      </c>
      <c r="R150" s="60">
        <v>5856</v>
      </c>
      <c r="T150" s="96">
        <f t="shared" si="8"/>
        <v>0</v>
      </c>
      <c r="U150" s="96">
        <f t="shared" si="9"/>
        <v>0</v>
      </c>
      <c r="W150" s="94">
        <f t="shared" si="10"/>
        <v>0</v>
      </c>
      <c r="X150" s="94">
        <f t="shared" si="11"/>
        <v>0</v>
      </c>
    </row>
    <row r="151" spans="1:24" ht="63.75">
      <c r="A151" s="20">
        <v>140</v>
      </c>
      <c r="B151" s="21" t="s">
        <v>715</v>
      </c>
      <c r="C151" s="22" t="s">
        <v>716</v>
      </c>
      <c r="D151" s="21" t="s">
        <v>714</v>
      </c>
      <c r="E151" s="23">
        <v>0</v>
      </c>
      <c r="F151" s="24">
        <v>0</v>
      </c>
      <c r="G151" s="24">
        <v>0</v>
      </c>
      <c r="H151" s="25">
        <v>0</v>
      </c>
      <c r="I151" s="26">
        <v>0</v>
      </c>
      <c r="J151" s="24">
        <v>0</v>
      </c>
      <c r="K151" s="27">
        <v>0</v>
      </c>
      <c r="L151" s="43">
        <v>0</v>
      </c>
      <c r="M151" s="53">
        <v>0</v>
      </c>
      <c r="O151" s="60">
        <v>551236</v>
      </c>
      <c r="P151" s="60">
        <v>11878</v>
      </c>
      <c r="Q151" s="60">
        <v>9502.4</v>
      </c>
      <c r="R151" s="60">
        <v>8908.5</v>
      </c>
      <c r="T151" s="96">
        <f t="shared" si="8"/>
        <v>0</v>
      </c>
      <c r="U151" s="96">
        <f t="shared" si="9"/>
        <v>0</v>
      </c>
      <c r="W151" s="94">
        <f t="shared" si="10"/>
        <v>0</v>
      </c>
      <c r="X151" s="94">
        <f t="shared" si="11"/>
        <v>0</v>
      </c>
    </row>
    <row r="152" spans="1:24" ht="38.25">
      <c r="A152" s="20">
        <v>141</v>
      </c>
      <c r="B152" s="21" t="s">
        <v>717</v>
      </c>
      <c r="C152" s="22" t="s">
        <v>718</v>
      </c>
      <c r="D152" s="21" t="s">
        <v>719</v>
      </c>
      <c r="E152" s="23">
        <v>0</v>
      </c>
      <c r="F152" s="24">
        <v>0</v>
      </c>
      <c r="G152" s="24">
        <v>0</v>
      </c>
      <c r="H152" s="25">
        <v>0</v>
      </c>
      <c r="I152" s="26">
        <v>0</v>
      </c>
      <c r="J152" s="24">
        <v>0</v>
      </c>
      <c r="K152" s="27">
        <v>0</v>
      </c>
      <c r="L152" s="43">
        <v>0</v>
      </c>
      <c r="M152" s="53">
        <v>0</v>
      </c>
      <c r="O152" s="60">
        <v>4129</v>
      </c>
      <c r="P152" s="60">
        <v>1566</v>
      </c>
      <c r="Q152" s="60">
        <v>1252.8</v>
      </c>
      <c r="R152" s="60">
        <v>1174.5</v>
      </c>
      <c r="T152" s="96">
        <f t="shared" si="8"/>
        <v>0</v>
      </c>
      <c r="U152" s="96">
        <f t="shared" si="9"/>
        <v>0</v>
      </c>
      <c r="W152" s="94">
        <f t="shared" si="10"/>
        <v>0</v>
      </c>
      <c r="X152" s="94">
        <f t="shared" si="11"/>
        <v>0</v>
      </c>
    </row>
    <row r="153" spans="1:24" ht="38.25">
      <c r="A153" s="20">
        <v>142</v>
      </c>
      <c r="B153" s="21" t="s">
        <v>720</v>
      </c>
      <c r="C153" s="22" t="s">
        <v>721</v>
      </c>
      <c r="D153" s="21" t="s">
        <v>719</v>
      </c>
      <c r="E153" s="23">
        <v>0</v>
      </c>
      <c r="F153" s="24">
        <v>0</v>
      </c>
      <c r="G153" s="24">
        <v>0</v>
      </c>
      <c r="H153" s="25">
        <v>0</v>
      </c>
      <c r="I153" s="26">
        <v>0</v>
      </c>
      <c r="J153" s="24">
        <v>0</v>
      </c>
      <c r="K153" s="27">
        <v>0</v>
      </c>
      <c r="L153" s="43">
        <v>0</v>
      </c>
      <c r="M153" s="53">
        <v>0</v>
      </c>
      <c r="O153" s="60">
        <v>25678</v>
      </c>
      <c r="P153" s="60">
        <v>7963</v>
      </c>
      <c r="Q153" s="60">
        <v>6370.4</v>
      </c>
      <c r="R153" s="60">
        <v>5972.25</v>
      </c>
      <c r="T153" s="96">
        <f t="shared" si="8"/>
        <v>0</v>
      </c>
      <c r="U153" s="96">
        <f t="shared" si="9"/>
        <v>0</v>
      </c>
      <c r="W153" s="94">
        <f t="shared" si="10"/>
        <v>0</v>
      </c>
      <c r="X153" s="94">
        <f t="shared" si="11"/>
        <v>0</v>
      </c>
    </row>
    <row r="154" spans="1:24" ht="38.25">
      <c r="A154" s="20">
        <v>143</v>
      </c>
      <c r="B154" s="21" t="s">
        <v>722</v>
      </c>
      <c r="C154" s="28" t="s">
        <v>723</v>
      </c>
      <c r="D154" s="21" t="s">
        <v>719</v>
      </c>
      <c r="E154" s="23">
        <v>60</v>
      </c>
      <c r="F154" s="24">
        <v>13517</v>
      </c>
      <c r="G154" s="24">
        <v>8513</v>
      </c>
      <c r="H154" s="25">
        <v>0.25</v>
      </c>
      <c r="I154" s="26">
        <v>0.52765036620551897</v>
      </c>
      <c r="J154" s="24">
        <v>6384.75</v>
      </c>
      <c r="K154" s="27">
        <v>383085</v>
      </c>
      <c r="L154" s="43">
        <v>0</v>
      </c>
      <c r="M154" s="53">
        <v>60</v>
      </c>
      <c r="O154" s="60">
        <v>27591</v>
      </c>
      <c r="P154" s="60">
        <v>8513</v>
      </c>
      <c r="Q154" s="60">
        <v>6810.4</v>
      </c>
      <c r="R154" s="60">
        <v>6384.75</v>
      </c>
      <c r="T154" s="96">
        <f t="shared" si="8"/>
        <v>408624</v>
      </c>
      <c r="U154" s="96">
        <f t="shared" si="9"/>
        <v>383085</v>
      </c>
      <c r="W154" s="94">
        <f t="shared" si="10"/>
        <v>25539</v>
      </c>
      <c r="X154" s="94">
        <f t="shared" si="11"/>
        <v>0</v>
      </c>
    </row>
    <row r="155" spans="1:24" ht="38.25">
      <c r="A155" s="20">
        <v>144</v>
      </c>
      <c r="B155" s="21" t="s">
        <v>724</v>
      </c>
      <c r="C155" s="22" t="s">
        <v>725</v>
      </c>
      <c r="D155" s="21" t="s">
        <v>719</v>
      </c>
      <c r="E155" s="23">
        <v>0</v>
      </c>
      <c r="F155" s="24">
        <v>0</v>
      </c>
      <c r="G155" s="24">
        <v>0</v>
      </c>
      <c r="H155" s="25">
        <v>0</v>
      </c>
      <c r="I155" s="26">
        <v>0</v>
      </c>
      <c r="J155" s="24">
        <v>0</v>
      </c>
      <c r="K155" s="27">
        <v>0</v>
      </c>
      <c r="L155" s="43">
        <v>0</v>
      </c>
      <c r="M155" s="53">
        <v>0</v>
      </c>
      <c r="O155" s="60">
        <v>31403</v>
      </c>
      <c r="P155" s="60">
        <v>9042</v>
      </c>
      <c r="Q155" s="60">
        <v>7233.6</v>
      </c>
      <c r="R155" s="60">
        <v>6781.5</v>
      </c>
      <c r="T155" s="96">
        <f t="shared" si="8"/>
        <v>0</v>
      </c>
      <c r="U155" s="96">
        <f t="shared" si="9"/>
        <v>0</v>
      </c>
      <c r="W155" s="94">
        <f t="shared" si="10"/>
        <v>0</v>
      </c>
      <c r="X155" s="94">
        <f t="shared" si="11"/>
        <v>0</v>
      </c>
    </row>
    <row r="156" spans="1:24" ht="38.25">
      <c r="A156" s="20">
        <v>145</v>
      </c>
      <c r="B156" s="21" t="s">
        <v>726</v>
      </c>
      <c r="C156" s="28" t="s">
        <v>727</v>
      </c>
      <c r="D156" s="21" t="s">
        <v>719</v>
      </c>
      <c r="E156" s="23">
        <v>0</v>
      </c>
      <c r="F156" s="24">
        <v>0</v>
      </c>
      <c r="G156" s="24">
        <v>0</v>
      </c>
      <c r="H156" s="25">
        <v>0</v>
      </c>
      <c r="I156" s="26">
        <v>0</v>
      </c>
      <c r="J156" s="24">
        <v>0</v>
      </c>
      <c r="K156" s="27">
        <v>0</v>
      </c>
      <c r="L156" s="43">
        <v>0</v>
      </c>
      <c r="M156" s="53">
        <v>0</v>
      </c>
      <c r="O156" s="60">
        <v>37949</v>
      </c>
      <c r="P156" s="60">
        <v>10292</v>
      </c>
      <c r="Q156" s="60">
        <v>8233.6</v>
      </c>
      <c r="R156" s="60">
        <v>7719</v>
      </c>
      <c r="T156" s="96">
        <f t="shared" si="8"/>
        <v>0</v>
      </c>
      <c r="U156" s="96">
        <f t="shared" si="9"/>
        <v>0</v>
      </c>
      <c r="W156" s="94">
        <f t="shared" si="10"/>
        <v>0</v>
      </c>
      <c r="X156" s="94">
        <f t="shared" si="11"/>
        <v>0</v>
      </c>
    </row>
    <row r="157" spans="1:24" ht="51">
      <c r="A157" s="20">
        <v>146</v>
      </c>
      <c r="B157" s="21" t="s">
        <v>728</v>
      </c>
      <c r="C157" s="28" t="s">
        <v>729</v>
      </c>
      <c r="D157" s="21" t="s">
        <v>719</v>
      </c>
      <c r="E157" s="23">
        <v>0</v>
      </c>
      <c r="F157" s="24">
        <v>0</v>
      </c>
      <c r="G157" s="24">
        <v>0</v>
      </c>
      <c r="H157" s="25">
        <v>0</v>
      </c>
      <c r="I157" s="26">
        <v>0</v>
      </c>
      <c r="J157" s="24">
        <v>0</v>
      </c>
      <c r="K157" s="27">
        <v>0</v>
      </c>
      <c r="L157" s="43">
        <v>0</v>
      </c>
      <c r="M157" s="53">
        <v>0</v>
      </c>
      <c r="O157" s="60">
        <v>43141</v>
      </c>
      <c r="P157" s="60">
        <v>16467</v>
      </c>
      <c r="Q157" s="60">
        <v>13173.6</v>
      </c>
      <c r="R157" s="60">
        <v>12350.25</v>
      </c>
      <c r="T157" s="96">
        <f t="shared" si="8"/>
        <v>0</v>
      </c>
      <c r="U157" s="96">
        <f t="shared" si="9"/>
        <v>0</v>
      </c>
      <c r="W157" s="94">
        <f t="shared" si="10"/>
        <v>0</v>
      </c>
      <c r="X157" s="94">
        <f t="shared" si="11"/>
        <v>0</v>
      </c>
    </row>
    <row r="158" spans="1:24" ht="51">
      <c r="A158" s="20">
        <v>147</v>
      </c>
      <c r="B158" s="21" t="s">
        <v>730</v>
      </c>
      <c r="C158" s="22" t="s">
        <v>731</v>
      </c>
      <c r="D158" s="21" t="s">
        <v>719</v>
      </c>
      <c r="E158" s="23">
        <v>0</v>
      </c>
      <c r="F158" s="24">
        <v>0</v>
      </c>
      <c r="G158" s="24">
        <v>0</v>
      </c>
      <c r="H158" s="25">
        <v>0</v>
      </c>
      <c r="I158" s="26">
        <v>0</v>
      </c>
      <c r="J158" s="24">
        <v>0</v>
      </c>
      <c r="K158" s="27">
        <v>0</v>
      </c>
      <c r="L158" s="43">
        <v>0</v>
      </c>
      <c r="M158" s="53">
        <v>0</v>
      </c>
      <c r="O158" s="60">
        <v>34488</v>
      </c>
      <c r="P158" s="60">
        <v>14366</v>
      </c>
      <c r="Q158" s="60">
        <v>11492.8</v>
      </c>
      <c r="R158" s="60">
        <v>10774.5</v>
      </c>
      <c r="T158" s="96">
        <f t="shared" si="8"/>
        <v>0</v>
      </c>
      <c r="U158" s="96">
        <f t="shared" si="9"/>
        <v>0</v>
      </c>
      <c r="W158" s="94">
        <f t="shared" si="10"/>
        <v>0</v>
      </c>
      <c r="X158" s="94">
        <f t="shared" si="11"/>
        <v>0</v>
      </c>
    </row>
    <row r="159" spans="1:24" ht="63.75">
      <c r="A159" s="20">
        <v>148</v>
      </c>
      <c r="B159" s="21" t="s">
        <v>732</v>
      </c>
      <c r="C159" s="22" t="s">
        <v>733</v>
      </c>
      <c r="D159" s="21" t="s">
        <v>719</v>
      </c>
      <c r="E159" s="23">
        <v>70</v>
      </c>
      <c r="F159" s="24">
        <v>31302</v>
      </c>
      <c r="G159" s="24">
        <v>23273</v>
      </c>
      <c r="H159" s="25">
        <v>0.25</v>
      </c>
      <c r="I159" s="26">
        <v>0.44237588652482274</v>
      </c>
      <c r="J159" s="24">
        <v>17454.75</v>
      </c>
      <c r="K159" s="27">
        <v>1221832.5</v>
      </c>
      <c r="L159" s="43">
        <v>0</v>
      </c>
      <c r="M159" s="53">
        <v>70</v>
      </c>
      <c r="O159" s="60">
        <v>59575</v>
      </c>
      <c r="P159" s="60">
        <v>23273</v>
      </c>
      <c r="Q159" s="60">
        <v>18618.400000000001</v>
      </c>
      <c r="R159" s="60">
        <v>17454.75</v>
      </c>
      <c r="T159" s="96">
        <f t="shared" si="8"/>
        <v>1303288</v>
      </c>
      <c r="U159" s="96">
        <f t="shared" si="9"/>
        <v>1221832.5</v>
      </c>
      <c r="W159" s="94">
        <f t="shared" si="10"/>
        <v>81455.5</v>
      </c>
      <c r="X159" s="94">
        <f t="shared" si="11"/>
        <v>0</v>
      </c>
    </row>
    <row r="160" spans="1:24" ht="63.75">
      <c r="A160" s="20">
        <v>149</v>
      </c>
      <c r="B160" s="21" t="s">
        <v>734</v>
      </c>
      <c r="C160" s="22" t="s">
        <v>735</v>
      </c>
      <c r="D160" s="21" t="s">
        <v>719</v>
      </c>
      <c r="E160" s="23">
        <v>0</v>
      </c>
      <c r="F160" s="24">
        <v>0</v>
      </c>
      <c r="G160" s="24">
        <v>0</v>
      </c>
      <c r="H160" s="25">
        <v>0</v>
      </c>
      <c r="I160" s="26">
        <v>0</v>
      </c>
      <c r="J160" s="24">
        <v>0</v>
      </c>
      <c r="K160" s="27">
        <v>0</v>
      </c>
      <c r="L160" s="43">
        <v>0</v>
      </c>
      <c r="M160" s="53">
        <v>0</v>
      </c>
      <c r="O160" s="60">
        <v>48445</v>
      </c>
      <c r="P160" s="60">
        <v>20073</v>
      </c>
      <c r="Q160" s="60">
        <v>16058.4</v>
      </c>
      <c r="R160" s="60">
        <v>15054.75</v>
      </c>
      <c r="T160" s="96">
        <f t="shared" si="8"/>
        <v>0</v>
      </c>
      <c r="U160" s="96">
        <f t="shared" si="9"/>
        <v>0</v>
      </c>
      <c r="W160" s="94">
        <f t="shared" si="10"/>
        <v>0</v>
      </c>
      <c r="X160" s="94">
        <f t="shared" si="11"/>
        <v>0</v>
      </c>
    </row>
    <row r="161" spans="1:24" ht="63.75">
      <c r="A161" s="20">
        <v>150</v>
      </c>
      <c r="B161" s="21" t="s">
        <v>736</v>
      </c>
      <c r="C161" s="22" t="s">
        <v>737</v>
      </c>
      <c r="D161" s="21" t="s">
        <v>559</v>
      </c>
      <c r="E161" s="23">
        <v>0</v>
      </c>
      <c r="F161" s="24">
        <v>0</v>
      </c>
      <c r="G161" s="24">
        <v>0</v>
      </c>
      <c r="H161" s="25">
        <v>0</v>
      </c>
      <c r="I161" s="26">
        <v>0</v>
      </c>
      <c r="J161" s="24">
        <v>0</v>
      </c>
      <c r="K161" s="27">
        <v>0</v>
      </c>
      <c r="L161" s="43">
        <v>0</v>
      </c>
      <c r="M161" s="53">
        <v>0</v>
      </c>
      <c r="O161" s="60">
        <v>61569</v>
      </c>
      <c r="P161" s="60">
        <v>4690</v>
      </c>
      <c r="Q161" s="60">
        <v>3752</v>
      </c>
      <c r="R161" s="60">
        <v>3517.5</v>
      </c>
      <c r="T161" s="96">
        <f t="shared" si="8"/>
        <v>0</v>
      </c>
      <c r="U161" s="96">
        <f t="shared" si="9"/>
        <v>0</v>
      </c>
      <c r="W161" s="94">
        <f t="shared" si="10"/>
        <v>0</v>
      </c>
      <c r="X161" s="94">
        <f t="shared" si="11"/>
        <v>0</v>
      </c>
    </row>
    <row r="162" spans="1:24" ht="63.75">
      <c r="A162" s="20">
        <v>151</v>
      </c>
      <c r="B162" s="21" t="s">
        <v>738</v>
      </c>
      <c r="C162" s="22" t="s">
        <v>739</v>
      </c>
      <c r="D162" s="21" t="s">
        <v>559</v>
      </c>
      <c r="E162" s="23">
        <v>0</v>
      </c>
      <c r="F162" s="24">
        <v>0</v>
      </c>
      <c r="G162" s="24">
        <v>0</v>
      </c>
      <c r="H162" s="25">
        <v>0</v>
      </c>
      <c r="I162" s="26">
        <v>0</v>
      </c>
      <c r="J162" s="24">
        <v>0</v>
      </c>
      <c r="K162" s="27">
        <v>0</v>
      </c>
      <c r="L162" s="43">
        <v>0</v>
      </c>
      <c r="M162" s="53">
        <v>0</v>
      </c>
      <c r="O162" s="60">
        <v>33484</v>
      </c>
      <c r="P162" s="60">
        <v>5310</v>
      </c>
      <c r="Q162" s="60">
        <v>4248</v>
      </c>
      <c r="R162" s="60">
        <v>3982.5</v>
      </c>
      <c r="T162" s="96">
        <f t="shared" si="8"/>
        <v>0</v>
      </c>
      <c r="U162" s="96">
        <f t="shared" si="9"/>
        <v>0</v>
      </c>
      <c r="W162" s="94">
        <f t="shared" si="10"/>
        <v>0</v>
      </c>
      <c r="X162" s="94">
        <f t="shared" si="11"/>
        <v>0</v>
      </c>
    </row>
    <row r="163" spans="1:24" ht="76.5">
      <c r="A163" s="20">
        <v>152</v>
      </c>
      <c r="B163" s="21" t="s">
        <v>740</v>
      </c>
      <c r="C163" s="22" t="s">
        <v>741</v>
      </c>
      <c r="D163" s="21" t="s">
        <v>559</v>
      </c>
      <c r="E163" s="23">
        <v>0</v>
      </c>
      <c r="F163" s="24">
        <v>0</v>
      </c>
      <c r="G163" s="24">
        <v>0</v>
      </c>
      <c r="H163" s="25">
        <v>0</v>
      </c>
      <c r="I163" s="26">
        <v>0</v>
      </c>
      <c r="J163" s="24">
        <v>0</v>
      </c>
      <c r="K163" s="27">
        <v>0</v>
      </c>
      <c r="L163" s="43">
        <v>0</v>
      </c>
      <c r="M163" s="53">
        <v>0</v>
      </c>
      <c r="O163" s="60">
        <v>45230</v>
      </c>
      <c r="P163" s="60">
        <v>1753</v>
      </c>
      <c r="Q163" s="60">
        <v>1402.4</v>
      </c>
      <c r="R163" s="60">
        <v>1314.75</v>
      </c>
      <c r="T163" s="96">
        <f t="shared" si="8"/>
        <v>0</v>
      </c>
      <c r="U163" s="96">
        <f t="shared" si="9"/>
        <v>0</v>
      </c>
      <c r="W163" s="94">
        <f t="shared" si="10"/>
        <v>0</v>
      </c>
      <c r="X163" s="94">
        <f t="shared" si="11"/>
        <v>0</v>
      </c>
    </row>
    <row r="164" spans="1:24" ht="76.5">
      <c r="A164" s="20">
        <v>153</v>
      </c>
      <c r="B164" s="21" t="s">
        <v>742</v>
      </c>
      <c r="C164" s="22" t="s">
        <v>743</v>
      </c>
      <c r="D164" s="21" t="s">
        <v>559</v>
      </c>
      <c r="E164" s="23">
        <v>0</v>
      </c>
      <c r="F164" s="24">
        <v>0</v>
      </c>
      <c r="G164" s="24">
        <v>0</v>
      </c>
      <c r="H164" s="25">
        <v>0</v>
      </c>
      <c r="I164" s="26">
        <v>0</v>
      </c>
      <c r="J164" s="24">
        <v>0</v>
      </c>
      <c r="K164" s="27">
        <v>0</v>
      </c>
      <c r="L164" s="43">
        <v>0</v>
      </c>
      <c r="M164" s="53">
        <v>0</v>
      </c>
      <c r="O164" s="60">
        <v>42427</v>
      </c>
      <c r="P164" s="60">
        <v>4412</v>
      </c>
      <c r="Q164" s="60">
        <v>3529.6</v>
      </c>
      <c r="R164" s="60">
        <v>3309</v>
      </c>
      <c r="T164" s="96">
        <f t="shared" si="8"/>
        <v>0</v>
      </c>
      <c r="U164" s="96">
        <f t="shared" si="9"/>
        <v>0</v>
      </c>
      <c r="W164" s="94">
        <f t="shared" si="10"/>
        <v>0</v>
      </c>
      <c r="X164" s="94">
        <f t="shared" si="11"/>
        <v>0</v>
      </c>
    </row>
    <row r="165" spans="1:24" ht="38.25">
      <c r="A165" s="20">
        <v>154</v>
      </c>
      <c r="B165" s="21" t="s">
        <v>744</v>
      </c>
      <c r="C165" s="22" t="s">
        <v>745</v>
      </c>
      <c r="D165" s="21" t="s">
        <v>714</v>
      </c>
      <c r="E165" s="23">
        <v>0</v>
      </c>
      <c r="F165" s="24">
        <v>0</v>
      </c>
      <c r="G165" s="24">
        <v>0</v>
      </c>
      <c r="H165" s="25">
        <v>0</v>
      </c>
      <c r="I165" s="26">
        <v>0</v>
      </c>
      <c r="J165" s="24">
        <v>0</v>
      </c>
      <c r="K165" s="27">
        <v>0</v>
      </c>
      <c r="L165" s="43">
        <v>0</v>
      </c>
      <c r="M165" s="53">
        <v>0</v>
      </c>
      <c r="O165" s="60">
        <v>23967</v>
      </c>
      <c r="P165" s="60">
        <v>2543</v>
      </c>
      <c r="Q165" s="60">
        <v>2034.4</v>
      </c>
      <c r="R165" s="60">
        <v>1907.25</v>
      </c>
      <c r="T165" s="96">
        <f t="shared" si="8"/>
        <v>0</v>
      </c>
      <c r="U165" s="96">
        <f t="shared" si="9"/>
        <v>0</v>
      </c>
      <c r="W165" s="94">
        <f t="shared" si="10"/>
        <v>0</v>
      </c>
      <c r="X165" s="94">
        <f t="shared" si="11"/>
        <v>0</v>
      </c>
    </row>
    <row r="166" spans="1:24" ht="51">
      <c r="A166" s="20">
        <v>155</v>
      </c>
      <c r="B166" s="21" t="s">
        <v>746</v>
      </c>
      <c r="C166" s="22" t="s">
        <v>747</v>
      </c>
      <c r="D166" s="21" t="s">
        <v>748</v>
      </c>
      <c r="E166" s="23">
        <v>0</v>
      </c>
      <c r="F166" s="24">
        <v>0</v>
      </c>
      <c r="G166" s="24">
        <v>0</v>
      </c>
      <c r="H166" s="25">
        <v>0</v>
      </c>
      <c r="I166" s="26">
        <v>0</v>
      </c>
      <c r="J166" s="24">
        <v>0</v>
      </c>
      <c r="K166" s="27">
        <v>0</v>
      </c>
      <c r="L166" s="43">
        <v>0</v>
      </c>
      <c r="M166" s="53">
        <v>0</v>
      </c>
      <c r="O166" s="60">
        <v>12512</v>
      </c>
      <c r="P166" s="60">
        <v>4283</v>
      </c>
      <c r="Q166" s="60">
        <v>3426.4</v>
      </c>
      <c r="R166" s="60">
        <v>3212.25</v>
      </c>
      <c r="T166" s="96">
        <f t="shared" si="8"/>
        <v>0</v>
      </c>
      <c r="U166" s="96">
        <f t="shared" si="9"/>
        <v>0</v>
      </c>
      <c r="W166" s="94">
        <f t="shared" si="10"/>
        <v>0</v>
      </c>
      <c r="X166" s="94">
        <f t="shared" si="11"/>
        <v>0</v>
      </c>
    </row>
    <row r="167" spans="1:24" ht="51">
      <c r="A167" s="20">
        <v>156</v>
      </c>
      <c r="B167" s="21" t="s">
        <v>749</v>
      </c>
      <c r="C167" s="22" t="s">
        <v>750</v>
      </c>
      <c r="D167" s="21" t="s">
        <v>751</v>
      </c>
      <c r="E167" s="23">
        <v>20</v>
      </c>
      <c r="F167" s="24">
        <v>9615</v>
      </c>
      <c r="G167" s="24">
        <v>4888</v>
      </c>
      <c r="H167" s="25">
        <v>0.25</v>
      </c>
      <c r="I167" s="26">
        <v>0.6187207488299532</v>
      </c>
      <c r="J167" s="24">
        <v>3666</v>
      </c>
      <c r="K167" s="27">
        <v>73320</v>
      </c>
      <c r="L167" s="43">
        <v>0</v>
      </c>
      <c r="M167" s="53">
        <v>20</v>
      </c>
      <c r="O167" s="60">
        <v>14135</v>
      </c>
      <c r="P167" s="60">
        <v>4888</v>
      </c>
      <c r="Q167" s="60">
        <v>3910.4</v>
      </c>
      <c r="R167" s="60">
        <v>3666</v>
      </c>
      <c r="T167" s="96">
        <f t="shared" si="8"/>
        <v>78208</v>
      </c>
      <c r="U167" s="96">
        <f t="shared" si="9"/>
        <v>73320</v>
      </c>
      <c r="W167" s="94">
        <f t="shared" si="10"/>
        <v>4888</v>
      </c>
      <c r="X167" s="94">
        <f t="shared" si="11"/>
        <v>0</v>
      </c>
    </row>
    <row r="168" spans="1:24" ht="51">
      <c r="A168" s="20">
        <v>157</v>
      </c>
      <c r="B168" s="21" t="s">
        <v>752</v>
      </c>
      <c r="C168" s="22" t="s">
        <v>753</v>
      </c>
      <c r="D168" s="21" t="s">
        <v>754</v>
      </c>
      <c r="E168" s="23">
        <v>20</v>
      </c>
      <c r="F168" s="24">
        <v>10635</v>
      </c>
      <c r="G168" s="24">
        <v>7289</v>
      </c>
      <c r="H168" s="25">
        <v>0.25</v>
      </c>
      <c r="I168" s="26">
        <v>0.48596614950634698</v>
      </c>
      <c r="J168" s="24">
        <v>5466.75</v>
      </c>
      <c r="K168" s="27">
        <v>109335</v>
      </c>
      <c r="L168" s="43">
        <v>0</v>
      </c>
      <c r="M168" s="53">
        <v>20</v>
      </c>
      <c r="O168" s="60">
        <v>14491</v>
      </c>
      <c r="P168" s="60">
        <v>7289</v>
      </c>
      <c r="Q168" s="60">
        <v>5831.2</v>
      </c>
      <c r="R168" s="60">
        <v>5466.75</v>
      </c>
      <c r="T168" s="96">
        <f t="shared" si="8"/>
        <v>116624</v>
      </c>
      <c r="U168" s="96">
        <f t="shared" si="9"/>
        <v>109335</v>
      </c>
      <c r="W168" s="94">
        <f t="shared" si="10"/>
        <v>7289</v>
      </c>
      <c r="X168" s="94">
        <f t="shared" si="11"/>
        <v>0</v>
      </c>
    </row>
    <row r="169" spans="1:24" ht="76.5">
      <c r="A169" s="20">
        <v>158</v>
      </c>
      <c r="B169" s="21" t="s">
        <v>755</v>
      </c>
      <c r="C169" s="22" t="s">
        <v>756</v>
      </c>
      <c r="D169" s="21" t="s">
        <v>748</v>
      </c>
      <c r="E169" s="23">
        <v>0</v>
      </c>
      <c r="F169" s="24">
        <v>0</v>
      </c>
      <c r="G169" s="24">
        <v>0</v>
      </c>
      <c r="H169" s="25">
        <v>0</v>
      </c>
      <c r="I169" s="26">
        <v>0</v>
      </c>
      <c r="J169" s="24">
        <v>0</v>
      </c>
      <c r="K169" s="27">
        <v>0</v>
      </c>
      <c r="L169" s="43">
        <v>0</v>
      </c>
      <c r="M169" s="53">
        <v>0</v>
      </c>
      <c r="O169" s="60">
        <v>20905</v>
      </c>
      <c r="P169" s="60">
        <v>7448</v>
      </c>
      <c r="Q169" s="60">
        <v>5958.4</v>
      </c>
      <c r="R169" s="60">
        <v>5586</v>
      </c>
      <c r="T169" s="96">
        <f t="shared" si="8"/>
        <v>0</v>
      </c>
      <c r="U169" s="96">
        <f t="shared" si="9"/>
        <v>0</v>
      </c>
      <c r="W169" s="94">
        <f t="shared" si="10"/>
        <v>0</v>
      </c>
      <c r="X169" s="94">
        <f t="shared" si="11"/>
        <v>0</v>
      </c>
    </row>
    <row r="170" spans="1:24" ht="51">
      <c r="A170" s="20">
        <v>159</v>
      </c>
      <c r="B170" s="21" t="s">
        <v>757</v>
      </c>
      <c r="C170" s="22" t="s">
        <v>758</v>
      </c>
      <c r="D170" s="21" t="s">
        <v>759</v>
      </c>
      <c r="E170" s="23">
        <v>5</v>
      </c>
      <c r="F170" s="24">
        <v>5713</v>
      </c>
      <c r="G170" s="24">
        <v>2130</v>
      </c>
      <c r="H170" s="25">
        <v>0.2</v>
      </c>
      <c r="I170" s="26">
        <v>0.70173288990022753</v>
      </c>
      <c r="J170" s="24">
        <v>1704</v>
      </c>
      <c r="K170" s="27">
        <v>8520</v>
      </c>
      <c r="L170" s="43">
        <v>0</v>
      </c>
      <c r="M170" s="53">
        <v>5</v>
      </c>
      <c r="O170" s="60">
        <v>14139</v>
      </c>
      <c r="P170" s="60">
        <v>2130</v>
      </c>
      <c r="Q170" s="60">
        <v>1704</v>
      </c>
      <c r="R170" s="60">
        <v>1597.5</v>
      </c>
      <c r="T170" s="96">
        <f t="shared" si="8"/>
        <v>8520</v>
      </c>
      <c r="U170" s="96">
        <f t="shared" si="9"/>
        <v>7987.5</v>
      </c>
      <c r="W170" s="94">
        <f t="shared" si="10"/>
        <v>0</v>
      </c>
      <c r="X170" s="94">
        <f t="shared" si="11"/>
        <v>-532.5</v>
      </c>
    </row>
    <row r="171" spans="1:24" ht="127.5">
      <c r="A171" s="20">
        <v>160</v>
      </c>
      <c r="B171" s="21" t="s">
        <v>760</v>
      </c>
      <c r="C171" s="22" t="s">
        <v>761</v>
      </c>
      <c r="D171" s="21" t="s">
        <v>762</v>
      </c>
      <c r="E171" s="23">
        <v>0</v>
      </c>
      <c r="F171" s="24">
        <v>0</v>
      </c>
      <c r="G171" s="24">
        <v>0</v>
      </c>
      <c r="H171" s="25">
        <v>0</v>
      </c>
      <c r="I171" s="26">
        <v>0</v>
      </c>
      <c r="J171" s="24">
        <v>0</v>
      </c>
      <c r="K171" s="27">
        <v>0</v>
      </c>
      <c r="L171" s="43">
        <v>0</v>
      </c>
      <c r="M171" s="53">
        <v>0</v>
      </c>
      <c r="O171" s="60">
        <v>4266</v>
      </c>
      <c r="P171" s="60">
        <v>1748</v>
      </c>
      <c r="Q171" s="60">
        <v>1398.4</v>
      </c>
      <c r="R171" s="60">
        <v>1311</v>
      </c>
      <c r="T171" s="96">
        <f t="shared" si="8"/>
        <v>0</v>
      </c>
      <c r="U171" s="96">
        <f t="shared" si="9"/>
        <v>0</v>
      </c>
      <c r="W171" s="94">
        <f t="shared" si="10"/>
        <v>0</v>
      </c>
      <c r="X171" s="94">
        <f t="shared" si="11"/>
        <v>0</v>
      </c>
    </row>
    <row r="172" spans="1:24" ht="76.5">
      <c r="A172" s="20">
        <v>161</v>
      </c>
      <c r="B172" s="21" t="s">
        <v>763</v>
      </c>
      <c r="C172" s="22" t="s">
        <v>764</v>
      </c>
      <c r="D172" s="21" t="s">
        <v>559</v>
      </c>
      <c r="E172" s="23">
        <v>0</v>
      </c>
      <c r="F172" s="24">
        <v>0</v>
      </c>
      <c r="G172" s="24">
        <v>0</v>
      </c>
      <c r="H172" s="25">
        <v>0</v>
      </c>
      <c r="I172" s="26">
        <v>0</v>
      </c>
      <c r="J172" s="24">
        <v>0</v>
      </c>
      <c r="K172" s="27">
        <v>0</v>
      </c>
      <c r="L172" s="43">
        <v>0</v>
      </c>
      <c r="M172" s="53">
        <v>0</v>
      </c>
      <c r="O172" s="60">
        <v>12833</v>
      </c>
      <c r="P172" s="60">
        <v>2262</v>
      </c>
      <c r="Q172" s="60">
        <v>1809.6</v>
      </c>
      <c r="R172" s="60">
        <v>1696.5</v>
      </c>
      <c r="T172" s="96">
        <f t="shared" si="8"/>
        <v>0</v>
      </c>
      <c r="U172" s="96">
        <f t="shared" si="9"/>
        <v>0</v>
      </c>
      <c r="W172" s="94">
        <f t="shared" si="10"/>
        <v>0</v>
      </c>
      <c r="X172" s="94">
        <f t="shared" si="11"/>
        <v>0</v>
      </c>
    </row>
    <row r="173" spans="1:24" ht="76.5">
      <c r="A173" s="20">
        <v>162</v>
      </c>
      <c r="B173" s="21" t="s">
        <v>765</v>
      </c>
      <c r="C173" s="28" t="s">
        <v>766</v>
      </c>
      <c r="D173" s="21" t="s">
        <v>559</v>
      </c>
      <c r="E173" s="23">
        <v>3</v>
      </c>
      <c r="F173" s="24">
        <v>3510</v>
      </c>
      <c r="G173" s="24">
        <v>2262</v>
      </c>
      <c r="H173" s="25">
        <v>0.20000000000000004</v>
      </c>
      <c r="I173" s="26">
        <v>0.48444444444444446</v>
      </c>
      <c r="J173" s="24">
        <v>1809.6</v>
      </c>
      <c r="K173" s="27">
        <v>5428.7999999999993</v>
      </c>
      <c r="L173" s="43">
        <v>0</v>
      </c>
      <c r="M173" s="53">
        <v>3</v>
      </c>
      <c r="O173" s="60">
        <v>16402</v>
      </c>
      <c r="P173" s="60">
        <v>2262</v>
      </c>
      <c r="Q173" s="60">
        <v>1809.6</v>
      </c>
      <c r="R173" s="60">
        <v>1696.5</v>
      </c>
      <c r="T173" s="96">
        <f t="shared" si="8"/>
        <v>5428.7999999999993</v>
      </c>
      <c r="U173" s="96">
        <f t="shared" si="9"/>
        <v>5089.5</v>
      </c>
      <c r="W173" s="94">
        <f t="shared" si="10"/>
        <v>0</v>
      </c>
      <c r="X173" s="94">
        <f t="shared" si="11"/>
        <v>-339.29999999999927</v>
      </c>
    </row>
    <row r="174" spans="1:24" ht="76.5">
      <c r="A174" s="20">
        <v>163</v>
      </c>
      <c r="B174" s="21" t="s">
        <v>767</v>
      </c>
      <c r="C174" s="22" t="s">
        <v>768</v>
      </c>
      <c r="D174" s="21" t="s">
        <v>559</v>
      </c>
      <c r="E174" s="23">
        <v>6</v>
      </c>
      <c r="F174" s="24">
        <v>4477</v>
      </c>
      <c r="G174" s="24">
        <v>2262</v>
      </c>
      <c r="H174" s="25">
        <v>0.20000000000000004</v>
      </c>
      <c r="I174" s="26">
        <v>0.59580075943712307</v>
      </c>
      <c r="J174" s="24">
        <v>1809.6</v>
      </c>
      <c r="K174" s="27">
        <v>10857.599999999999</v>
      </c>
      <c r="L174" s="43">
        <v>0</v>
      </c>
      <c r="M174" s="53">
        <v>6</v>
      </c>
      <c r="O174" s="60">
        <v>20588</v>
      </c>
      <c r="P174" s="60">
        <v>2262</v>
      </c>
      <c r="Q174" s="60">
        <v>1809.6</v>
      </c>
      <c r="R174" s="60">
        <v>1696.5</v>
      </c>
      <c r="T174" s="96">
        <f t="shared" si="8"/>
        <v>10857.599999999999</v>
      </c>
      <c r="U174" s="96">
        <f t="shared" si="9"/>
        <v>10179</v>
      </c>
      <c r="W174" s="94">
        <f t="shared" si="10"/>
        <v>0</v>
      </c>
      <c r="X174" s="94">
        <f t="shared" si="11"/>
        <v>-678.59999999999854</v>
      </c>
    </row>
    <row r="175" spans="1:24" ht="63.75">
      <c r="A175" s="20">
        <v>164</v>
      </c>
      <c r="B175" s="21" t="s">
        <v>769</v>
      </c>
      <c r="C175" s="22" t="s">
        <v>770</v>
      </c>
      <c r="D175" s="21" t="s">
        <v>559</v>
      </c>
      <c r="E175" s="23">
        <v>0</v>
      </c>
      <c r="F175" s="24">
        <v>0</v>
      </c>
      <c r="G175" s="24">
        <v>0</v>
      </c>
      <c r="H175" s="25">
        <v>0</v>
      </c>
      <c r="I175" s="26">
        <v>0</v>
      </c>
      <c r="J175" s="24">
        <v>0</v>
      </c>
      <c r="K175" s="27">
        <v>0</v>
      </c>
      <c r="L175" s="43">
        <v>0</v>
      </c>
      <c r="M175" s="53">
        <v>0</v>
      </c>
      <c r="O175" s="60">
        <v>14762</v>
      </c>
      <c r="P175" s="60">
        <v>1404</v>
      </c>
      <c r="Q175" s="60">
        <v>1123.2</v>
      </c>
      <c r="R175" s="60">
        <v>1053</v>
      </c>
      <c r="T175" s="96">
        <f t="shared" si="8"/>
        <v>0</v>
      </c>
      <c r="U175" s="96">
        <f t="shared" si="9"/>
        <v>0</v>
      </c>
      <c r="W175" s="94">
        <f t="shared" si="10"/>
        <v>0</v>
      </c>
      <c r="X175" s="94">
        <f t="shared" si="11"/>
        <v>0</v>
      </c>
    </row>
    <row r="176" spans="1:24" ht="102">
      <c r="A176" s="20">
        <v>165</v>
      </c>
      <c r="B176" s="21" t="s">
        <v>771</v>
      </c>
      <c r="C176" s="22" t="s">
        <v>772</v>
      </c>
      <c r="D176" s="21" t="s">
        <v>773</v>
      </c>
      <c r="E176" s="23">
        <v>0</v>
      </c>
      <c r="F176" s="24">
        <v>0</v>
      </c>
      <c r="G176" s="24">
        <v>0</v>
      </c>
      <c r="H176" s="25">
        <v>0</v>
      </c>
      <c r="I176" s="26">
        <v>0</v>
      </c>
      <c r="J176" s="24">
        <v>0</v>
      </c>
      <c r="K176" s="27">
        <v>0</v>
      </c>
      <c r="L176" s="43">
        <v>0</v>
      </c>
      <c r="M176" s="53">
        <v>0</v>
      </c>
      <c r="O176" s="60">
        <v>22131</v>
      </c>
      <c r="P176" s="60">
        <v>9625</v>
      </c>
      <c r="Q176" s="60">
        <v>7700</v>
      </c>
      <c r="R176" s="60">
        <v>7218.75</v>
      </c>
      <c r="T176" s="96">
        <f t="shared" si="8"/>
        <v>0</v>
      </c>
      <c r="U176" s="96">
        <f t="shared" si="9"/>
        <v>0</v>
      </c>
      <c r="W176" s="94">
        <f t="shared" si="10"/>
        <v>0</v>
      </c>
      <c r="X176" s="94">
        <f t="shared" si="11"/>
        <v>0</v>
      </c>
    </row>
    <row r="177" spans="1:24" ht="102">
      <c r="A177" s="20">
        <v>166</v>
      </c>
      <c r="B177" s="21" t="s">
        <v>774</v>
      </c>
      <c r="C177" s="22" t="s">
        <v>775</v>
      </c>
      <c r="D177" s="21" t="s">
        <v>776</v>
      </c>
      <c r="E177" s="23">
        <v>0</v>
      </c>
      <c r="F177" s="24">
        <v>0</v>
      </c>
      <c r="G177" s="24">
        <v>0</v>
      </c>
      <c r="H177" s="25">
        <v>0</v>
      </c>
      <c r="I177" s="26">
        <v>0</v>
      </c>
      <c r="J177" s="24">
        <v>0</v>
      </c>
      <c r="K177" s="27">
        <v>0</v>
      </c>
      <c r="L177" s="43">
        <v>0</v>
      </c>
      <c r="M177" s="53">
        <v>0</v>
      </c>
      <c r="O177" s="60">
        <v>61647</v>
      </c>
      <c r="P177" s="60">
        <v>14479</v>
      </c>
      <c r="Q177" s="60">
        <v>11583.2</v>
      </c>
      <c r="R177" s="60">
        <v>10859.25</v>
      </c>
      <c r="T177" s="96">
        <f t="shared" si="8"/>
        <v>0</v>
      </c>
      <c r="U177" s="96">
        <f t="shared" si="9"/>
        <v>0</v>
      </c>
      <c r="W177" s="94">
        <f t="shared" si="10"/>
        <v>0</v>
      </c>
      <c r="X177" s="94">
        <f t="shared" si="11"/>
        <v>0</v>
      </c>
    </row>
    <row r="178" spans="1:24" ht="63.75">
      <c r="A178" s="20">
        <v>167</v>
      </c>
      <c r="B178" s="21" t="s">
        <v>777</v>
      </c>
      <c r="C178" s="22" t="s">
        <v>778</v>
      </c>
      <c r="D178" s="21" t="s">
        <v>779</v>
      </c>
      <c r="E178" s="23">
        <v>0</v>
      </c>
      <c r="F178" s="24">
        <v>0</v>
      </c>
      <c r="G178" s="24">
        <v>0</v>
      </c>
      <c r="H178" s="25">
        <v>0</v>
      </c>
      <c r="I178" s="26">
        <v>0</v>
      </c>
      <c r="J178" s="24">
        <v>0</v>
      </c>
      <c r="K178" s="27">
        <v>0</v>
      </c>
      <c r="L178" s="43">
        <v>0</v>
      </c>
      <c r="M178" s="53">
        <v>0</v>
      </c>
      <c r="O178" s="60">
        <v>35420</v>
      </c>
      <c r="P178" s="60">
        <v>3870</v>
      </c>
      <c r="Q178" s="60">
        <v>3096</v>
      </c>
      <c r="R178" s="60">
        <v>2902.5</v>
      </c>
      <c r="T178" s="96">
        <f t="shared" si="8"/>
        <v>0</v>
      </c>
      <c r="U178" s="96">
        <f t="shared" si="9"/>
        <v>0</v>
      </c>
      <c r="W178" s="94">
        <f t="shared" si="10"/>
        <v>0</v>
      </c>
      <c r="X178" s="94">
        <f t="shared" si="11"/>
        <v>0</v>
      </c>
    </row>
    <row r="179" spans="1:24" ht="38.25">
      <c r="A179" s="20">
        <v>168</v>
      </c>
      <c r="B179" s="21" t="s">
        <v>780</v>
      </c>
      <c r="C179" s="22" t="s">
        <v>781</v>
      </c>
      <c r="D179" s="21" t="s">
        <v>559</v>
      </c>
      <c r="E179" s="23">
        <v>5</v>
      </c>
      <c r="F179" s="24">
        <v>37803</v>
      </c>
      <c r="G179" s="24">
        <v>27347</v>
      </c>
      <c r="H179" s="25">
        <v>0.25</v>
      </c>
      <c r="I179" s="26">
        <v>0.4574438536624077</v>
      </c>
      <c r="J179" s="24">
        <v>20510.25</v>
      </c>
      <c r="K179" s="27">
        <v>102551.25</v>
      </c>
      <c r="L179" s="43">
        <v>0</v>
      </c>
      <c r="M179" s="53">
        <v>5</v>
      </c>
      <c r="O179" s="60">
        <v>51691</v>
      </c>
      <c r="P179" s="60">
        <v>27347</v>
      </c>
      <c r="Q179" s="60">
        <v>21877.599999999999</v>
      </c>
      <c r="R179" s="60">
        <v>20510.25</v>
      </c>
      <c r="T179" s="96">
        <f t="shared" si="8"/>
        <v>109388</v>
      </c>
      <c r="U179" s="96">
        <f t="shared" si="9"/>
        <v>102551.25</v>
      </c>
      <c r="W179" s="94">
        <f t="shared" si="10"/>
        <v>6836.75</v>
      </c>
      <c r="X179" s="94">
        <f t="shared" si="11"/>
        <v>0</v>
      </c>
    </row>
    <row r="180" spans="1:24" ht="76.5">
      <c r="A180" s="20">
        <v>169</v>
      </c>
      <c r="B180" s="21" t="s">
        <v>782</v>
      </c>
      <c r="C180" s="22" t="s">
        <v>783</v>
      </c>
      <c r="D180" s="21" t="s">
        <v>559</v>
      </c>
      <c r="E180" s="23">
        <v>0</v>
      </c>
      <c r="F180" s="24">
        <v>0</v>
      </c>
      <c r="G180" s="24">
        <v>0</v>
      </c>
      <c r="H180" s="25">
        <v>0</v>
      </c>
      <c r="I180" s="26">
        <v>0</v>
      </c>
      <c r="J180" s="24">
        <v>0</v>
      </c>
      <c r="K180" s="27">
        <v>0</v>
      </c>
      <c r="L180" s="43">
        <v>0</v>
      </c>
      <c r="M180" s="53">
        <v>0</v>
      </c>
      <c r="O180" s="60">
        <v>282800</v>
      </c>
      <c r="P180" s="60">
        <v>6693</v>
      </c>
      <c r="Q180" s="60">
        <v>5354.4</v>
      </c>
      <c r="R180" s="60">
        <v>5019.75</v>
      </c>
      <c r="T180" s="96">
        <f t="shared" si="8"/>
        <v>0</v>
      </c>
      <c r="U180" s="96">
        <f t="shared" si="9"/>
        <v>0</v>
      </c>
      <c r="W180" s="94">
        <f t="shared" si="10"/>
        <v>0</v>
      </c>
      <c r="X180" s="94">
        <f t="shared" si="11"/>
        <v>0</v>
      </c>
    </row>
    <row r="181" spans="1:24" ht="165.75">
      <c r="A181" s="20">
        <v>170</v>
      </c>
      <c r="B181" s="21" t="s">
        <v>784</v>
      </c>
      <c r="C181" s="22" t="s">
        <v>785</v>
      </c>
      <c r="D181" s="21" t="s">
        <v>786</v>
      </c>
      <c r="E181" s="23">
        <v>70</v>
      </c>
      <c r="F181" s="24">
        <v>27841</v>
      </c>
      <c r="G181" s="24">
        <v>12705</v>
      </c>
      <c r="H181" s="25">
        <v>0.25</v>
      </c>
      <c r="I181" s="26">
        <v>0.65774397471355195</v>
      </c>
      <c r="J181" s="24">
        <v>9528.75</v>
      </c>
      <c r="K181" s="27">
        <v>667012.5</v>
      </c>
      <c r="L181" s="43">
        <v>0</v>
      </c>
      <c r="M181" s="53">
        <v>70</v>
      </c>
      <c r="O181" s="60">
        <v>66175</v>
      </c>
      <c r="P181" s="60">
        <v>12705</v>
      </c>
      <c r="Q181" s="60">
        <v>10164</v>
      </c>
      <c r="R181" s="60">
        <v>9528.75</v>
      </c>
      <c r="T181" s="96">
        <f t="shared" si="8"/>
        <v>711480</v>
      </c>
      <c r="U181" s="96">
        <f t="shared" si="9"/>
        <v>667012.5</v>
      </c>
      <c r="W181" s="94">
        <f t="shared" si="10"/>
        <v>44467.5</v>
      </c>
      <c r="X181" s="94">
        <f t="shared" si="11"/>
        <v>0</v>
      </c>
    </row>
    <row r="182" spans="1:24" ht="102">
      <c r="A182" s="20">
        <v>171</v>
      </c>
      <c r="B182" s="21" t="s">
        <v>787</v>
      </c>
      <c r="C182" s="22" t="s">
        <v>788</v>
      </c>
      <c r="D182" s="21" t="s">
        <v>786</v>
      </c>
      <c r="E182" s="23">
        <v>0</v>
      </c>
      <c r="F182" s="24">
        <v>0</v>
      </c>
      <c r="G182" s="24">
        <v>0</v>
      </c>
      <c r="H182" s="25">
        <v>0</v>
      </c>
      <c r="I182" s="26">
        <v>0</v>
      </c>
      <c r="J182" s="24">
        <v>0</v>
      </c>
      <c r="K182" s="27">
        <v>0</v>
      </c>
      <c r="L182" s="43">
        <v>0</v>
      </c>
      <c r="M182" s="53">
        <v>0</v>
      </c>
      <c r="O182" s="60">
        <v>45450</v>
      </c>
      <c r="P182" s="60">
        <v>16204</v>
      </c>
      <c r="Q182" s="60">
        <v>12963.2</v>
      </c>
      <c r="R182" s="60">
        <v>12153</v>
      </c>
      <c r="T182" s="96">
        <f t="shared" si="8"/>
        <v>0</v>
      </c>
      <c r="U182" s="96">
        <f t="shared" si="9"/>
        <v>0</v>
      </c>
      <c r="W182" s="94">
        <f t="shared" si="10"/>
        <v>0</v>
      </c>
      <c r="X182" s="94">
        <f t="shared" si="11"/>
        <v>0</v>
      </c>
    </row>
    <row r="183" spans="1:24" ht="127.5">
      <c r="A183" s="20">
        <v>172</v>
      </c>
      <c r="B183" s="21" t="s">
        <v>789</v>
      </c>
      <c r="C183" s="22" t="s">
        <v>790</v>
      </c>
      <c r="D183" s="21" t="s">
        <v>791</v>
      </c>
      <c r="E183" s="23">
        <v>0</v>
      </c>
      <c r="F183" s="24">
        <v>0</v>
      </c>
      <c r="G183" s="24">
        <v>0</v>
      </c>
      <c r="H183" s="25">
        <v>0</v>
      </c>
      <c r="I183" s="26">
        <v>0</v>
      </c>
      <c r="J183" s="24">
        <v>0</v>
      </c>
      <c r="K183" s="27">
        <v>0</v>
      </c>
      <c r="L183" s="43">
        <v>0</v>
      </c>
      <c r="M183" s="53">
        <v>0</v>
      </c>
      <c r="O183" s="60">
        <v>99044</v>
      </c>
      <c r="P183" s="60">
        <v>3394</v>
      </c>
      <c r="Q183" s="60">
        <v>2715.2</v>
      </c>
      <c r="R183" s="60">
        <v>2545.5</v>
      </c>
      <c r="T183" s="96">
        <f t="shared" si="8"/>
        <v>0</v>
      </c>
      <c r="U183" s="96">
        <f t="shared" si="9"/>
        <v>0</v>
      </c>
      <c r="W183" s="94">
        <f t="shared" si="10"/>
        <v>0</v>
      </c>
      <c r="X183" s="94">
        <f t="shared" si="11"/>
        <v>0</v>
      </c>
    </row>
    <row r="184" spans="1:24" ht="165.75">
      <c r="A184" s="20">
        <v>173</v>
      </c>
      <c r="B184" s="21" t="s">
        <v>792</v>
      </c>
      <c r="C184" s="22" t="s">
        <v>793</v>
      </c>
      <c r="D184" s="21" t="s">
        <v>791</v>
      </c>
      <c r="E184" s="23">
        <v>0</v>
      </c>
      <c r="F184" s="24">
        <v>0</v>
      </c>
      <c r="G184" s="24">
        <v>0</v>
      </c>
      <c r="H184" s="25">
        <v>0</v>
      </c>
      <c r="I184" s="26">
        <v>0</v>
      </c>
      <c r="J184" s="24">
        <v>0</v>
      </c>
      <c r="K184" s="27">
        <v>0</v>
      </c>
      <c r="L184" s="43">
        <v>0</v>
      </c>
      <c r="M184" s="53">
        <v>0</v>
      </c>
      <c r="O184" s="60">
        <v>63630</v>
      </c>
      <c r="P184" s="60">
        <v>17132</v>
      </c>
      <c r="Q184" s="60">
        <v>13705.6</v>
      </c>
      <c r="R184" s="60">
        <v>12849</v>
      </c>
      <c r="T184" s="96">
        <f t="shared" si="8"/>
        <v>0</v>
      </c>
      <c r="U184" s="96">
        <f t="shared" si="9"/>
        <v>0</v>
      </c>
      <c r="W184" s="94">
        <f t="shared" si="10"/>
        <v>0</v>
      </c>
      <c r="X184" s="94">
        <f t="shared" si="11"/>
        <v>0</v>
      </c>
    </row>
    <row r="185" spans="1:24" ht="51">
      <c r="A185" s="20">
        <v>174</v>
      </c>
      <c r="B185" s="21" t="s">
        <v>794</v>
      </c>
      <c r="C185" s="22" t="s">
        <v>795</v>
      </c>
      <c r="D185" s="21" t="s">
        <v>796</v>
      </c>
      <c r="E185" s="23">
        <v>0</v>
      </c>
      <c r="F185" s="24">
        <v>0</v>
      </c>
      <c r="G185" s="24">
        <v>0</v>
      </c>
      <c r="H185" s="25">
        <v>0</v>
      </c>
      <c r="I185" s="26">
        <v>0</v>
      </c>
      <c r="J185" s="24">
        <v>0</v>
      </c>
      <c r="K185" s="27">
        <v>0</v>
      </c>
      <c r="L185" s="43">
        <v>0</v>
      </c>
      <c r="M185" s="53">
        <v>0</v>
      </c>
      <c r="O185" s="60">
        <v>23981</v>
      </c>
      <c r="P185" s="60">
        <v>12521</v>
      </c>
      <c r="Q185" s="60">
        <v>10016.799999999999</v>
      </c>
      <c r="R185" s="60">
        <v>9390.75</v>
      </c>
      <c r="T185" s="96">
        <f t="shared" si="8"/>
        <v>0</v>
      </c>
      <c r="U185" s="96">
        <f t="shared" si="9"/>
        <v>0</v>
      </c>
      <c r="W185" s="94">
        <f t="shared" si="10"/>
        <v>0</v>
      </c>
      <c r="X185" s="94">
        <f t="shared" si="11"/>
        <v>0</v>
      </c>
    </row>
    <row r="186" spans="1:24" ht="63.75">
      <c r="A186" s="20">
        <v>175</v>
      </c>
      <c r="B186" s="21" t="s">
        <v>797</v>
      </c>
      <c r="C186" s="22" t="s">
        <v>798</v>
      </c>
      <c r="D186" s="21" t="s">
        <v>799</v>
      </c>
      <c r="E186" s="23">
        <v>20</v>
      </c>
      <c r="F186" s="24">
        <v>10451</v>
      </c>
      <c r="G186" s="24">
        <v>7300</v>
      </c>
      <c r="H186" s="25">
        <v>0.25</v>
      </c>
      <c r="I186" s="26">
        <v>0.47612668644148881</v>
      </c>
      <c r="J186" s="24">
        <v>5475</v>
      </c>
      <c r="K186" s="27">
        <v>109500</v>
      </c>
      <c r="L186" s="43">
        <v>0</v>
      </c>
      <c r="M186" s="53">
        <v>20</v>
      </c>
      <c r="O186" s="60">
        <v>14544</v>
      </c>
      <c r="P186" s="60">
        <v>7300</v>
      </c>
      <c r="Q186" s="60">
        <v>5840</v>
      </c>
      <c r="R186" s="60">
        <v>5475</v>
      </c>
      <c r="T186" s="96">
        <f t="shared" si="8"/>
        <v>116800</v>
      </c>
      <c r="U186" s="96">
        <f t="shared" si="9"/>
        <v>109500</v>
      </c>
      <c r="W186" s="94">
        <f t="shared" si="10"/>
        <v>7300</v>
      </c>
      <c r="X186" s="94">
        <f t="shared" si="11"/>
        <v>0</v>
      </c>
    </row>
    <row r="187" spans="1:24" ht="63.75">
      <c r="A187" s="20">
        <v>176</v>
      </c>
      <c r="B187" s="21" t="s">
        <v>800</v>
      </c>
      <c r="C187" s="22" t="s">
        <v>798</v>
      </c>
      <c r="D187" s="21" t="s">
        <v>801</v>
      </c>
      <c r="E187" s="23">
        <v>0</v>
      </c>
      <c r="F187" s="24">
        <v>0</v>
      </c>
      <c r="G187" s="24">
        <v>0</v>
      </c>
      <c r="H187" s="25">
        <v>0</v>
      </c>
      <c r="I187" s="26">
        <v>0</v>
      </c>
      <c r="J187" s="24">
        <v>0</v>
      </c>
      <c r="K187" s="27">
        <v>0</v>
      </c>
      <c r="L187" s="43">
        <v>0</v>
      </c>
      <c r="M187" s="53">
        <v>0</v>
      </c>
      <c r="O187" s="60">
        <v>15521</v>
      </c>
      <c r="P187" s="60">
        <v>2734</v>
      </c>
      <c r="Q187" s="60">
        <v>2187.1999999999998</v>
      </c>
      <c r="R187" s="60">
        <v>2050.5</v>
      </c>
      <c r="T187" s="96">
        <f t="shared" si="8"/>
        <v>0</v>
      </c>
      <c r="U187" s="96">
        <f t="shared" si="9"/>
        <v>0</v>
      </c>
      <c r="W187" s="94">
        <f t="shared" si="10"/>
        <v>0</v>
      </c>
      <c r="X187" s="94">
        <f t="shared" si="11"/>
        <v>0</v>
      </c>
    </row>
    <row r="188" spans="1:24" ht="63.75">
      <c r="A188" s="20">
        <v>177</v>
      </c>
      <c r="B188" s="21" t="s">
        <v>802</v>
      </c>
      <c r="C188" s="22" t="s">
        <v>798</v>
      </c>
      <c r="D188" s="21" t="s">
        <v>786</v>
      </c>
      <c r="E188" s="23">
        <v>0</v>
      </c>
      <c r="F188" s="24">
        <v>0</v>
      </c>
      <c r="G188" s="24">
        <v>0</v>
      </c>
      <c r="H188" s="25">
        <v>0</v>
      </c>
      <c r="I188" s="26">
        <v>0</v>
      </c>
      <c r="J188" s="24">
        <v>0</v>
      </c>
      <c r="K188" s="27">
        <v>0</v>
      </c>
      <c r="L188" s="43">
        <v>0</v>
      </c>
      <c r="M188" s="53">
        <v>0</v>
      </c>
      <c r="O188" s="60">
        <v>5701</v>
      </c>
      <c r="P188" s="60">
        <v>2538</v>
      </c>
      <c r="Q188" s="60">
        <v>2030.4</v>
      </c>
      <c r="R188" s="60">
        <v>1903.5</v>
      </c>
      <c r="T188" s="96">
        <f t="shared" si="8"/>
        <v>0</v>
      </c>
      <c r="U188" s="96">
        <f t="shared" si="9"/>
        <v>0</v>
      </c>
      <c r="W188" s="94">
        <f t="shared" si="10"/>
        <v>0</v>
      </c>
      <c r="X188" s="94">
        <f t="shared" si="11"/>
        <v>0</v>
      </c>
    </row>
    <row r="189" spans="1:24" ht="63.75">
      <c r="A189" s="20">
        <v>178</v>
      </c>
      <c r="B189" s="21" t="s">
        <v>803</v>
      </c>
      <c r="C189" s="22" t="s">
        <v>804</v>
      </c>
      <c r="D189" s="21" t="s">
        <v>786</v>
      </c>
      <c r="E189" s="23">
        <v>0</v>
      </c>
      <c r="F189" s="24">
        <v>0</v>
      </c>
      <c r="G189" s="24">
        <v>0</v>
      </c>
      <c r="H189" s="25">
        <v>0</v>
      </c>
      <c r="I189" s="26">
        <v>0</v>
      </c>
      <c r="J189" s="24">
        <v>0</v>
      </c>
      <c r="K189" s="27">
        <v>0</v>
      </c>
      <c r="L189" s="43">
        <v>0</v>
      </c>
      <c r="M189" s="53">
        <v>0</v>
      </c>
      <c r="O189" s="60">
        <v>6779</v>
      </c>
      <c r="P189" s="60">
        <v>2538</v>
      </c>
      <c r="Q189" s="60">
        <v>2030.4</v>
      </c>
      <c r="R189" s="60">
        <v>1903.5</v>
      </c>
      <c r="T189" s="96">
        <f t="shared" si="8"/>
        <v>0</v>
      </c>
      <c r="U189" s="96">
        <f t="shared" si="9"/>
        <v>0</v>
      </c>
      <c r="W189" s="94">
        <f t="shared" si="10"/>
        <v>0</v>
      </c>
      <c r="X189" s="94">
        <f t="shared" si="11"/>
        <v>0</v>
      </c>
    </row>
    <row r="190" spans="1:24" ht="63.75">
      <c r="A190" s="20">
        <v>179</v>
      </c>
      <c r="B190" s="21" t="s">
        <v>805</v>
      </c>
      <c r="C190" s="22" t="s">
        <v>806</v>
      </c>
      <c r="D190" s="21" t="s">
        <v>807</v>
      </c>
      <c r="E190" s="23">
        <v>0</v>
      </c>
      <c r="F190" s="24">
        <v>0</v>
      </c>
      <c r="G190" s="24">
        <v>0</v>
      </c>
      <c r="H190" s="25">
        <v>0</v>
      </c>
      <c r="I190" s="26">
        <v>0</v>
      </c>
      <c r="J190" s="24">
        <v>0</v>
      </c>
      <c r="K190" s="27">
        <v>0</v>
      </c>
      <c r="L190" s="43">
        <v>0</v>
      </c>
      <c r="M190" s="53">
        <v>0</v>
      </c>
      <c r="O190" s="60">
        <v>56465</v>
      </c>
      <c r="P190" s="60">
        <v>7761</v>
      </c>
      <c r="Q190" s="60">
        <v>6208.8</v>
      </c>
      <c r="R190" s="60">
        <v>5820.75</v>
      </c>
      <c r="T190" s="96">
        <f t="shared" si="8"/>
        <v>0</v>
      </c>
      <c r="U190" s="96">
        <f t="shared" si="9"/>
        <v>0</v>
      </c>
      <c r="W190" s="94">
        <f t="shared" si="10"/>
        <v>0</v>
      </c>
      <c r="X190" s="94">
        <f t="shared" si="11"/>
        <v>0</v>
      </c>
    </row>
    <row r="191" spans="1:24" ht="102">
      <c r="A191" s="20">
        <v>180</v>
      </c>
      <c r="B191" s="21" t="s">
        <v>808</v>
      </c>
      <c r="C191" s="22" t="s">
        <v>809</v>
      </c>
      <c r="D191" s="21" t="s">
        <v>810</v>
      </c>
      <c r="E191" s="23">
        <v>0</v>
      </c>
      <c r="F191" s="24">
        <v>0</v>
      </c>
      <c r="G191" s="24">
        <v>0</v>
      </c>
      <c r="H191" s="25">
        <v>0</v>
      </c>
      <c r="I191" s="26">
        <v>0</v>
      </c>
      <c r="J191" s="24">
        <v>0</v>
      </c>
      <c r="K191" s="27">
        <v>0</v>
      </c>
      <c r="L191" s="43">
        <v>0</v>
      </c>
      <c r="M191" s="53">
        <v>0</v>
      </c>
      <c r="O191" s="60">
        <v>24886</v>
      </c>
      <c r="P191" s="60">
        <v>5701</v>
      </c>
      <c r="Q191" s="60">
        <v>4560.8</v>
      </c>
      <c r="R191" s="60">
        <v>4275.75</v>
      </c>
      <c r="T191" s="96">
        <f t="shared" si="8"/>
        <v>0</v>
      </c>
      <c r="U191" s="96">
        <f t="shared" si="9"/>
        <v>0</v>
      </c>
      <c r="W191" s="94">
        <f t="shared" si="10"/>
        <v>0</v>
      </c>
      <c r="X191" s="94">
        <f t="shared" si="11"/>
        <v>0</v>
      </c>
    </row>
    <row r="192" spans="1:24" ht="63.75">
      <c r="A192" s="20">
        <v>181</v>
      </c>
      <c r="B192" s="21" t="s">
        <v>811</v>
      </c>
      <c r="C192" s="22" t="s">
        <v>812</v>
      </c>
      <c r="D192" s="21" t="s">
        <v>813</v>
      </c>
      <c r="E192" s="23">
        <v>0</v>
      </c>
      <c r="F192" s="24">
        <v>0</v>
      </c>
      <c r="G192" s="24">
        <v>0</v>
      </c>
      <c r="H192" s="25">
        <v>0</v>
      </c>
      <c r="I192" s="26">
        <v>0</v>
      </c>
      <c r="J192" s="24">
        <v>0</v>
      </c>
      <c r="K192" s="27">
        <v>0</v>
      </c>
      <c r="L192" s="43">
        <v>0</v>
      </c>
      <c r="M192" s="53">
        <v>0</v>
      </c>
      <c r="O192" s="60">
        <v>2482</v>
      </c>
      <c r="P192" s="60">
        <v>641</v>
      </c>
      <c r="Q192" s="60">
        <v>512.79999999999995</v>
      </c>
      <c r="R192" s="60">
        <v>480.75</v>
      </c>
      <c r="T192" s="96">
        <f t="shared" si="8"/>
        <v>0</v>
      </c>
      <c r="U192" s="96">
        <f t="shared" si="9"/>
        <v>0</v>
      </c>
      <c r="W192" s="94">
        <f t="shared" si="10"/>
        <v>0</v>
      </c>
      <c r="X192" s="94">
        <f t="shared" si="11"/>
        <v>0</v>
      </c>
    </row>
    <row r="193" spans="1:24" ht="63.75">
      <c r="A193" s="20">
        <v>182</v>
      </c>
      <c r="B193" s="21" t="s">
        <v>814</v>
      </c>
      <c r="C193" s="22" t="s">
        <v>812</v>
      </c>
      <c r="D193" s="21" t="s">
        <v>815</v>
      </c>
      <c r="E193" s="23">
        <v>0</v>
      </c>
      <c r="F193" s="24">
        <v>0</v>
      </c>
      <c r="G193" s="24">
        <v>0</v>
      </c>
      <c r="H193" s="25">
        <v>0</v>
      </c>
      <c r="I193" s="26">
        <v>0</v>
      </c>
      <c r="J193" s="24">
        <v>0</v>
      </c>
      <c r="K193" s="27">
        <v>0</v>
      </c>
      <c r="L193" s="43">
        <v>0</v>
      </c>
      <c r="M193" s="53">
        <v>0</v>
      </c>
      <c r="O193" s="60">
        <v>4482</v>
      </c>
      <c r="P193" s="60">
        <v>1182</v>
      </c>
      <c r="Q193" s="60">
        <v>945.6</v>
      </c>
      <c r="R193" s="60">
        <v>886.5</v>
      </c>
      <c r="T193" s="96">
        <f t="shared" si="8"/>
        <v>0</v>
      </c>
      <c r="U193" s="96">
        <f t="shared" si="9"/>
        <v>0</v>
      </c>
      <c r="W193" s="94">
        <f t="shared" si="10"/>
        <v>0</v>
      </c>
      <c r="X193" s="94">
        <f t="shared" si="11"/>
        <v>0</v>
      </c>
    </row>
    <row r="194" spans="1:24" ht="63.75">
      <c r="A194" s="20">
        <v>183</v>
      </c>
      <c r="B194" s="21" t="s">
        <v>816</v>
      </c>
      <c r="C194" s="22" t="s">
        <v>812</v>
      </c>
      <c r="D194" s="21" t="s">
        <v>817</v>
      </c>
      <c r="E194" s="23">
        <v>0</v>
      </c>
      <c r="F194" s="24">
        <v>0</v>
      </c>
      <c r="G194" s="24">
        <v>0</v>
      </c>
      <c r="H194" s="25">
        <v>0</v>
      </c>
      <c r="I194" s="26">
        <v>0</v>
      </c>
      <c r="J194" s="24">
        <v>0</v>
      </c>
      <c r="K194" s="27">
        <v>0</v>
      </c>
      <c r="L194" s="43">
        <v>0</v>
      </c>
      <c r="M194" s="53">
        <v>0</v>
      </c>
      <c r="O194" s="60">
        <v>2715</v>
      </c>
      <c r="P194" s="60">
        <v>1234</v>
      </c>
      <c r="Q194" s="60">
        <v>987.2</v>
      </c>
      <c r="R194" s="60">
        <v>925.5</v>
      </c>
      <c r="T194" s="96">
        <f t="shared" si="8"/>
        <v>0</v>
      </c>
      <c r="U194" s="96">
        <f t="shared" si="9"/>
        <v>0</v>
      </c>
      <c r="W194" s="94">
        <f t="shared" si="10"/>
        <v>0</v>
      </c>
      <c r="X194" s="94">
        <f t="shared" si="11"/>
        <v>0</v>
      </c>
    </row>
    <row r="195" spans="1:24" ht="38.25">
      <c r="A195" s="20">
        <v>184</v>
      </c>
      <c r="B195" s="21" t="s">
        <v>818</v>
      </c>
      <c r="C195" s="22" t="s">
        <v>819</v>
      </c>
      <c r="D195" s="21" t="s">
        <v>820</v>
      </c>
      <c r="E195" s="23">
        <v>40</v>
      </c>
      <c r="F195" s="24">
        <v>2127</v>
      </c>
      <c r="G195" s="24">
        <v>1303</v>
      </c>
      <c r="H195" s="25">
        <v>0.25</v>
      </c>
      <c r="I195" s="26">
        <v>0.54055007052186177</v>
      </c>
      <c r="J195" s="24">
        <v>977.25</v>
      </c>
      <c r="K195" s="27">
        <v>39090</v>
      </c>
      <c r="L195" s="43">
        <v>0</v>
      </c>
      <c r="M195" s="53">
        <v>40</v>
      </c>
      <c r="O195" s="60">
        <v>3675</v>
      </c>
      <c r="P195" s="60">
        <v>1303</v>
      </c>
      <c r="Q195" s="60">
        <v>1042.4000000000001</v>
      </c>
      <c r="R195" s="60">
        <v>977.25</v>
      </c>
      <c r="T195" s="96">
        <f t="shared" si="8"/>
        <v>41696</v>
      </c>
      <c r="U195" s="96">
        <f t="shared" si="9"/>
        <v>39090</v>
      </c>
      <c r="W195" s="94">
        <f t="shared" si="10"/>
        <v>2606</v>
      </c>
      <c r="X195" s="94">
        <f t="shared" si="11"/>
        <v>0</v>
      </c>
    </row>
    <row r="196" spans="1:24" ht="280.5">
      <c r="A196" s="20">
        <v>185</v>
      </c>
      <c r="B196" s="21" t="s">
        <v>821</v>
      </c>
      <c r="C196" s="22" t="s">
        <v>822</v>
      </c>
      <c r="D196" s="21" t="s">
        <v>820</v>
      </c>
      <c r="E196" s="23">
        <v>0</v>
      </c>
      <c r="F196" s="24">
        <v>0</v>
      </c>
      <c r="G196" s="24">
        <v>0</v>
      </c>
      <c r="H196" s="25">
        <v>0</v>
      </c>
      <c r="I196" s="26">
        <v>0</v>
      </c>
      <c r="J196" s="24">
        <v>0</v>
      </c>
      <c r="K196" s="27">
        <v>0</v>
      </c>
      <c r="L196" s="43">
        <v>0</v>
      </c>
      <c r="M196" s="53">
        <v>0</v>
      </c>
      <c r="O196" s="60">
        <v>14706</v>
      </c>
      <c r="P196" s="60">
        <v>3225</v>
      </c>
      <c r="Q196" s="60">
        <v>2580</v>
      </c>
      <c r="R196" s="60">
        <v>2418.75</v>
      </c>
      <c r="T196" s="96">
        <f t="shared" si="8"/>
        <v>0</v>
      </c>
      <c r="U196" s="96">
        <f t="shared" si="9"/>
        <v>0</v>
      </c>
      <c r="W196" s="94">
        <f t="shared" si="10"/>
        <v>0</v>
      </c>
      <c r="X196" s="94">
        <f t="shared" si="11"/>
        <v>0</v>
      </c>
    </row>
    <row r="197" spans="1:24" ht="38.25">
      <c r="A197" s="20">
        <v>186</v>
      </c>
      <c r="B197" s="21" t="s">
        <v>823</v>
      </c>
      <c r="C197" s="22" t="s">
        <v>824</v>
      </c>
      <c r="D197" s="21" t="s">
        <v>825</v>
      </c>
      <c r="E197" s="23">
        <v>20</v>
      </c>
      <c r="F197" s="24">
        <v>13100</v>
      </c>
      <c r="G197" s="24">
        <v>8400</v>
      </c>
      <c r="H197" s="25">
        <v>0.25</v>
      </c>
      <c r="I197" s="26">
        <v>0.51908396946564883</v>
      </c>
      <c r="J197" s="24">
        <v>6300</v>
      </c>
      <c r="K197" s="27">
        <v>126000</v>
      </c>
      <c r="L197" s="43">
        <v>0</v>
      </c>
      <c r="M197" s="53">
        <v>20</v>
      </c>
      <c r="O197" s="60">
        <v>24823</v>
      </c>
      <c r="P197" s="60">
        <v>8400</v>
      </c>
      <c r="Q197" s="60">
        <v>6720</v>
      </c>
      <c r="R197" s="60">
        <v>6300</v>
      </c>
      <c r="T197" s="96">
        <f t="shared" si="8"/>
        <v>134400</v>
      </c>
      <c r="U197" s="96">
        <f t="shared" si="9"/>
        <v>126000</v>
      </c>
      <c r="W197" s="94">
        <f t="shared" si="10"/>
        <v>8400</v>
      </c>
      <c r="X197" s="94">
        <f t="shared" si="11"/>
        <v>0</v>
      </c>
    </row>
    <row r="198" spans="1:24" ht="38.25">
      <c r="A198" s="20">
        <v>187</v>
      </c>
      <c r="B198" s="21" t="s">
        <v>826</v>
      </c>
      <c r="C198" s="22" t="s">
        <v>827</v>
      </c>
      <c r="D198" s="21" t="s">
        <v>828</v>
      </c>
      <c r="E198" s="23">
        <v>40</v>
      </c>
      <c r="F198" s="24">
        <v>5743</v>
      </c>
      <c r="G198" s="24">
        <v>3225</v>
      </c>
      <c r="H198" s="25">
        <v>0.25</v>
      </c>
      <c r="I198" s="26">
        <v>0.57883510360438795</v>
      </c>
      <c r="J198" s="24">
        <v>2418.75</v>
      </c>
      <c r="K198" s="27">
        <v>96750</v>
      </c>
      <c r="L198" s="43">
        <v>0</v>
      </c>
      <c r="M198" s="53">
        <v>40</v>
      </c>
      <c r="O198" s="60">
        <v>8822</v>
      </c>
      <c r="P198" s="60">
        <v>3225</v>
      </c>
      <c r="Q198" s="60">
        <v>2580</v>
      </c>
      <c r="R198" s="60">
        <v>2418.75</v>
      </c>
      <c r="T198" s="96">
        <f t="shared" si="8"/>
        <v>103200</v>
      </c>
      <c r="U198" s="96">
        <f t="shared" si="9"/>
        <v>96750</v>
      </c>
      <c r="W198" s="94">
        <f t="shared" si="10"/>
        <v>6450</v>
      </c>
      <c r="X198" s="94">
        <f t="shared" si="11"/>
        <v>0</v>
      </c>
    </row>
    <row r="199" spans="1:24" ht="38.25">
      <c r="A199" s="20">
        <v>188</v>
      </c>
      <c r="B199" s="21" t="s">
        <v>829</v>
      </c>
      <c r="C199" s="22" t="s">
        <v>819</v>
      </c>
      <c r="D199" s="21" t="s">
        <v>830</v>
      </c>
      <c r="E199" s="23">
        <v>40</v>
      </c>
      <c r="F199" s="24">
        <v>10730</v>
      </c>
      <c r="G199" s="24">
        <v>3846</v>
      </c>
      <c r="H199" s="25">
        <v>0.25</v>
      </c>
      <c r="I199" s="26">
        <v>0.73117427772600185</v>
      </c>
      <c r="J199" s="24">
        <v>2884.5</v>
      </c>
      <c r="K199" s="27">
        <v>115380</v>
      </c>
      <c r="L199" s="43">
        <v>0</v>
      </c>
      <c r="M199" s="53">
        <v>40</v>
      </c>
      <c r="O199" s="60">
        <v>14203</v>
      </c>
      <c r="P199" s="60">
        <v>3846</v>
      </c>
      <c r="Q199" s="60">
        <v>3076.8</v>
      </c>
      <c r="R199" s="60">
        <v>2884.5</v>
      </c>
      <c r="T199" s="96">
        <f t="shared" si="8"/>
        <v>123072</v>
      </c>
      <c r="U199" s="96">
        <f t="shared" si="9"/>
        <v>115380</v>
      </c>
      <c r="W199" s="94">
        <f t="shared" si="10"/>
        <v>7692</v>
      </c>
      <c r="X199" s="94">
        <f t="shared" si="11"/>
        <v>0</v>
      </c>
    </row>
    <row r="200" spans="1:24" ht="38.25">
      <c r="A200" s="20">
        <v>189</v>
      </c>
      <c r="B200" s="21" t="s">
        <v>831</v>
      </c>
      <c r="C200" s="22" t="s">
        <v>832</v>
      </c>
      <c r="D200" s="21" t="s">
        <v>830</v>
      </c>
      <c r="E200" s="23">
        <v>40</v>
      </c>
      <c r="F200" s="24">
        <v>12246</v>
      </c>
      <c r="G200" s="24">
        <v>1848</v>
      </c>
      <c r="H200" s="25">
        <v>0.25</v>
      </c>
      <c r="I200" s="26">
        <v>0.88682018618324354</v>
      </c>
      <c r="J200" s="24">
        <v>1386</v>
      </c>
      <c r="K200" s="27">
        <v>55440</v>
      </c>
      <c r="L200" s="43">
        <v>0</v>
      </c>
      <c r="M200" s="53">
        <v>40</v>
      </c>
      <c r="O200" s="60">
        <v>23260</v>
      </c>
      <c r="P200" s="60">
        <v>1848</v>
      </c>
      <c r="Q200" s="60">
        <v>1478.4</v>
      </c>
      <c r="R200" s="60">
        <v>1386</v>
      </c>
      <c r="T200" s="96">
        <f t="shared" si="8"/>
        <v>59136</v>
      </c>
      <c r="U200" s="96">
        <f t="shared" si="9"/>
        <v>55440</v>
      </c>
      <c r="W200" s="94">
        <f t="shared" si="10"/>
        <v>3696</v>
      </c>
      <c r="X200" s="94">
        <f t="shared" si="11"/>
        <v>0</v>
      </c>
    </row>
    <row r="201" spans="1:24" ht="51">
      <c r="A201" s="20">
        <v>190</v>
      </c>
      <c r="B201" s="21" t="s">
        <v>833</v>
      </c>
      <c r="C201" s="22" t="s">
        <v>834</v>
      </c>
      <c r="D201" s="21" t="s">
        <v>835</v>
      </c>
      <c r="E201" s="23">
        <v>0</v>
      </c>
      <c r="F201" s="24">
        <v>0</v>
      </c>
      <c r="G201" s="24">
        <v>0</v>
      </c>
      <c r="H201" s="25">
        <v>0</v>
      </c>
      <c r="I201" s="26">
        <v>0</v>
      </c>
      <c r="J201" s="24">
        <v>0</v>
      </c>
      <c r="K201" s="27">
        <v>0</v>
      </c>
      <c r="L201" s="43">
        <v>0</v>
      </c>
      <c r="M201" s="53">
        <v>0</v>
      </c>
      <c r="O201" s="60">
        <v>2037</v>
      </c>
      <c r="P201" s="60">
        <v>448</v>
      </c>
      <c r="Q201" s="60">
        <v>358.4</v>
      </c>
      <c r="R201" s="60">
        <v>336</v>
      </c>
      <c r="T201" s="96">
        <f t="shared" si="8"/>
        <v>0</v>
      </c>
      <c r="U201" s="96">
        <f t="shared" si="9"/>
        <v>0</v>
      </c>
      <c r="W201" s="94">
        <f t="shared" si="10"/>
        <v>0</v>
      </c>
      <c r="X201" s="94">
        <f t="shared" si="11"/>
        <v>0</v>
      </c>
    </row>
    <row r="202" spans="1:24" ht="51">
      <c r="A202" s="20">
        <v>191</v>
      </c>
      <c r="B202" s="21" t="s">
        <v>836</v>
      </c>
      <c r="C202" s="22" t="s">
        <v>837</v>
      </c>
      <c r="D202" s="21" t="s">
        <v>838</v>
      </c>
      <c r="E202" s="23">
        <v>0</v>
      </c>
      <c r="F202" s="24">
        <v>0</v>
      </c>
      <c r="G202" s="24">
        <v>0</v>
      </c>
      <c r="H202" s="25">
        <v>0</v>
      </c>
      <c r="I202" s="26">
        <v>0</v>
      </c>
      <c r="J202" s="24">
        <v>0</v>
      </c>
      <c r="K202" s="27">
        <v>0</v>
      </c>
      <c r="L202" s="43">
        <v>0</v>
      </c>
      <c r="M202" s="53">
        <v>0</v>
      </c>
      <c r="O202" s="60">
        <v>3269</v>
      </c>
      <c r="P202" s="60">
        <v>1044</v>
      </c>
      <c r="Q202" s="60">
        <v>835.2</v>
      </c>
      <c r="R202" s="60">
        <v>783</v>
      </c>
      <c r="T202" s="96">
        <f t="shared" si="8"/>
        <v>0</v>
      </c>
      <c r="U202" s="96">
        <f t="shared" si="9"/>
        <v>0</v>
      </c>
      <c r="W202" s="94">
        <f t="shared" si="10"/>
        <v>0</v>
      </c>
      <c r="X202" s="94">
        <f t="shared" si="11"/>
        <v>0</v>
      </c>
    </row>
    <row r="203" spans="1:24" ht="51">
      <c r="A203" s="20">
        <v>192</v>
      </c>
      <c r="B203" s="21" t="s">
        <v>839</v>
      </c>
      <c r="C203" s="22" t="s">
        <v>840</v>
      </c>
      <c r="D203" s="21" t="s">
        <v>838</v>
      </c>
      <c r="E203" s="23">
        <v>0</v>
      </c>
      <c r="F203" s="24">
        <v>0</v>
      </c>
      <c r="G203" s="24">
        <v>0</v>
      </c>
      <c r="H203" s="25">
        <v>0</v>
      </c>
      <c r="I203" s="26">
        <v>0</v>
      </c>
      <c r="J203" s="24">
        <v>0</v>
      </c>
      <c r="K203" s="27">
        <v>0</v>
      </c>
      <c r="L203" s="43">
        <v>0</v>
      </c>
      <c r="M203" s="53">
        <v>0</v>
      </c>
      <c r="O203" s="60">
        <v>4279</v>
      </c>
      <c r="P203" s="60">
        <v>1419</v>
      </c>
      <c r="Q203" s="60">
        <v>1135.2</v>
      </c>
      <c r="R203" s="60">
        <v>1064.25</v>
      </c>
      <c r="T203" s="96">
        <f t="shared" si="8"/>
        <v>0</v>
      </c>
      <c r="U203" s="96">
        <f t="shared" si="9"/>
        <v>0</v>
      </c>
      <c r="W203" s="94">
        <f t="shared" si="10"/>
        <v>0</v>
      </c>
      <c r="X203" s="94">
        <f t="shared" si="11"/>
        <v>0</v>
      </c>
    </row>
    <row r="204" spans="1:24" ht="38.25">
      <c r="A204" s="20">
        <v>193</v>
      </c>
      <c r="B204" s="21" t="s">
        <v>841</v>
      </c>
      <c r="C204" s="22" t="s">
        <v>842</v>
      </c>
      <c r="D204" s="21" t="s">
        <v>843</v>
      </c>
      <c r="E204" s="23">
        <v>25</v>
      </c>
      <c r="F204" s="24">
        <v>17540</v>
      </c>
      <c r="G204" s="24">
        <v>9502</v>
      </c>
      <c r="H204" s="25">
        <v>0.25</v>
      </c>
      <c r="I204" s="26">
        <v>0.59370011402508549</v>
      </c>
      <c r="J204" s="24">
        <v>7126.5</v>
      </c>
      <c r="K204" s="27">
        <v>178162.5</v>
      </c>
      <c r="L204" s="43">
        <v>0</v>
      </c>
      <c r="M204" s="53">
        <v>25</v>
      </c>
      <c r="O204" s="60">
        <v>49207</v>
      </c>
      <c r="P204" s="60">
        <v>9502</v>
      </c>
      <c r="Q204" s="60">
        <v>7601.6</v>
      </c>
      <c r="R204" s="60">
        <v>7126.5</v>
      </c>
      <c r="T204" s="96">
        <f t="shared" ref="T204:T267" si="12">E204*Q204</f>
        <v>190040</v>
      </c>
      <c r="U204" s="96">
        <f t="shared" ref="U204:U267" si="13">E204*R204</f>
        <v>178162.5</v>
      </c>
      <c r="W204" s="94">
        <f t="shared" ref="W204:W267" si="14">T204-K204</f>
        <v>11877.5</v>
      </c>
      <c r="X204" s="94">
        <f t="shared" ref="X204:X267" si="15">U204-K204</f>
        <v>0</v>
      </c>
    </row>
    <row r="205" spans="1:24" ht="76.5">
      <c r="A205" s="20">
        <v>194</v>
      </c>
      <c r="B205" s="21" t="s">
        <v>844</v>
      </c>
      <c r="C205" s="22" t="s">
        <v>845</v>
      </c>
      <c r="D205" s="21" t="s">
        <v>559</v>
      </c>
      <c r="E205" s="23">
        <v>0</v>
      </c>
      <c r="F205" s="24">
        <v>0</v>
      </c>
      <c r="G205" s="24">
        <v>0</v>
      </c>
      <c r="H205" s="25">
        <v>0</v>
      </c>
      <c r="I205" s="26">
        <v>0</v>
      </c>
      <c r="J205" s="24">
        <v>0</v>
      </c>
      <c r="K205" s="27">
        <v>0</v>
      </c>
      <c r="L205" s="43">
        <v>0</v>
      </c>
      <c r="M205" s="53">
        <v>0</v>
      </c>
      <c r="O205" s="60">
        <v>95867</v>
      </c>
      <c r="P205" s="60">
        <v>12349</v>
      </c>
      <c r="Q205" s="60">
        <v>9879.2000000000007</v>
      </c>
      <c r="R205" s="60">
        <v>9261.75</v>
      </c>
      <c r="T205" s="96">
        <f t="shared" si="12"/>
        <v>0</v>
      </c>
      <c r="U205" s="96">
        <f t="shared" si="13"/>
        <v>0</v>
      </c>
      <c r="W205" s="94">
        <f t="shared" si="14"/>
        <v>0</v>
      </c>
      <c r="X205" s="94">
        <f t="shared" si="15"/>
        <v>0</v>
      </c>
    </row>
    <row r="206" spans="1:24" ht="51">
      <c r="A206" s="20">
        <v>195</v>
      </c>
      <c r="B206" s="21" t="s">
        <v>846</v>
      </c>
      <c r="C206" s="22" t="s">
        <v>847</v>
      </c>
      <c r="D206" s="21" t="s">
        <v>559</v>
      </c>
      <c r="E206" s="23">
        <v>0</v>
      </c>
      <c r="F206" s="24">
        <v>0</v>
      </c>
      <c r="G206" s="24">
        <v>0</v>
      </c>
      <c r="H206" s="25">
        <v>0</v>
      </c>
      <c r="I206" s="26">
        <v>0</v>
      </c>
      <c r="J206" s="24">
        <v>0</v>
      </c>
      <c r="K206" s="27">
        <v>0</v>
      </c>
      <c r="L206" s="43">
        <v>0</v>
      </c>
      <c r="M206" s="53">
        <v>0</v>
      </c>
      <c r="O206" s="60">
        <v>47782</v>
      </c>
      <c r="P206" s="60">
        <v>872</v>
      </c>
      <c r="Q206" s="60">
        <v>697.6</v>
      </c>
      <c r="R206" s="60">
        <v>654</v>
      </c>
      <c r="T206" s="96">
        <f t="shared" si="12"/>
        <v>0</v>
      </c>
      <c r="U206" s="96">
        <f t="shared" si="13"/>
        <v>0</v>
      </c>
      <c r="W206" s="94">
        <f t="shared" si="14"/>
        <v>0</v>
      </c>
      <c r="X206" s="94">
        <f t="shared" si="15"/>
        <v>0</v>
      </c>
    </row>
    <row r="207" spans="1:24" ht="51">
      <c r="A207" s="20">
        <v>196</v>
      </c>
      <c r="B207" s="21" t="s">
        <v>848</v>
      </c>
      <c r="C207" s="22" t="s">
        <v>849</v>
      </c>
      <c r="D207" s="21" t="s">
        <v>559</v>
      </c>
      <c r="E207" s="23">
        <v>0</v>
      </c>
      <c r="F207" s="24">
        <v>0</v>
      </c>
      <c r="G207" s="24">
        <v>0</v>
      </c>
      <c r="H207" s="25">
        <v>0</v>
      </c>
      <c r="I207" s="26">
        <v>0</v>
      </c>
      <c r="J207" s="24">
        <v>0</v>
      </c>
      <c r="K207" s="27">
        <v>0</v>
      </c>
      <c r="L207" s="43">
        <v>0</v>
      </c>
      <c r="M207" s="53">
        <v>0</v>
      </c>
      <c r="O207" s="60">
        <v>68476</v>
      </c>
      <c r="P207" s="60">
        <v>3207</v>
      </c>
      <c r="Q207" s="60">
        <v>2565.6</v>
      </c>
      <c r="R207" s="60">
        <v>2405.25</v>
      </c>
      <c r="T207" s="96">
        <f t="shared" si="12"/>
        <v>0</v>
      </c>
      <c r="U207" s="96">
        <f t="shared" si="13"/>
        <v>0</v>
      </c>
      <c r="W207" s="94">
        <f t="shared" si="14"/>
        <v>0</v>
      </c>
      <c r="X207" s="94">
        <f t="shared" si="15"/>
        <v>0</v>
      </c>
    </row>
    <row r="208" spans="1:24" ht="51">
      <c r="A208" s="20">
        <v>197</v>
      </c>
      <c r="B208" s="21" t="s">
        <v>850</v>
      </c>
      <c r="C208" s="22" t="s">
        <v>851</v>
      </c>
      <c r="D208" s="21" t="s">
        <v>559</v>
      </c>
      <c r="E208" s="23">
        <v>0</v>
      </c>
      <c r="F208" s="24">
        <v>0</v>
      </c>
      <c r="G208" s="24">
        <v>0</v>
      </c>
      <c r="H208" s="25">
        <v>0</v>
      </c>
      <c r="I208" s="26">
        <v>0</v>
      </c>
      <c r="J208" s="24">
        <v>0</v>
      </c>
      <c r="K208" s="27">
        <v>0</v>
      </c>
      <c r="L208" s="43">
        <v>0</v>
      </c>
      <c r="M208" s="53">
        <v>0</v>
      </c>
      <c r="O208" s="60">
        <v>169680</v>
      </c>
      <c r="P208" s="60">
        <v>48832</v>
      </c>
      <c r="Q208" s="60">
        <v>39065.599999999999</v>
      </c>
      <c r="R208" s="60">
        <v>36624</v>
      </c>
      <c r="T208" s="96">
        <f t="shared" si="12"/>
        <v>0</v>
      </c>
      <c r="U208" s="96">
        <f t="shared" si="13"/>
        <v>0</v>
      </c>
      <c r="W208" s="94">
        <f t="shared" si="14"/>
        <v>0</v>
      </c>
      <c r="X208" s="94">
        <f t="shared" si="15"/>
        <v>0</v>
      </c>
    </row>
    <row r="209" spans="1:24" ht="51">
      <c r="A209" s="20">
        <v>198</v>
      </c>
      <c r="B209" s="21" t="s">
        <v>852</v>
      </c>
      <c r="C209" s="22" t="s">
        <v>853</v>
      </c>
      <c r="D209" s="21" t="s">
        <v>559</v>
      </c>
      <c r="E209" s="23">
        <v>10</v>
      </c>
      <c r="F209" s="24">
        <v>58525</v>
      </c>
      <c r="G209" s="24">
        <v>32679</v>
      </c>
      <c r="H209" s="25">
        <v>0.25</v>
      </c>
      <c r="I209" s="26">
        <v>0.58121742844938062</v>
      </c>
      <c r="J209" s="24">
        <v>24509.25</v>
      </c>
      <c r="K209" s="27">
        <v>245092.5</v>
      </c>
      <c r="L209" s="43">
        <v>0</v>
      </c>
      <c r="M209" s="53">
        <v>10</v>
      </c>
      <c r="O209" s="60">
        <v>101808</v>
      </c>
      <c r="P209" s="60">
        <v>32679</v>
      </c>
      <c r="Q209" s="60">
        <v>26143.200000000001</v>
      </c>
      <c r="R209" s="60">
        <v>24509.25</v>
      </c>
      <c r="T209" s="96">
        <f t="shared" si="12"/>
        <v>261432</v>
      </c>
      <c r="U209" s="96">
        <f t="shared" si="13"/>
        <v>245092.5</v>
      </c>
      <c r="W209" s="94">
        <f t="shared" si="14"/>
        <v>16339.5</v>
      </c>
      <c r="X209" s="94">
        <f t="shared" si="15"/>
        <v>0</v>
      </c>
    </row>
    <row r="210" spans="1:24" ht="38.25">
      <c r="A210" s="20">
        <v>199</v>
      </c>
      <c r="B210" s="21" t="s">
        <v>854</v>
      </c>
      <c r="C210" s="22" t="s">
        <v>855</v>
      </c>
      <c r="D210" s="21" t="s">
        <v>559</v>
      </c>
      <c r="E210" s="23">
        <v>0</v>
      </c>
      <c r="F210" s="24">
        <v>0</v>
      </c>
      <c r="G210" s="24">
        <v>0</v>
      </c>
      <c r="H210" s="25">
        <v>0</v>
      </c>
      <c r="I210" s="26">
        <v>0</v>
      </c>
      <c r="J210" s="24">
        <v>0</v>
      </c>
      <c r="K210" s="27">
        <v>0</v>
      </c>
      <c r="L210" s="43">
        <v>0</v>
      </c>
      <c r="M210" s="53">
        <v>0</v>
      </c>
      <c r="O210" s="60">
        <v>96152</v>
      </c>
      <c r="P210" s="60">
        <v>17107</v>
      </c>
      <c r="Q210" s="60">
        <v>13685.6</v>
      </c>
      <c r="R210" s="60">
        <v>12830.25</v>
      </c>
      <c r="T210" s="96">
        <f t="shared" si="12"/>
        <v>0</v>
      </c>
      <c r="U210" s="96">
        <f t="shared" si="13"/>
        <v>0</v>
      </c>
      <c r="W210" s="94">
        <f t="shared" si="14"/>
        <v>0</v>
      </c>
      <c r="X210" s="94">
        <f t="shared" si="15"/>
        <v>0</v>
      </c>
    </row>
    <row r="211" spans="1:24" ht="38.25">
      <c r="A211" s="20">
        <v>200</v>
      </c>
      <c r="B211" s="21" t="s">
        <v>856</v>
      </c>
      <c r="C211" s="22" t="s">
        <v>857</v>
      </c>
      <c r="D211" s="21" t="s">
        <v>559</v>
      </c>
      <c r="E211" s="23">
        <v>0</v>
      </c>
      <c r="F211" s="24">
        <v>0</v>
      </c>
      <c r="G211" s="24">
        <v>0</v>
      </c>
      <c r="H211" s="25">
        <v>0</v>
      </c>
      <c r="I211" s="26">
        <v>0</v>
      </c>
      <c r="J211" s="24">
        <v>0</v>
      </c>
      <c r="K211" s="27">
        <v>0</v>
      </c>
      <c r="L211" s="43">
        <v>0</v>
      </c>
      <c r="M211" s="53">
        <v>0</v>
      </c>
      <c r="O211" s="60">
        <v>56560</v>
      </c>
      <c r="P211" s="60">
        <v>18410</v>
      </c>
      <c r="Q211" s="60">
        <v>14728</v>
      </c>
      <c r="R211" s="60">
        <v>13807.5</v>
      </c>
      <c r="T211" s="96">
        <f t="shared" si="12"/>
        <v>0</v>
      </c>
      <c r="U211" s="96">
        <f t="shared" si="13"/>
        <v>0</v>
      </c>
      <c r="W211" s="94">
        <f t="shared" si="14"/>
        <v>0</v>
      </c>
      <c r="X211" s="94">
        <f t="shared" si="15"/>
        <v>0</v>
      </c>
    </row>
    <row r="212" spans="1:24" ht="63.75">
      <c r="A212" s="20">
        <v>201</v>
      </c>
      <c r="B212" s="21" t="s">
        <v>858</v>
      </c>
      <c r="C212" s="22" t="s">
        <v>859</v>
      </c>
      <c r="D212" s="21" t="s">
        <v>559</v>
      </c>
      <c r="E212" s="23">
        <v>1</v>
      </c>
      <c r="F212" s="24">
        <v>3623</v>
      </c>
      <c r="G212" s="24">
        <v>2611</v>
      </c>
      <c r="H212" s="25">
        <v>0.19999999999999993</v>
      </c>
      <c r="I212" s="26">
        <v>0.42346121998343911</v>
      </c>
      <c r="J212" s="24">
        <v>2088.8000000000002</v>
      </c>
      <c r="K212" s="27">
        <v>2088.8000000000002</v>
      </c>
      <c r="L212" s="43">
        <v>0</v>
      </c>
      <c r="M212" s="53">
        <v>1</v>
      </c>
      <c r="O212" s="60">
        <v>7353</v>
      </c>
      <c r="P212" s="60">
        <v>2611</v>
      </c>
      <c r="Q212" s="60">
        <v>2088.8000000000002</v>
      </c>
      <c r="R212" s="60">
        <v>1958.25</v>
      </c>
      <c r="T212" s="96">
        <f t="shared" si="12"/>
        <v>2088.8000000000002</v>
      </c>
      <c r="U212" s="96">
        <f t="shared" si="13"/>
        <v>1958.25</v>
      </c>
      <c r="W212" s="94">
        <f t="shared" si="14"/>
        <v>0</v>
      </c>
      <c r="X212" s="94">
        <f t="shared" si="15"/>
        <v>-130.55000000000018</v>
      </c>
    </row>
    <row r="213" spans="1:24" ht="51">
      <c r="A213" s="20">
        <v>202</v>
      </c>
      <c r="B213" s="21" t="s">
        <v>860</v>
      </c>
      <c r="C213" s="22" t="s">
        <v>861</v>
      </c>
      <c r="D213" s="21" t="s">
        <v>559</v>
      </c>
      <c r="E213" s="23">
        <v>0</v>
      </c>
      <c r="F213" s="24">
        <v>0</v>
      </c>
      <c r="G213" s="24">
        <v>0</v>
      </c>
      <c r="H213" s="25">
        <v>0</v>
      </c>
      <c r="I213" s="26">
        <v>0</v>
      </c>
      <c r="J213" s="24">
        <v>0</v>
      </c>
      <c r="K213" s="27">
        <v>0</v>
      </c>
      <c r="L213" s="43">
        <v>0</v>
      </c>
      <c r="M213" s="53">
        <v>0</v>
      </c>
      <c r="O213" s="60">
        <v>24833</v>
      </c>
      <c r="P213" s="60">
        <v>4233</v>
      </c>
      <c r="Q213" s="60">
        <v>3386.4</v>
      </c>
      <c r="R213" s="60">
        <v>3174.75</v>
      </c>
      <c r="T213" s="96">
        <f t="shared" si="12"/>
        <v>0</v>
      </c>
      <c r="U213" s="96">
        <f t="shared" si="13"/>
        <v>0</v>
      </c>
      <c r="W213" s="94">
        <f t="shared" si="14"/>
        <v>0</v>
      </c>
      <c r="X213" s="94">
        <f t="shared" si="15"/>
        <v>0</v>
      </c>
    </row>
    <row r="214" spans="1:24" ht="38.25">
      <c r="A214" s="20">
        <v>203</v>
      </c>
      <c r="B214" s="21" t="s">
        <v>862</v>
      </c>
      <c r="C214" s="22" t="s">
        <v>863</v>
      </c>
      <c r="D214" s="21" t="s">
        <v>559</v>
      </c>
      <c r="E214" s="23">
        <v>0</v>
      </c>
      <c r="F214" s="24">
        <v>0</v>
      </c>
      <c r="G214" s="24">
        <v>0</v>
      </c>
      <c r="H214" s="25">
        <v>0</v>
      </c>
      <c r="I214" s="26">
        <v>0</v>
      </c>
      <c r="J214" s="24">
        <v>0</v>
      </c>
      <c r="K214" s="27">
        <v>0</v>
      </c>
      <c r="L214" s="43">
        <v>0</v>
      </c>
      <c r="M214" s="53">
        <v>0</v>
      </c>
      <c r="O214" s="60">
        <v>23557</v>
      </c>
      <c r="P214" s="60">
        <v>7720</v>
      </c>
      <c r="Q214" s="60">
        <v>6176</v>
      </c>
      <c r="R214" s="60">
        <v>5790</v>
      </c>
      <c r="T214" s="96">
        <f t="shared" si="12"/>
        <v>0</v>
      </c>
      <c r="U214" s="96">
        <f t="shared" si="13"/>
        <v>0</v>
      </c>
      <c r="W214" s="94">
        <f t="shared" si="14"/>
        <v>0</v>
      </c>
      <c r="X214" s="94">
        <f t="shared" si="15"/>
        <v>0</v>
      </c>
    </row>
    <row r="215" spans="1:24" ht="38.25">
      <c r="A215" s="20">
        <v>204</v>
      </c>
      <c r="B215" s="21" t="s">
        <v>864</v>
      </c>
      <c r="C215" s="22" t="s">
        <v>865</v>
      </c>
      <c r="D215" s="21" t="s">
        <v>559</v>
      </c>
      <c r="E215" s="23">
        <v>0</v>
      </c>
      <c r="F215" s="24">
        <v>0</v>
      </c>
      <c r="G215" s="24">
        <v>0</v>
      </c>
      <c r="H215" s="25">
        <v>0</v>
      </c>
      <c r="I215" s="26">
        <v>0</v>
      </c>
      <c r="J215" s="24">
        <v>0</v>
      </c>
      <c r="K215" s="27">
        <v>0</v>
      </c>
      <c r="L215" s="43">
        <v>0</v>
      </c>
      <c r="M215" s="53">
        <v>0</v>
      </c>
      <c r="O215" s="60">
        <v>33340</v>
      </c>
      <c r="P215" s="60">
        <v>5956</v>
      </c>
      <c r="Q215" s="60">
        <v>4764.8</v>
      </c>
      <c r="R215" s="60">
        <v>4467</v>
      </c>
      <c r="T215" s="96">
        <f t="shared" si="12"/>
        <v>0</v>
      </c>
      <c r="U215" s="96">
        <f t="shared" si="13"/>
        <v>0</v>
      </c>
      <c r="W215" s="94">
        <f t="shared" si="14"/>
        <v>0</v>
      </c>
      <c r="X215" s="94">
        <f t="shared" si="15"/>
        <v>0</v>
      </c>
    </row>
    <row r="216" spans="1:24" ht="38.25">
      <c r="A216" s="20">
        <v>205</v>
      </c>
      <c r="B216" s="21" t="s">
        <v>866</v>
      </c>
      <c r="C216" s="22" t="s">
        <v>867</v>
      </c>
      <c r="D216" s="21" t="s">
        <v>559</v>
      </c>
      <c r="E216" s="23">
        <v>1</v>
      </c>
      <c r="F216" s="24">
        <v>4809</v>
      </c>
      <c r="G216" s="24">
        <v>2417</v>
      </c>
      <c r="H216" s="25">
        <v>0.20000000000000004</v>
      </c>
      <c r="I216" s="26">
        <v>0.59792056560615514</v>
      </c>
      <c r="J216" s="24">
        <v>1933.6</v>
      </c>
      <c r="K216" s="27">
        <v>1933.6</v>
      </c>
      <c r="L216" s="43">
        <v>0</v>
      </c>
      <c r="M216" s="53">
        <v>1</v>
      </c>
      <c r="O216" s="60">
        <v>12833</v>
      </c>
      <c r="P216" s="60">
        <v>2417</v>
      </c>
      <c r="Q216" s="60">
        <v>1933.6</v>
      </c>
      <c r="R216" s="60">
        <v>1812.75</v>
      </c>
      <c r="T216" s="96">
        <f t="shared" si="12"/>
        <v>1933.6</v>
      </c>
      <c r="U216" s="96">
        <f t="shared" si="13"/>
        <v>1812.75</v>
      </c>
      <c r="W216" s="94">
        <f t="shared" si="14"/>
        <v>0</v>
      </c>
      <c r="X216" s="94">
        <f t="shared" si="15"/>
        <v>-120.84999999999991</v>
      </c>
    </row>
    <row r="217" spans="1:24" ht="38.25">
      <c r="A217" s="20">
        <v>206</v>
      </c>
      <c r="B217" s="21" t="s">
        <v>868</v>
      </c>
      <c r="C217" s="22" t="s">
        <v>869</v>
      </c>
      <c r="D217" s="21" t="s">
        <v>559</v>
      </c>
      <c r="E217" s="23">
        <v>0</v>
      </c>
      <c r="F217" s="24">
        <v>0</v>
      </c>
      <c r="G217" s="24">
        <v>0</v>
      </c>
      <c r="H217" s="25">
        <v>0</v>
      </c>
      <c r="I217" s="26">
        <v>0</v>
      </c>
      <c r="J217" s="24">
        <v>0</v>
      </c>
      <c r="K217" s="27">
        <v>0</v>
      </c>
      <c r="L217" s="43">
        <v>0</v>
      </c>
      <c r="M217" s="53">
        <v>0</v>
      </c>
      <c r="O217" s="60">
        <v>85910</v>
      </c>
      <c r="P217" s="60">
        <v>2569</v>
      </c>
      <c r="Q217" s="60">
        <v>2055.1999999999998</v>
      </c>
      <c r="R217" s="60">
        <v>1926.75</v>
      </c>
      <c r="T217" s="96">
        <f t="shared" si="12"/>
        <v>0</v>
      </c>
      <c r="U217" s="96">
        <f t="shared" si="13"/>
        <v>0</v>
      </c>
      <c r="W217" s="94">
        <f t="shared" si="14"/>
        <v>0</v>
      </c>
      <c r="X217" s="94">
        <f t="shared" si="15"/>
        <v>0</v>
      </c>
    </row>
    <row r="218" spans="1:24" ht="51">
      <c r="A218" s="20">
        <v>207</v>
      </c>
      <c r="B218" s="21" t="s">
        <v>870</v>
      </c>
      <c r="C218" s="22" t="s">
        <v>871</v>
      </c>
      <c r="D218" s="21" t="s">
        <v>559</v>
      </c>
      <c r="E218" s="23">
        <v>0</v>
      </c>
      <c r="F218" s="24">
        <v>0</v>
      </c>
      <c r="G218" s="24">
        <v>0</v>
      </c>
      <c r="H218" s="25">
        <v>0</v>
      </c>
      <c r="I218" s="26">
        <v>0</v>
      </c>
      <c r="J218" s="24">
        <v>0</v>
      </c>
      <c r="K218" s="27">
        <v>0</v>
      </c>
      <c r="L218" s="43">
        <v>0</v>
      </c>
      <c r="M218" s="53">
        <v>0</v>
      </c>
      <c r="O218" s="60">
        <v>4846</v>
      </c>
      <c r="P218" s="60">
        <v>1365</v>
      </c>
      <c r="Q218" s="60">
        <v>1092</v>
      </c>
      <c r="R218" s="60">
        <v>1023.75</v>
      </c>
      <c r="T218" s="96">
        <f t="shared" si="12"/>
        <v>0</v>
      </c>
      <c r="U218" s="96">
        <f t="shared" si="13"/>
        <v>0</v>
      </c>
      <c r="W218" s="94">
        <f t="shared" si="14"/>
        <v>0</v>
      </c>
      <c r="X218" s="94">
        <f t="shared" si="15"/>
        <v>0</v>
      </c>
    </row>
    <row r="219" spans="1:24" ht="63.75">
      <c r="A219" s="20">
        <v>208</v>
      </c>
      <c r="B219" s="21" t="s">
        <v>872</v>
      </c>
      <c r="C219" s="22" t="s">
        <v>873</v>
      </c>
      <c r="D219" s="21" t="s">
        <v>559</v>
      </c>
      <c r="E219" s="23">
        <v>0</v>
      </c>
      <c r="F219" s="24">
        <v>0</v>
      </c>
      <c r="G219" s="24">
        <v>0</v>
      </c>
      <c r="H219" s="25">
        <v>0</v>
      </c>
      <c r="I219" s="26">
        <v>0</v>
      </c>
      <c r="J219" s="24">
        <v>0</v>
      </c>
      <c r="K219" s="27">
        <v>0</v>
      </c>
      <c r="L219" s="43">
        <v>0</v>
      </c>
      <c r="M219" s="53">
        <v>0</v>
      </c>
      <c r="O219" s="60">
        <v>42986</v>
      </c>
      <c r="P219" s="60">
        <v>2320</v>
      </c>
      <c r="Q219" s="60">
        <v>1856</v>
      </c>
      <c r="R219" s="60">
        <v>1740</v>
      </c>
      <c r="T219" s="96">
        <f t="shared" si="12"/>
        <v>0</v>
      </c>
      <c r="U219" s="96">
        <f t="shared" si="13"/>
        <v>0</v>
      </c>
      <c r="W219" s="94">
        <f t="shared" si="14"/>
        <v>0</v>
      </c>
      <c r="X219" s="94">
        <f t="shared" si="15"/>
        <v>0</v>
      </c>
    </row>
    <row r="220" spans="1:24" ht="63.75">
      <c r="A220" s="20">
        <v>209</v>
      </c>
      <c r="B220" s="21" t="s">
        <v>874</v>
      </c>
      <c r="C220" s="22" t="s">
        <v>873</v>
      </c>
      <c r="D220" s="21" t="s">
        <v>559</v>
      </c>
      <c r="E220" s="23">
        <v>0</v>
      </c>
      <c r="F220" s="24">
        <v>0</v>
      </c>
      <c r="G220" s="24">
        <v>0</v>
      </c>
      <c r="H220" s="25">
        <v>0</v>
      </c>
      <c r="I220" s="26">
        <v>0</v>
      </c>
      <c r="J220" s="24">
        <v>0</v>
      </c>
      <c r="K220" s="27">
        <v>0</v>
      </c>
      <c r="L220" s="43">
        <v>0</v>
      </c>
      <c r="M220" s="53">
        <v>0</v>
      </c>
      <c r="O220" s="60">
        <v>88465</v>
      </c>
      <c r="P220" s="60">
        <v>15322</v>
      </c>
      <c r="Q220" s="60">
        <v>12257.6</v>
      </c>
      <c r="R220" s="60">
        <v>11491.5</v>
      </c>
      <c r="T220" s="96">
        <f t="shared" si="12"/>
        <v>0</v>
      </c>
      <c r="U220" s="96">
        <f t="shared" si="13"/>
        <v>0</v>
      </c>
      <c r="W220" s="94">
        <f t="shared" si="14"/>
        <v>0</v>
      </c>
      <c r="X220" s="94">
        <f t="shared" si="15"/>
        <v>0</v>
      </c>
    </row>
    <row r="221" spans="1:24" ht="38.25">
      <c r="A221" s="20">
        <v>210</v>
      </c>
      <c r="B221" s="21" t="s">
        <v>875</v>
      </c>
      <c r="C221" s="22" t="s">
        <v>876</v>
      </c>
      <c r="D221" s="21" t="s">
        <v>559</v>
      </c>
      <c r="E221" s="23">
        <v>80</v>
      </c>
      <c r="F221" s="24">
        <v>599</v>
      </c>
      <c r="G221" s="24">
        <v>226</v>
      </c>
      <c r="H221" s="25">
        <v>0.19999999999999996</v>
      </c>
      <c r="I221" s="26">
        <v>0.6981636060100167</v>
      </c>
      <c r="J221" s="24">
        <v>180.8</v>
      </c>
      <c r="K221" s="27">
        <v>14464</v>
      </c>
      <c r="L221" s="43">
        <v>0</v>
      </c>
      <c r="M221" s="53">
        <v>80</v>
      </c>
      <c r="O221" s="60">
        <v>3951</v>
      </c>
      <c r="P221" s="60">
        <v>226</v>
      </c>
      <c r="Q221" s="60">
        <v>180.8</v>
      </c>
      <c r="R221" s="60">
        <v>169.5</v>
      </c>
      <c r="T221" s="96">
        <f t="shared" si="12"/>
        <v>14464</v>
      </c>
      <c r="U221" s="96">
        <f t="shared" si="13"/>
        <v>13560</v>
      </c>
      <c r="W221" s="94">
        <f t="shared" si="14"/>
        <v>0</v>
      </c>
      <c r="X221" s="94">
        <f t="shared" si="15"/>
        <v>-904</v>
      </c>
    </row>
    <row r="222" spans="1:24" ht="38.25">
      <c r="A222" s="20">
        <v>211</v>
      </c>
      <c r="B222" s="21" t="s">
        <v>877</v>
      </c>
      <c r="C222" s="22" t="s">
        <v>876</v>
      </c>
      <c r="D222" s="21" t="s">
        <v>559</v>
      </c>
      <c r="E222" s="23">
        <v>0</v>
      </c>
      <c r="F222" s="24">
        <v>0</v>
      </c>
      <c r="G222" s="24">
        <v>0</v>
      </c>
      <c r="H222" s="25">
        <v>0</v>
      </c>
      <c r="I222" s="26">
        <v>0</v>
      </c>
      <c r="J222" s="24">
        <v>0</v>
      </c>
      <c r="K222" s="27">
        <v>0</v>
      </c>
      <c r="L222" s="43">
        <v>0</v>
      </c>
      <c r="M222" s="53">
        <v>0</v>
      </c>
      <c r="O222" s="60">
        <v>7805</v>
      </c>
      <c r="P222" s="60">
        <v>1540</v>
      </c>
      <c r="Q222" s="60">
        <v>1232</v>
      </c>
      <c r="R222" s="60">
        <v>1155</v>
      </c>
      <c r="T222" s="96">
        <f t="shared" si="12"/>
        <v>0</v>
      </c>
      <c r="U222" s="96">
        <f t="shared" si="13"/>
        <v>0</v>
      </c>
      <c r="W222" s="94">
        <f t="shared" si="14"/>
        <v>0</v>
      </c>
      <c r="X222" s="94">
        <f t="shared" si="15"/>
        <v>0</v>
      </c>
    </row>
    <row r="223" spans="1:24" ht="38.25">
      <c r="A223" s="20">
        <v>212</v>
      </c>
      <c r="B223" s="21" t="s">
        <v>878</v>
      </c>
      <c r="C223" s="22" t="s">
        <v>879</v>
      </c>
      <c r="D223" s="21" t="s">
        <v>559</v>
      </c>
      <c r="E223" s="23">
        <v>0</v>
      </c>
      <c r="F223" s="24">
        <v>0</v>
      </c>
      <c r="G223" s="24">
        <v>0</v>
      </c>
      <c r="H223" s="25">
        <v>0</v>
      </c>
      <c r="I223" s="26">
        <v>0</v>
      </c>
      <c r="J223" s="24">
        <v>0</v>
      </c>
      <c r="K223" s="27">
        <v>0</v>
      </c>
      <c r="L223" s="43">
        <v>0</v>
      </c>
      <c r="M223" s="53">
        <v>0</v>
      </c>
      <c r="O223" s="60">
        <v>6106</v>
      </c>
      <c r="P223" s="60">
        <v>226</v>
      </c>
      <c r="Q223" s="60">
        <v>180.8</v>
      </c>
      <c r="R223" s="60">
        <v>169.5</v>
      </c>
      <c r="T223" s="96">
        <f t="shared" si="12"/>
        <v>0</v>
      </c>
      <c r="U223" s="96">
        <f t="shared" si="13"/>
        <v>0</v>
      </c>
      <c r="W223" s="94">
        <f t="shared" si="14"/>
        <v>0</v>
      </c>
      <c r="X223" s="94">
        <f t="shared" si="15"/>
        <v>0</v>
      </c>
    </row>
    <row r="224" spans="1:24" ht="38.25">
      <c r="A224" s="20">
        <v>213</v>
      </c>
      <c r="B224" s="21" t="s">
        <v>880</v>
      </c>
      <c r="C224" s="22" t="s">
        <v>879</v>
      </c>
      <c r="D224" s="21" t="s">
        <v>559</v>
      </c>
      <c r="E224" s="23">
        <v>0</v>
      </c>
      <c r="F224" s="24">
        <v>0</v>
      </c>
      <c r="G224" s="24">
        <v>0</v>
      </c>
      <c r="H224" s="25">
        <v>0</v>
      </c>
      <c r="I224" s="26">
        <v>0</v>
      </c>
      <c r="J224" s="24">
        <v>0</v>
      </c>
      <c r="K224" s="27">
        <v>0</v>
      </c>
      <c r="L224" s="43">
        <v>0</v>
      </c>
      <c r="M224" s="53">
        <v>0</v>
      </c>
      <c r="O224" s="60">
        <v>12217</v>
      </c>
      <c r="P224" s="60">
        <v>2310</v>
      </c>
      <c r="Q224" s="60">
        <v>1848</v>
      </c>
      <c r="R224" s="60">
        <v>1732.5</v>
      </c>
      <c r="T224" s="96">
        <f t="shared" si="12"/>
        <v>0</v>
      </c>
      <c r="U224" s="96">
        <f t="shared" si="13"/>
        <v>0</v>
      </c>
      <c r="W224" s="94">
        <f t="shared" si="14"/>
        <v>0</v>
      </c>
      <c r="X224" s="94">
        <f t="shared" si="15"/>
        <v>0</v>
      </c>
    </row>
    <row r="225" spans="1:24" ht="25.5">
      <c r="A225" s="20">
        <v>214</v>
      </c>
      <c r="B225" s="21" t="s">
        <v>881</v>
      </c>
      <c r="C225" s="22" t="s">
        <v>882</v>
      </c>
      <c r="D225" s="21" t="s">
        <v>559</v>
      </c>
      <c r="E225" s="23">
        <v>0</v>
      </c>
      <c r="F225" s="24">
        <v>0</v>
      </c>
      <c r="G225" s="24">
        <v>0</v>
      </c>
      <c r="H225" s="25">
        <v>0</v>
      </c>
      <c r="I225" s="26">
        <v>0</v>
      </c>
      <c r="J225" s="24">
        <v>0</v>
      </c>
      <c r="K225" s="27">
        <v>0</v>
      </c>
      <c r="L225" s="43">
        <v>0</v>
      </c>
      <c r="M225" s="53">
        <v>0</v>
      </c>
      <c r="O225" s="60">
        <v>11984</v>
      </c>
      <c r="P225" s="60">
        <v>2256</v>
      </c>
      <c r="Q225" s="60">
        <v>1804.8</v>
      </c>
      <c r="R225" s="60">
        <v>1692</v>
      </c>
      <c r="T225" s="96">
        <f t="shared" si="12"/>
        <v>0</v>
      </c>
      <c r="U225" s="96">
        <f t="shared" si="13"/>
        <v>0</v>
      </c>
      <c r="W225" s="94">
        <f t="shared" si="14"/>
        <v>0</v>
      </c>
      <c r="X225" s="94">
        <f t="shared" si="15"/>
        <v>0</v>
      </c>
    </row>
    <row r="226" spans="1:24" ht="38.25">
      <c r="A226" s="20">
        <v>215</v>
      </c>
      <c r="B226" s="21" t="s">
        <v>883</v>
      </c>
      <c r="C226" s="22" t="s">
        <v>884</v>
      </c>
      <c r="D226" s="21" t="s">
        <v>559</v>
      </c>
      <c r="E226" s="23">
        <v>0</v>
      </c>
      <c r="F226" s="24">
        <v>0</v>
      </c>
      <c r="G226" s="24">
        <v>0</v>
      </c>
      <c r="H226" s="25">
        <v>0</v>
      </c>
      <c r="I226" s="26">
        <v>0</v>
      </c>
      <c r="J226" s="24">
        <v>0</v>
      </c>
      <c r="K226" s="27">
        <v>0</v>
      </c>
      <c r="L226" s="43">
        <v>0</v>
      </c>
      <c r="M226" s="53">
        <v>0</v>
      </c>
      <c r="O226" s="60">
        <v>12352</v>
      </c>
      <c r="P226" s="60">
        <v>2256</v>
      </c>
      <c r="Q226" s="60">
        <v>1804.8</v>
      </c>
      <c r="R226" s="60">
        <v>1692</v>
      </c>
      <c r="T226" s="96">
        <f t="shared" si="12"/>
        <v>0</v>
      </c>
      <c r="U226" s="96">
        <f t="shared" si="13"/>
        <v>0</v>
      </c>
      <c r="W226" s="94">
        <f t="shared" si="14"/>
        <v>0</v>
      </c>
      <c r="X226" s="94">
        <f t="shared" si="15"/>
        <v>0</v>
      </c>
    </row>
    <row r="227" spans="1:24" ht="38.25">
      <c r="A227" s="20">
        <v>216</v>
      </c>
      <c r="B227" s="21" t="s">
        <v>885</v>
      </c>
      <c r="C227" s="22" t="s">
        <v>886</v>
      </c>
      <c r="D227" s="21" t="s">
        <v>559</v>
      </c>
      <c r="E227" s="23">
        <v>0</v>
      </c>
      <c r="F227" s="24">
        <v>0</v>
      </c>
      <c r="G227" s="24">
        <v>0</v>
      </c>
      <c r="H227" s="25">
        <v>0</v>
      </c>
      <c r="I227" s="26">
        <v>0</v>
      </c>
      <c r="J227" s="24">
        <v>0</v>
      </c>
      <c r="K227" s="27">
        <v>0</v>
      </c>
      <c r="L227" s="43">
        <v>0</v>
      </c>
      <c r="M227" s="53">
        <v>0</v>
      </c>
      <c r="O227" s="60">
        <v>59745</v>
      </c>
      <c r="P227" s="60">
        <v>1155</v>
      </c>
      <c r="Q227" s="60">
        <v>924</v>
      </c>
      <c r="R227" s="60">
        <v>866.25</v>
      </c>
      <c r="T227" s="96">
        <f t="shared" si="12"/>
        <v>0</v>
      </c>
      <c r="U227" s="96">
        <f t="shared" si="13"/>
        <v>0</v>
      </c>
      <c r="W227" s="94">
        <f t="shared" si="14"/>
        <v>0</v>
      </c>
      <c r="X227" s="94">
        <f t="shared" si="15"/>
        <v>0</v>
      </c>
    </row>
    <row r="228" spans="1:24" ht="38.25">
      <c r="A228" s="20">
        <v>217</v>
      </c>
      <c r="B228" s="21" t="s">
        <v>887</v>
      </c>
      <c r="C228" s="22" t="s">
        <v>888</v>
      </c>
      <c r="D228" s="21" t="s">
        <v>559</v>
      </c>
      <c r="E228" s="23">
        <v>0</v>
      </c>
      <c r="F228" s="24">
        <v>0</v>
      </c>
      <c r="G228" s="24">
        <v>0</v>
      </c>
      <c r="H228" s="25">
        <v>0</v>
      </c>
      <c r="I228" s="26">
        <v>0</v>
      </c>
      <c r="J228" s="24">
        <v>0</v>
      </c>
      <c r="K228" s="27">
        <v>0</v>
      </c>
      <c r="L228" s="43">
        <v>0</v>
      </c>
      <c r="M228" s="53">
        <v>0</v>
      </c>
      <c r="O228" s="60">
        <v>6416</v>
      </c>
      <c r="P228" s="60">
        <v>1414</v>
      </c>
      <c r="Q228" s="60">
        <v>1131.2</v>
      </c>
      <c r="R228" s="60">
        <v>1060.5</v>
      </c>
      <c r="T228" s="96">
        <f t="shared" si="12"/>
        <v>0</v>
      </c>
      <c r="U228" s="96">
        <f t="shared" si="13"/>
        <v>0</v>
      </c>
      <c r="W228" s="94">
        <f t="shared" si="14"/>
        <v>0</v>
      </c>
      <c r="X228" s="94">
        <f t="shared" si="15"/>
        <v>0</v>
      </c>
    </row>
    <row r="229" spans="1:24" ht="63.75">
      <c r="A229" s="20">
        <v>218</v>
      </c>
      <c r="B229" s="21" t="s">
        <v>889</v>
      </c>
      <c r="C229" s="22" t="s">
        <v>890</v>
      </c>
      <c r="D229" s="21" t="s">
        <v>559</v>
      </c>
      <c r="E229" s="23">
        <v>0</v>
      </c>
      <c r="F229" s="24">
        <v>0</v>
      </c>
      <c r="G229" s="24">
        <v>0</v>
      </c>
      <c r="H229" s="25">
        <v>0</v>
      </c>
      <c r="I229" s="26">
        <v>0</v>
      </c>
      <c r="J229" s="24">
        <v>0</v>
      </c>
      <c r="K229" s="27">
        <v>0</v>
      </c>
      <c r="L229" s="43">
        <v>0</v>
      </c>
      <c r="M229" s="53">
        <v>0</v>
      </c>
      <c r="O229" s="60">
        <v>25909</v>
      </c>
      <c r="P229" s="60">
        <v>679</v>
      </c>
      <c r="Q229" s="60">
        <v>543.20000000000005</v>
      </c>
      <c r="R229" s="60">
        <v>509.25</v>
      </c>
      <c r="T229" s="96">
        <f t="shared" si="12"/>
        <v>0</v>
      </c>
      <c r="U229" s="96">
        <f t="shared" si="13"/>
        <v>0</v>
      </c>
      <c r="W229" s="94">
        <f t="shared" si="14"/>
        <v>0</v>
      </c>
      <c r="X229" s="94">
        <f t="shared" si="15"/>
        <v>0</v>
      </c>
    </row>
    <row r="230" spans="1:24" ht="63.75">
      <c r="A230" s="20">
        <v>219</v>
      </c>
      <c r="B230" s="21" t="s">
        <v>891</v>
      </c>
      <c r="C230" s="22" t="s">
        <v>890</v>
      </c>
      <c r="D230" s="21" t="s">
        <v>559</v>
      </c>
      <c r="E230" s="23">
        <v>0</v>
      </c>
      <c r="F230" s="24">
        <v>0</v>
      </c>
      <c r="G230" s="24">
        <v>0</v>
      </c>
      <c r="H230" s="25">
        <v>0</v>
      </c>
      <c r="I230" s="26">
        <v>0</v>
      </c>
      <c r="J230" s="24">
        <v>0</v>
      </c>
      <c r="K230" s="27">
        <v>0</v>
      </c>
      <c r="L230" s="43">
        <v>0</v>
      </c>
      <c r="M230" s="53">
        <v>0</v>
      </c>
      <c r="O230" s="60">
        <v>78441</v>
      </c>
      <c r="P230" s="60">
        <v>6930</v>
      </c>
      <c r="Q230" s="60">
        <v>5544</v>
      </c>
      <c r="R230" s="60">
        <v>5197.5</v>
      </c>
      <c r="T230" s="96">
        <f t="shared" si="12"/>
        <v>0</v>
      </c>
      <c r="U230" s="96">
        <f t="shared" si="13"/>
        <v>0</v>
      </c>
      <c r="W230" s="94">
        <f t="shared" si="14"/>
        <v>0</v>
      </c>
      <c r="X230" s="94">
        <f t="shared" si="15"/>
        <v>0</v>
      </c>
    </row>
    <row r="231" spans="1:24" ht="63.75">
      <c r="A231" s="20">
        <v>220</v>
      </c>
      <c r="B231" s="21" t="s">
        <v>892</v>
      </c>
      <c r="C231" s="22" t="s">
        <v>893</v>
      </c>
      <c r="D231" s="21" t="s">
        <v>559</v>
      </c>
      <c r="E231" s="23">
        <v>0</v>
      </c>
      <c r="F231" s="24">
        <v>0</v>
      </c>
      <c r="G231" s="24">
        <v>0</v>
      </c>
      <c r="H231" s="25">
        <v>0</v>
      </c>
      <c r="I231" s="26">
        <v>0</v>
      </c>
      <c r="J231" s="24">
        <v>0</v>
      </c>
      <c r="K231" s="27">
        <v>0</v>
      </c>
      <c r="L231" s="43">
        <v>0</v>
      </c>
      <c r="M231" s="53">
        <v>0</v>
      </c>
      <c r="O231" s="60">
        <v>16372</v>
      </c>
      <c r="P231" s="60">
        <v>579</v>
      </c>
      <c r="Q231" s="60">
        <v>463.2</v>
      </c>
      <c r="R231" s="60">
        <v>434.25</v>
      </c>
      <c r="T231" s="96">
        <f t="shared" si="12"/>
        <v>0</v>
      </c>
      <c r="U231" s="96">
        <f t="shared" si="13"/>
        <v>0</v>
      </c>
      <c r="W231" s="94">
        <f t="shared" si="14"/>
        <v>0</v>
      </c>
      <c r="X231" s="94">
        <f t="shared" si="15"/>
        <v>0</v>
      </c>
    </row>
    <row r="232" spans="1:24" ht="63.75">
      <c r="A232" s="20">
        <v>221</v>
      </c>
      <c r="B232" s="21" t="s">
        <v>894</v>
      </c>
      <c r="C232" s="22" t="s">
        <v>893</v>
      </c>
      <c r="D232" s="21" t="s">
        <v>559</v>
      </c>
      <c r="E232" s="23">
        <v>0</v>
      </c>
      <c r="F232" s="24">
        <v>0</v>
      </c>
      <c r="G232" s="24">
        <v>0</v>
      </c>
      <c r="H232" s="25">
        <v>0</v>
      </c>
      <c r="I232" s="26">
        <v>0</v>
      </c>
      <c r="J232" s="24">
        <v>0</v>
      </c>
      <c r="K232" s="27">
        <v>0</v>
      </c>
      <c r="L232" s="43">
        <v>0</v>
      </c>
      <c r="M232" s="53">
        <v>0</v>
      </c>
      <c r="O232" s="60">
        <v>49567</v>
      </c>
      <c r="P232" s="60">
        <v>5390</v>
      </c>
      <c r="Q232" s="60">
        <v>4312</v>
      </c>
      <c r="R232" s="60">
        <v>4042.5</v>
      </c>
      <c r="T232" s="96">
        <f t="shared" si="12"/>
        <v>0</v>
      </c>
      <c r="U232" s="96">
        <f t="shared" si="13"/>
        <v>0</v>
      </c>
      <c r="W232" s="94">
        <f t="shared" si="14"/>
        <v>0</v>
      </c>
      <c r="X232" s="94">
        <f t="shared" si="15"/>
        <v>0</v>
      </c>
    </row>
    <row r="233" spans="1:24" ht="63.75">
      <c r="A233" s="20">
        <v>222</v>
      </c>
      <c r="B233" s="21" t="s">
        <v>895</v>
      </c>
      <c r="C233" s="22" t="s">
        <v>896</v>
      </c>
      <c r="D233" s="21" t="s">
        <v>559</v>
      </c>
      <c r="E233" s="23">
        <v>0</v>
      </c>
      <c r="F233" s="24">
        <v>0</v>
      </c>
      <c r="G233" s="24">
        <v>0</v>
      </c>
      <c r="H233" s="25">
        <v>0</v>
      </c>
      <c r="I233" s="26">
        <v>0</v>
      </c>
      <c r="J233" s="24">
        <v>0</v>
      </c>
      <c r="K233" s="27">
        <v>0</v>
      </c>
      <c r="L233" s="43">
        <v>0</v>
      </c>
      <c r="M233" s="53">
        <v>0</v>
      </c>
      <c r="O233" s="60">
        <v>25909</v>
      </c>
      <c r="P233" s="60">
        <v>499</v>
      </c>
      <c r="Q233" s="60">
        <v>399.2</v>
      </c>
      <c r="R233" s="60">
        <v>374.25</v>
      </c>
      <c r="T233" s="96">
        <f t="shared" si="12"/>
        <v>0</v>
      </c>
      <c r="U233" s="96">
        <f t="shared" si="13"/>
        <v>0</v>
      </c>
      <c r="W233" s="94">
        <f t="shared" si="14"/>
        <v>0</v>
      </c>
      <c r="X233" s="94">
        <f t="shared" si="15"/>
        <v>0</v>
      </c>
    </row>
    <row r="234" spans="1:24" ht="63.75">
      <c r="A234" s="20">
        <v>223</v>
      </c>
      <c r="B234" s="21" t="s">
        <v>897</v>
      </c>
      <c r="C234" s="22" t="s">
        <v>896</v>
      </c>
      <c r="D234" s="21" t="s">
        <v>559</v>
      </c>
      <c r="E234" s="23">
        <v>0</v>
      </c>
      <c r="F234" s="24">
        <v>0</v>
      </c>
      <c r="G234" s="24">
        <v>0</v>
      </c>
      <c r="H234" s="25">
        <v>0</v>
      </c>
      <c r="I234" s="26">
        <v>0</v>
      </c>
      <c r="J234" s="24">
        <v>0</v>
      </c>
      <c r="K234" s="27">
        <v>0</v>
      </c>
      <c r="L234" s="43">
        <v>0</v>
      </c>
      <c r="M234" s="53">
        <v>0</v>
      </c>
      <c r="O234" s="60">
        <v>31922</v>
      </c>
      <c r="P234" s="60">
        <v>5390</v>
      </c>
      <c r="Q234" s="60">
        <v>4312</v>
      </c>
      <c r="R234" s="60">
        <v>4042.5</v>
      </c>
      <c r="T234" s="96">
        <f t="shared" si="12"/>
        <v>0</v>
      </c>
      <c r="U234" s="96">
        <f t="shared" si="13"/>
        <v>0</v>
      </c>
      <c r="W234" s="94">
        <f t="shared" si="14"/>
        <v>0</v>
      </c>
      <c r="X234" s="94">
        <f t="shared" si="15"/>
        <v>0</v>
      </c>
    </row>
    <row r="235" spans="1:24" ht="63.75">
      <c r="A235" s="20">
        <v>224</v>
      </c>
      <c r="B235" s="21" t="s">
        <v>898</v>
      </c>
      <c r="C235" s="22" t="s">
        <v>899</v>
      </c>
      <c r="D235" s="21" t="s">
        <v>559</v>
      </c>
      <c r="E235" s="23">
        <v>0</v>
      </c>
      <c r="F235" s="24">
        <v>0</v>
      </c>
      <c r="G235" s="24">
        <v>0</v>
      </c>
      <c r="H235" s="25">
        <v>0</v>
      </c>
      <c r="I235" s="26">
        <v>0</v>
      </c>
      <c r="J235" s="24">
        <v>0</v>
      </c>
      <c r="K235" s="27">
        <v>0</v>
      </c>
      <c r="L235" s="43">
        <v>0</v>
      </c>
      <c r="M235" s="53">
        <v>0</v>
      </c>
      <c r="O235" s="60">
        <v>13723</v>
      </c>
      <c r="P235" s="60">
        <v>607</v>
      </c>
      <c r="Q235" s="60">
        <v>485.6</v>
      </c>
      <c r="R235" s="60">
        <v>455.25</v>
      </c>
      <c r="T235" s="96">
        <f t="shared" si="12"/>
        <v>0</v>
      </c>
      <c r="U235" s="96">
        <f t="shared" si="13"/>
        <v>0</v>
      </c>
      <c r="W235" s="94">
        <f t="shared" si="14"/>
        <v>0</v>
      </c>
      <c r="X235" s="94">
        <f t="shared" si="15"/>
        <v>0</v>
      </c>
    </row>
    <row r="236" spans="1:24" ht="63.75">
      <c r="A236" s="20">
        <v>225</v>
      </c>
      <c r="B236" s="21" t="s">
        <v>900</v>
      </c>
      <c r="C236" s="22" t="s">
        <v>899</v>
      </c>
      <c r="D236" s="21" t="s">
        <v>559</v>
      </c>
      <c r="E236" s="23">
        <v>0</v>
      </c>
      <c r="F236" s="24">
        <v>0</v>
      </c>
      <c r="G236" s="24">
        <v>0</v>
      </c>
      <c r="H236" s="25">
        <v>0</v>
      </c>
      <c r="I236" s="26">
        <v>0</v>
      </c>
      <c r="J236" s="24">
        <v>0</v>
      </c>
      <c r="K236" s="27">
        <v>0</v>
      </c>
      <c r="L236" s="43">
        <v>0</v>
      </c>
      <c r="M236" s="53">
        <v>0</v>
      </c>
      <c r="O236" s="60">
        <v>41547</v>
      </c>
      <c r="P236" s="60">
        <v>5389</v>
      </c>
      <c r="Q236" s="60">
        <v>4311.2</v>
      </c>
      <c r="R236" s="60">
        <v>4041.75</v>
      </c>
      <c r="T236" s="96">
        <f t="shared" si="12"/>
        <v>0</v>
      </c>
      <c r="U236" s="96">
        <f t="shared" si="13"/>
        <v>0</v>
      </c>
      <c r="W236" s="94">
        <f t="shared" si="14"/>
        <v>0</v>
      </c>
      <c r="X236" s="94">
        <f t="shared" si="15"/>
        <v>0</v>
      </c>
    </row>
    <row r="237" spans="1:24" ht="63.75">
      <c r="A237" s="20">
        <v>226</v>
      </c>
      <c r="B237" s="21" t="s">
        <v>901</v>
      </c>
      <c r="C237" s="22" t="s">
        <v>902</v>
      </c>
      <c r="D237" s="21" t="s">
        <v>559</v>
      </c>
      <c r="E237" s="23">
        <v>0</v>
      </c>
      <c r="F237" s="24">
        <v>0</v>
      </c>
      <c r="G237" s="24">
        <v>0</v>
      </c>
      <c r="H237" s="25">
        <v>0</v>
      </c>
      <c r="I237" s="26">
        <v>0</v>
      </c>
      <c r="J237" s="24">
        <v>0</v>
      </c>
      <c r="K237" s="27">
        <v>0</v>
      </c>
      <c r="L237" s="43">
        <v>0</v>
      </c>
      <c r="M237" s="53">
        <v>0</v>
      </c>
      <c r="O237" s="60">
        <v>19021</v>
      </c>
      <c r="P237" s="60">
        <v>679</v>
      </c>
      <c r="Q237" s="60">
        <v>543.20000000000005</v>
      </c>
      <c r="R237" s="60">
        <v>509.25</v>
      </c>
      <c r="T237" s="96">
        <f t="shared" si="12"/>
        <v>0</v>
      </c>
      <c r="U237" s="96">
        <f t="shared" si="13"/>
        <v>0</v>
      </c>
      <c r="W237" s="94">
        <f t="shared" si="14"/>
        <v>0</v>
      </c>
      <c r="X237" s="94">
        <f t="shared" si="15"/>
        <v>0</v>
      </c>
    </row>
    <row r="238" spans="1:24" ht="63.75">
      <c r="A238" s="20">
        <v>227</v>
      </c>
      <c r="B238" s="21" t="s">
        <v>903</v>
      </c>
      <c r="C238" s="22" t="s">
        <v>902</v>
      </c>
      <c r="D238" s="21" t="s">
        <v>559</v>
      </c>
      <c r="E238" s="23">
        <v>0</v>
      </c>
      <c r="F238" s="24">
        <v>0</v>
      </c>
      <c r="G238" s="24">
        <v>0</v>
      </c>
      <c r="H238" s="25">
        <v>0</v>
      </c>
      <c r="I238" s="26">
        <v>0</v>
      </c>
      <c r="J238" s="24">
        <v>0</v>
      </c>
      <c r="K238" s="27">
        <v>0</v>
      </c>
      <c r="L238" s="43">
        <v>0</v>
      </c>
      <c r="M238" s="53">
        <v>0</v>
      </c>
      <c r="O238" s="60">
        <v>57588</v>
      </c>
      <c r="P238" s="60">
        <v>4620</v>
      </c>
      <c r="Q238" s="60">
        <v>3696</v>
      </c>
      <c r="R238" s="60">
        <v>3465</v>
      </c>
      <c r="T238" s="96">
        <f t="shared" si="12"/>
        <v>0</v>
      </c>
      <c r="U238" s="96">
        <f t="shared" si="13"/>
        <v>0</v>
      </c>
      <c r="W238" s="94">
        <f t="shared" si="14"/>
        <v>0</v>
      </c>
      <c r="X238" s="94">
        <f t="shared" si="15"/>
        <v>0</v>
      </c>
    </row>
    <row r="239" spans="1:24" ht="63.75">
      <c r="A239" s="20">
        <v>228</v>
      </c>
      <c r="B239" s="21" t="s">
        <v>904</v>
      </c>
      <c r="C239" s="22" t="s">
        <v>905</v>
      </c>
      <c r="D239" s="21" t="s">
        <v>559</v>
      </c>
      <c r="E239" s="23">
        <v>0</v>
      </c>
      <c r="F239" s="24">
        <v>0</v>
      </c>
      <c r="G239" s="24">
        <v>0</v>
      </c>
      <c r="H239" s="25">
        <v>0</v>
      </c>
      <c r="I239" s="26">
        <v>0</v>
      </c>
      <c r="J239" s="24">
        <v>0</v>
      </c>
      <c r="K239" s="27">
        <v>0</v>
      </c>
      <c r="L239" s="43">
        <v>0</v>
      </c>
      <c r="M239" s="53">
        <v>0</v>
      </c>
      <c r="O239" s="60">
        <v>8822</v>
      </c>
      <c r="P239" s="60">
        <v>631</v>
      </c>
      <c r="Q239" s="60">
        <v>504.8</v>
      </c>
      <c r="R239" s="60">
        <v>473.25</v>
      </c>
      <c r="T239" s="96">
        <f t="shared" si="12"/>
        <v>0</v>
      </c>
      <c r="U239" s="96">
        <f t="shared" si="13"/>
        <v>0</v>
      </c>
      <c r="W239" s="94">
        <f t="shared" si="14"/>
        <v>0</v>
      </c>
      <c r="X239" s="94">
        <f t="shared" si="15"/>
        <v>0</v>
      </c>
    </row>
    <row r="240" spans="1:24" ht="63.75">
      <c r="A240" s="20">
        <v>229</v>
      </c>
      <c r="B240" s="21" t="s">
        <v>906</v>
      </c>
      <c r="C240" s="31" t="s">
        <v>905</v>
      </c>
      <c r="D240" s="21" t="s">
        <v>559</v>
      </c>
      <c r="E240" s="23">
        <v>0</v>
      </c>
      <c r="F240" s="24">
        <v>0</v>
      </c>
      <c r="G240" s="24">
        <v>0</v>
      </c>
      <c r="H240" s="25">
        <v>0</v>
      </c>
      <c r="I240" s="26">
        <v>0</v>
      </c>
      <c r="J240" s="24">
        <v>0</v>
      </c>
      <c r="K240" s="27">
        <v>0</v>
      </c>
      <c r="L240" s="43">
        <v>0</v>
      </c>
      <c r="M240" s="53">
        <v>0</v>
      </c>
      <c r="O240" s="60">
        <v>17562</v>
      </c>
      <c r="P240" s="60">
        <v>3851</v>
      </c>
      <c r="Q240" s="60">
        <v>3080.8</v>
      </c>
      <c r="R240" s="60">
        <v>2888.25</v>
      </c>
      <c r="T240" s="96">
        <f t="shared" si="12"/>
        <v>0</v>
      </c>
      <c r="U240" s="96">
        <f t="shared" si="13"/>
        <v>0</v>
      </c>
      <c r="W240" s="94">
        <f t="shared" si="14"/>
        <v>0</v>
      </c>
      <c r="X240" s="94">
        <f t="shared" si="15"/>
        <v>0</v>
      </c>
    </row>
    <row r="241" spans="1:24" ht="76.5">
      <c r="A241" s="20">
        <v>230</v>
      </c>
      <c r="B241" s="21" t="s">
        <v>907</v>
      </c>
      <c r="C241" s="31" t="s">
        <v>908</v>
      </c>
      <c r="D241" s="21" t="s">
        <v>909</v>
      </c>
      <c r="E241" s="23">
        <v>0</v>
      </c>
      <c r="F241" s="24">
        <v>0</v>
      </c>
      <c r="G241" s="24">
        <v>0</v>
      </c>
      <c r="H241" s="25">
        <v>0</v>
      </c>
      <c r="I241" s="26">
        <v>0</v>
      </c>
      <c r="J241" s="24">
        <v>0</v>
      </c>
      <c r="K241" s="27">
        <v>0</v>
      </c>
      <c r="L241" s="43">
        <v>0</v>
      </c>
      <c r="M241" s="53">
        <v>0</v>
      </c>
      <c r="O241" s="60">
        <v>510151</v>
      </c>
      <c r="P241" s="60">
        <v>5030</v>
      </c>
      <c r="Q241" s="60">
        <v>4024</v>
      </c>
      <c r="R241" s="60">
        <v>3772.5</v>
      </c>
      <c r="T241" s="96">
        <f t="shared" si="12"/>
        <v>0</v>
      </c>
      <c r="U241" s="96">
        <f t="shared" si="13"/>
        <v>0</v>
      </c>
      <c r="W241" s="94">
        <f t="shared" si="14"/>
        <v>0</v>
      </c>
      <c r="X241" s="94">
        <f t="shared" si="15"/>
        <v>0</v>
      </c>
    </row>
    <row r="242" spans="1:24" ht="76.5">
      <c r="A242" s="20">
        <v>231</v>
      </c>
      <c r="B242" s="21" t="s">
        <v>910</v>
      </c>
      <c r="C242" s="31" t="s">
        <v>911</v>
      </c>
      <c r="D242" s="21" t="s">
        <v>912</v>
      </c>
      <c r="E242" s="23">
        <v>60</v>
      </c>
      <c r="F242" s="24">
        <v>2252</v>
      </c>
      <c r="G242" s="24">
        <v>1032</v>
      </c>
      <c r="H242" s="25">
        <v>0.25</v>
      </c>
      <c r="I242" s="26">
        <v>0.65630550621669625</v>
      </c>
      <c r="J242" s="24">
        <v>774</v>
      </c>
      <c r="K242" s="27">
        <v>46440</v>
      </c>
      <c r="L242" s="43">
        <v>0</v>
      </c>
      <c r="M242" s="53">
        <v>60</v>
      </c>
      <c r="O242" s="60">
        <v>35746</v>
      </c>
      <c r="P242" s="60">
        <v>1032</v>
      </c>
      <c r="Q242" s="60">
        <v>825.6</v>
      </c>
      <c r="R242" s="60">
        <v>774</v>
      </c>
      <c r="T242" s="96">
        <f t="shared" si="12"/>
        <v>49536</v>
      </c>
      <c r="U242" s="96">
        <f t="shared" si="13"/>
        <v>46440</v>
      </c>
      <c r="W242" s="94">
        <f t="shared" si="14"/>
        <v>3096</v>
      </c>
      <c r="X242" s="94">
        <f t="shared" si="15"/>
        <v>0</v>
      </c>
    </row>
    <row r="243" spans="1:24" ht="76.5">
      <c r="A243" s="20">
        <v>232</v>
      </c>
      <c r="B243" s="21" t="s">
        <v>913</v>
      </c>
      <c r="C243" s="31" t="s">
        <v>911</v>
      </c>
      <c r="D243" s="21" t="s">
        <v>912</v>
      </c>
      <c r="E243" s="23">
        <v>0</v>
      </c>
      <c r="F243" s="24">
        <v>0</v>
      </c>
      <c r="G243" s="24">
        <v>0</v>
      </c>
      <c r="H243" s="25">
        <v>0</v>
      </c>
      <c r="I243" s="26">
        <v>0</v>
      </c>
      <c r="J243" s="24">
        <v>0</v>
      </c>
      <c r="K243" s="27">
        <v>0</v>
      </c>
      <c r="L243" s="43">
        <v>0</v>
      </c>
      <c r="M243" s="53">
        <v>0</v>
      </c>
      <c r="O243" s="60">
        <v>123258</v>
      </c>
      <c r="P243" s="60">
        <v>9932</v>
      </c>
      <c r="Q243" s="60">
        <v>7945.6</v>
      </c>
      <c r="R243" s="60">
        <v>7449</v>
      </c>
      <c r="T243" s="96">
        <f t="shared" si="12"/>
        <v>0</v>
      </c>
      <c r="U243" s="96">
        <f t="shared" si="13"/>
        <v>0</v>
      </c>
      <c r="W243" s="94">
        <f t="shared" si="14"/>
        <v>0</v>
      </c>
      <c r="X243" s="94">
        <f t="shared" si="15"/>
        <v>0</v>
      </c>
    </row>
    <row r="244" spans="1:24" ht="114.75">
      <c r="A244" s="20">
        <v>233</v>
      </c>
      <c r="B244" s="21" t="s">
        <v>914</v>
      </c>
      <c r="C244" s="31" t="s">
        <v>915</v>
      </c>
      <c r="D244" s="21" t="s">
        <v>912</v>
      </c>
      <c r="E244" s="23">
        <v>0</v>
      </c>
      <c r="F244" s="24">
        <v>0</v>
      </c>
      <c r="G244" s="24">
        <v>0</v>
      </c>
      <c r="H244" s="25">
        <v>0</v>
      </c>
      <c r="I244" s="26">
        <v>0</v>
      </c>
      <c r="J244" s="24">
        <v>0</v>
      </c>
      <c r="K244" s="27">
        <v>0</v>
      </c>
      <c r="L244" s="43">
        <v>0</v>
      </c>
      <c r="M244" s="53">
        <v>0</v>
      </c>
      <c r="O244" s="60">
        <v>234236</v>
      </c>
      <c r="P244" s="60">
        <v>4236</v>
      </c>
      <c r="Q244" s="60">
        <v>3388.8</v>
      </c>
      <c r="R244" s="60">
        <v>3177</v>
      </c>
      <c r="T244" s="96">
        <f t="shared" si="12"/>
        <v>0</v>
      </c>
      <c r="U244" s="96">
        <f t="shared" si="13"/>
        <v>0</v>
      </c>
      <c r="W244" s="94">
        <f t="shared" si="14"/>
        <v>0</v>
      </c>
      <c r="X244" s="94">
        <f t="shared" si="15"/>
        <v>0</v>
      </c>
    </row>
    <row r="245" spans="1:24" ht="114.75">
      <c r="A245" s="20">
        <v>234</v>
      </c>
      <c r="B245" s="21" t="s">
        <v>916</v>
      </c>
      <c r="C245" s="31" t="s">
        <v>915</v>
      </c>
      <c r="D245" s="21" t="s">
        <v>912</v>
      </c>
      <c r="E245" s="23">
        <v>0</v>
      </c>
      <c r="F245" s="24">
        <v>0</v>
      </c>
      <c r="G245" s="24">
        <v>0</v>
      </c>
      <c r="H245" s="25">
        <v>0</v>
      </c>
      <c r="I245" s="26">
        <v>0</v>
      </c>
      <c r="J245" s="24">
        <v>0</v>
      </c>
      <c r="K245" s="27">
        <v>0</v>
      </c>
      <c r="L245" s="43">
        <v>0</v>
      </c>
      <c r="M245" s="53">
        <v>0</v>
      </c>
      <c r="O245" s="60">
        <v>807681</v>
      </c>
      <c r="P245" s="60">
        <v>8594</v>
      </c>
      <c r="Q245" s="60">
        <v>6875.2</v>
      </c>
      <c r="R245" s="60">
        <v>6445.5</v>
      </c>
      <c r="T245" s="96">
        <f t="shared" si="12"/>
        <v>0</v>
      </c>
      <c r="U245" s="96">
        <f t="shared" si="13"/>
        <v>0</v>
      </c>
      <c r="W245" s="94">
        <f t="shared" si="14"/>
        <v>0</v>
      </c>
      <c r="X245" s="94">
        <f t="shared" si="15"/>
        <v>0</v>
      </c>
    </row>
    <row r="246" spans="1:24" ht="114.75">
      <c r="A246" s="20">
        <v>235</v>
      </c>
      <c r="B246" s="21" t="s">
        <v>917</v>
      </c>
      <c r="C246" s="31" t="s">
        <v>918</v>
      </c>
      <c r="D246" s="21" t="s">
        <v>912</v>
      </c>
      <c r="E246" s="23">
        <v>0</v>
      </c>
      <c r="F246" s="24">
        <v>0</v>
      </c>
      <c r="G246" s="24">
        <v>0</v>
      </c>
      <c r="H246" s="25">
        <v>0</v>
      </c>
      <c r="I246" s="26">
        <v>0</v>
      </c>
      <c r="J246" s="24">
        <v>0</v>
      </c>
      <c r="K246" s="27">
        <v>0</v>
      </c>
      <c r="L246" s="43"/>
      <c r="M246" s="53">
        <v>0</v>
      </c>
      <c r="O246" s="60">
        <v>117119</v>
      </c>
      <c r="P246" s="60">
        <v>4297</v>
      </c>
      <c r="Q246" s="60">
        <v>3437.6</v>
      </c>
      <c r="R246" s="60">
        <v>3222.75</v>
      </c>
      <c r="T246" s="96">
        <f t="shared" si="12"/>
        <v>0</v>
      </c>
      <c r="U246" s="96">
        <f t="shared" si="13"/>
        <v>0</v>
      </c>
      <c r="W246" s="94">
        <f t="shared" si="14"/>
        <v>0</v>
      </c>
      <c r="X246" s="94">
        <f t="shared" si="15"/>
        <v>0</v>
      </c>
    </row>
    <row r="247" spans="1:24" ht="114.75">
      <c r="A247" s="20">
        <v>236</v>
      </c>
      <c r="B247" s="21" t="s">
        <v>919</v>
      </c>
      <c r="C247" s="31" t="s">
        <v>918</v>
      </c>
      <c r="D247" s="21" t="s">
        <v>912</v>
      </c>
      <c r="E247" s="23">
        <v>0</v>
      </c>
      <c r="F247" s="24">
        <v>0</v>
      </c>
      <c r="G247" s="24">
        <v>0</v>
      </c>
      <c r="H247" s="25">
        <v>0</v>
      </c>
      <c r="I247" s="26">
        <v>0</v>
      </c>
      <c r="J247" s="24">
        <v>0</v>
      </c>
      <c r="K247" s="27">
        <v>0</v>
      </c>
      <c r="L247" s="43"/>
      <c r="M247" s="53">
        <v>0</v>
      </c>
      <c r="O247" s="60">
        <v>525669</v>
      </c>
      <c r="P247" s="60">
        <v>4297</v>
      </c>
      <c r="Q247" s="60">
        <v>3437.6</v>
      </c>
      <c r="R247" s="60">
        <v>3222.75</v>
      </c>
      <c r="T247" s="96">
        <f t="shared" si="12"/>
        <v>0</v>
      </c>
      <c r="U247" s="96">
        <f t="shared" si="13"/>
        <v>0</v>
      </c>
      <c r="W247" s="94">
        <f t="shared" si="14"/>
        <v>0</v>
      </c>
      <c r="X247" s="94">
        <f t="shared" si="15"/>
        <v>0</v>
      </c>
    </row>
    <row r="248" spans="1:24" ht="38.25">
      <c r="A248" s="20">
        <v>237</v>
      </c>
      <c r="B248" s="21" t="s">
        <v>920</v>
      </c>
      <c r="C248" s="31" t="s">
        <v>921</v>
      </c>
      <c r="D248" s="21" t="s">
        <v>559</v>
      </c>
      <c r="E248" s="23">
        <v>0</v>
      </c>
      <c r="F248" s="24">
        <v>0</v>
      </c>
      <c r="G248" s="24">
        <v>0</v>
      </c>
      <c r="H248" s="25">
        <v>0</v>
      </c>
      <c r="I248" s="26">
        <v>0</v>
      </c>
      <c r="J248" s="24">
        <v>0</v>
      </c>
      <c r="K248" s="27">
        <v>0</v>
      </c>
      <c r="L248" s="43"/>
      <c r="M248" s="53">
        <v>0</v>
      </c>
      <c r="O248" s="60">
        <v>160412</v>
      </c>
      <c r="P248" s="60">
        <v>503</v>
      </c>
      <c r="Q248" s="60">
        <v>402.4</v>
      </c>
      <c r="R248" s="60">
        <v>377.25</v>
      </c>
      <c r="T248" s="96">
        <f t="shared" si="12"/>
        <v>0</v>
      </c>
      <c r="U248" s="96">
        <f t="shared" si="13"/>
        <v>0</v>
      </c>
      <c r="W248" s="94">
        <f t="shared" si="14"/>
        <v>0</v>
      </c>
      <c r="X248" s="94">
        <f t="shared" si="15"/>
        <v>0</v>
      </c>
    </row>
    <row r="249" spans="1:24" ht="38.25">
      <c r="A249" s="20">
        <v>238</v>
      </c>
      <c r="B249" s="21" t="s">
        <v>922</v>
      </c>
      <c r="C249" s="31" t="s">
        <v>923</v>
      </c>
      <c r="D249" s="21" t="s">
        <v>559</v>
      </c>
      <c r="E249" s="23">
        <v>0</v>
      </c>
      <c r="F249" s="24">
        <v>0</v>
      </c>
      <c r="G249" s="24">
        <v>0</v>
      </c>
      <c r="H249" s="25">
        <v>0</v>
      </c>
      <c r="I249" s="26">
        <v>0</v>
      </c>
      <c r="J249" s="24">
        <v>0</v>
      </c>
      <c r="K249" s="27">
        <v>0</v>
      </c>
      <c r="L249" s="43"/>
      <c r="M249" s="53">
        <v>0</v>
      </c>
      <c r="O249" s="60">
        <v>77036</v>
      </c>
      <c r="P249" s="60">
        <v>566</v>
      </c>
      <c r="Q249" s="60">
        <v>452.8</v>
      </c>
      <c r="R249" s="60">
        <v>424.5</v>
      </c>
      <c r="T249" s="96">
        <f t="shared" si="12"/>
        <v>0</v>
      </c>
      <c r="U249" s="96">
        <f t="shared" si="13"/>
        <v>0</v>
      </c>
      <c r="W249" s="94">
        <f t="shared" si="14"/>
        <v>0</v>
      </c>
      <c r="X249" s="94">
        <f t="shared" si="15"/>
        <v>0</v>
      </c>
    </row>
    <row r="250" spans="1:24" ht="38.25">
      <c r="A250" s="20">
        <v>239</v>
      </c>
      <c r="B250" s="21" t="s">
        <v>924</v>
      </c>
      <c r="C250" s="31" t="s">
        <v>925</v>
      </c>
      <c r="D250" s="21" t="s">
        <v>559</v>
      </c>
      <c r="E250" s="23">
        <v>6</v>
      </c>
      <c r="F250" s="24">
        <v>2499</v>
      </c>
      <c r="G250" s="24">
        <v>755</v>
      </c>
      <c r="H250" s="25">
        <v>0.2</v>
      </c>
      <c r="I250" s="26">
        <v>0.7583033213285314</v>
      </c>
      <c r="J250" s="24">
        <v>604</v>
      </c>
      <c r="K250" s="27">
        <v>3624</v>
      </c>
      <c r="L250" s="43"/>
      <c r="M250" s="53">
        <v>6</v>
      </c>
      <c r="O250" s="60">
        <v>29789</v>
      </c>
      <c r="P250" s="60">
        <v>755</v>
      </c>
      <c r="Q250" s="60">
        <v>604</v>
      </c>
      <c r="R250" s="60">
        <v>566.25</v>
      </c>
      <c r="T250" s="96">
        <f t="shared" si="12"/>
        <v>3624</v>
      </c>
      <c r="U250" s="96">
        <f t="shared" si="13"/>
        <v>3397.5</v>
      </c>
      <c r="W250" s="94">
        <f t="shared" si="14"/>
        <v>0</v>
      </c>
      <c r="X250" s="94">
        <f t="shared" si="15"/>
        <v>-226.5</v>
      </c>
    </row>
    <row r="251" spans="1:24" ht="38.25">
      <c r="A251" s="20">
        <v>240</v>
      </c>
      <c r="B251" s="21" t="s">
        <v>926</v>
      </c>
      <c r="C251" s="31" t="s">
        <v>925</v>
      </c>
      <c r="D251" s="21" t="s">
        <v>559</v>
      </c>
      <c r="E251" s="23">
        <v>0</v>
      </c>
      <c r="F251" s="24">
        <v>0</v>
      </c>
      <c r="G251" s="24">
        <v>0</v>
      </c>
      <c r="H251" s="25">
        <v>0</v>
      </c>
      <c r="I251" s="26">
        <v>0</v>
      </c>
      <c r="J251" s="24">
        <v>0</v>
      </c>
      <c r="K251" s="27">
        <v>0</v>
      </c>
      <c r="L251" s="43"/>
      <c r="M251" s="53">
        <v>0</v>
      </c>
      <c r="O251" s="60">
        <v>102715</v>
      </c>
      <c r="P251" s="60">
        <v>755</v>
      </c>
      <c r="Q251" s="60">
        <v>604</v>
      </c>
      <c r="R251" s="60">
        <v>566.25</v>
      </c>
      <c r="T251" s="96">
        <f t="shared" si="12"/>
        <v>0</v>
      </c>
      <c r="U251" s="96">
        <f t="shared" si="13"/>
        <v>0</v>
      </c>
      <c r="W251" s="94">
        <f t="shared" si="14"/>
        <v>0</v>
      </c>
      <c r="X251" s="94">
        <f t="shared" si="15"/>
        <v>0</v>
      </c>
    </row>
    <row r="252" spans="1:24" ht="102">
      <c r="A252" s="20">
        <v>241</v>
      </c>
      <c r="B252" s="21" t="s">
        <v>927</v>
      </c>
      <c r="C252" s="31" t="s">
        <v>928</v>
      </c>
      <c r="D252" s="21" t="s">
        <v>929</v>
      </c>
      <c r="E252" s="23">
        <v>0</v>
      </c>
      <c r="F252" s="24">
        <v>0</v>
      </c>
      <c r="G252" s="24">
        <v>0</v>
      </c>
      <c r="H252" s="25">
        <v>0</v>
      </c>
      <c r="I252" s="26">
        <v>0</v>
      </c>
      <c r="J252" s="24">
        <v>0</v>
      </c>
      <c r="K252" s="27">
        <v>0</v>
      </c>
      <c r="L252" s="43"/>
      <c r="M252" s="53">
        <v>0</v>
      </c>
      <c r="O252" s="60">
        <v>26018</v>
      </c>
      <c r="P252" s="60">
        <v>6913</v>
      </c>
      <c r="Q252" s="60">
        <v>5530.4</v>
      </c>
      <c r="R252" s="60">
        <v>5184.75</v>
      </c>
      <c r="T252" s="96">
        <f t="shared" si="12"/>
        <v>0</v>
      </c>
      <c r="U252" s="96">
        <f t="shared" si="13"/>
        <v>0</v>
      </c>
      <c r="W252" s="94">
        <f t="shared" si="14"/>
        <v>0</v>
      </c>
      <c r="X252" s="94">
        <f t="shared" si="15"/>
        <v>0</v>
      </c>
    </row>
    <row r="253" spans="1:24" ht="51">
      <c r="A253" s="20">
        <v>242</v>
      </c>
      <c r="B253" s="21" t="s">
        <v>930</v>
      </c>
      <c r="C253" s="31" t="s">
        <v>931</v>
      </c>
      <c r="D253" s="21" t="s">
        <v>559</v>
      </c>
      <c r="E253" s="23">
        <v>0</v>
      </c>
      <c r="F253" s="24">
        <v>0</v>
      </c>
      <c r="G253" s="24">
        <v>0</v>
      </c>
      <c r="H253" s="25">
        <v>0</v>
      </c>
      <c r="I253" s="26">
        <v>0</v>
      </c>
      <c r="J253" s="24">
        <v>0</v>
      </c>
      <c r="K253" s="27">
        <v>0</v>
      </c>
      <c r="L253" s="43"/>
      <c r="M253" s="53">
        <v>0</v>
      </c>
      <c r="O253" s="60">
        <v>39479</v>
      </c>
      <c r="P253" s="60">
        <v>391</v>
      </c>
      <c r="Q253" s="60">
        <v>312.8</v>
      </c>
      <c r="R253" s="60">
        <v>293.25</v>
      </c>
      <c r="T253" s="96">
        <f t="shared" si="12"/>
        <v>0</v>
      </c>
      <c r="U253" s="96">
        <f t="shared" si="13"/>
        <v>0</v>
      </c>
      <c r="W253" s="94">
        <f t="shared" si="14"/>
        <v>0</v>
      </c>
      <c r="X253" s="94">
        <f t="shared" si="15"/>
        <v>0</v>
      </c>
    </row>
    <row r="254" spans="1:24" ht="25.5">
      <c r="A254" s="20">
        <v>243</v>
      </c>
      <c r="B254" s="21" t="s">
        <v>932</v>
      </c>
      <c r="C254" s="31" t="s">
        <v>933</v>
      </c>
      <c r="D254" s="21" t="s">
        <v>559</v>
      </c>
      <c r="E254" s="23">
        <v>0</v>
      </c>
      <c r="F254" s="24">
        <v>0</v>
      </c>
      <c r="G254" s="24">
        <v>0</v>
      </c>
      <c r="H254" s="25">
        <v>0</v>
      </c>
      <c r="I254" s="26">
        <v>0</v>
      </c>
      <c r="J254" s="24">
        <v>0</v>
      </c>
      <c r="K254" s="27">
        <v>0</v>
      </c>
      <c r="L254" s="43"/>
      <c r="M254" s="53">
        <v>0</v>
      </c>
      <c r="O254" s="60">
        <v>28874</v>
      </c>
      <c r="P254" s="60">
        <v>100</v>
      </c>
      <c r="Q254" s="60">
        <v>80</v>
      </c>
      <c r="R254" s="60">
        <v>75</v>
      </c>
      <c r="T254" s="96">
        <f t="shared" si="12"/>
        <v>0</v>
      </c>
      <c r="U254" s="96">
        <f t="shared" si="13"/>
        <v>0</v>
      </c>
      <c r="W254" s="94">
        <f t="shared" si="14"/>
        <v>0</v>
      </c>
      <c r="X254" s="94">
        <f t="shared" si="15"/>
        <v>0</v>
      </c>
    </row>
    <row r="255" spans="1:24" ht="51">
      <c r="A255" s="20">
        <v>244</v>
      </c>
      <c r="B255" s="21" t="s">
        <v>934</v>
      </c>
      <c r="C255" s="31" t="s">
        <v>935</v>
      </c>
      <c r="D255" s="21" t="s">
        <v>559</v>
      </c>
      <c r="E255" s="23">
        <v>0</v>
      </c>
      <c r="F255" s="24">
        <v>0</v>
      </c>
      <c r="G255" s="24">
        <v>0</v>
      </c>
      <c r="H255" s="25">
        <v>0</v>
      </c>
      <c r="I255" s="26">
        <v>0</v>
      </c>
      <c r="J255" s="24">
        <v>0</v>
      </c>
      <c r="K255" s="27">
        <v>0</v>
      </c>
      <c r="L255" s="43"/>
      <c r="M255" s="53">
        <v>0</v>
      </c>
      <c r="O255" s="60">
        <v>99093</v>
      </c>
      <c r="P255" s="60">
        <v>5882</v>
      </c>
      <c r="Q255" s="60">
        <v>4705.6000000000004</v>
      </c>
      <c r="R255" s="60">
        <v>4411.5</v>
      </c>
      <c r="T255" s="96">
        <f t="shared" si="12"/>
        <v>0</v>
      </c>
      <c r="U255" s="96">
        <f t="shared" si="13"/>
        <v>0</v>
      </c>
      <c r="W255" s="94">
        <f t="shared" si="14"/>
        <v>0</v>
      </c>
      <c r="X255" s="94">
        <f t="shared" si="15"/>
        <v>0</v>
      </c>
    </row>
    <row r="256" spans="1:24" ht="63.75">
      <c r="A256" s="20">
        <v>245</v>
      </c>
      <c r="B256" s="21" t="s">
        <v>936</v>
      </c>
      <c r="C256" s="31" t="s">
        <v>937</v>
      </c>
      <c r="D256" s="21" t="s">
        <v>559</v>
      </c>
      <c r="E256" s="23">
        <v>0</v>
      </c>
      <c r="F256" s="24">
        <v>0</v>
      </c>
      <c r="G256" s="24">
        <v>0</v>
      </c>
      <c r="H256" s="25">
        <v>0</v>
      </c>
      <c r="I256" s="26">
        <v>0</v>
      </c>
      <c r="J256" s="24">
        <v>0</v>
      </c>
      <c r="K256" s="27">
        <v>0</v>
      </c>
      <c r="L256" s="43"/>
      <c r="M256" s="53">
        <v>0</v>
      </c>
      <c r="O256" s="60">
        <v>174544</v>
      </c>
      <c r="P256" s="60">
        <v>7700</v>
      </c>
      <c r="Q256" s="60">
        <v>6160</v>
      </c>
      <c r="R256" s="60">
        <v>5775</v>
      </c>
      <c r="T256" s="96">
        <f t="shared" si="12"/>
        <v>0</v>
      </c>
      <c r="U256" s="96">
        <f t="shared" si="13"/>
        <v>0</v>
      </c>
      <c r="W256" s="94">
        <f t="shared" si="14"/>
        <v>0</v>
      </c>
      <c r="X256" s="94">
        <f t="shared" si="15"/>
        <v>0</v>
      </c>
    </row>
    <row r="257" spans="1:24" ht="38.25">
      <c r="A257" s="20">
        <v>246</v>
      </c>
      <c r="B257" s="21" t="s">
        <v>938</v>
      </c>
      <c r="C257" s="31" t="s">
        <v>939</v>
      </c>
      <c r="D257" s="21" t="s">
        <v>559</v>
      </c>
      <c r="E257" s="23">
        <v>0</v>
      </c>
      <c r="F257" s="24">
        <v>0</v>
      </c>
      <c r="G257" s="24">
        <v>0</v>
      </c>
      <c r="H257" s="25">
        <v>0</v>
      </c>
      <c r="I257" s="26">
        <v>0</v>
      </c>
      <c r="J257" s="24">
        <v>0</v>
      </c>
      <c r="K257" s="27">
        <v>0</v>
      </c>
      <c r="L257" s="43"/>
      <c r="M257" s="53">
        <v>0</v>
      </c>
      <c r="O257" s="60">
        <v>71000</v>
      </c>
      <c r="P257" s="60">
        <v>3966</v>
      </c>
      <c r="Q257" s="60">
        <v>3172.8</v>
      </c>
      <c r="R257" s="60">
        <v>2974.5</v>
      </c>
      <c r="T257" s="96">
        <f t="shared" si="12"/>
        <v>0</v>
      </c>
      <c r="U257" s="96">
        <f t="shared" si="13"/>
        <v>0</v>
      </c>
      <c r="W257" s="94">
        <f t="shared" si="14"/>
        <v>0</v>
      </c>
      <c r="X257" s="94">
        <f t="shared" si="15"/>
        <v>0</v>
      </c>
    </row>
    <row r="258" spans="1:24" ht="38.25">
      <c r="A258" s="20">
        <v>247</v>
      </c>
      <c r="B258" s="21" t="s">
        <v>940</v>
      </c>
      <c r="C258" s="31" t="s">
        <v>941</v>
      </c>
      <c r="D258" s="21" t="s">
        <v>559</v>
      </c>
      <c r="E258" s="23">
        <v>0</v>
      </c>
      <c r="F258" s="24">
        <v>0</v>
      </c>
      <c r="G258" s="24">
        <v>0</v>
      </c>
      <c r="H258" s="25">
        <v>0</v>
      </c>
      <c r="I258" s="26">
        <v>0</v>
      </c>
      <c r="J258" s="24">
        <v>0</v>
      </c>
      <c r="K258" s="27">
        <v>0</v>
      </c>
      <c r="L258" s="43"/>
      <c r="M258" s="53">
        <v>0</v>
      </c>
      <c r="O258" s="60">
        <v>87954</v>
      </c>
      <c r="P258" s="60">
        <v>7700</v>
      </c>
      <c r="Q258" s="60">
        <v>6160</v>
      </c>
      <c r="R258" s="60">
        <v>5775</v>
      </c>
      <c r="T258" s="96">
        <f t="shared" si="12"/>
        <v>0</v>
      </c>
      <c r="U258" s="96">
        <f t="shared" si="13"/>
        <v>0</v>
      </c>
      <c r="W258" s="94">
        <f t="shared" si="14"/>
        <v>0</v>
      </c>
      <c r="X258" s="94">
        <f t="shared" si="15"/>
        <v>0</v>
      </c>
    </row>
    <row r="259" spans="1:24" ht="89.25">
      <c r="A259" s="20">
        <v>248</v>
      </c>
      <c r="B259" s="21" t="s">
        <v>942</v>
      </c>
      <c r="C259" s="31" t="s">
        <v>943</v>
      </c>
      <c r="D259" s="21" t="s">
        <v>559</v>
      </c>
      <c r="E259" s="23">
        <v>7</v>
      </c>
      <c r="F259" s="24">
        <v>995</v>
      </c>
      <c r="G259" s="24">
        <v>345</v>
      </c>
      <c r="H259" s="25">
        <v>0.2</v>
      </c>
      <c r="I259" s="26">
        <v>0.72261306532663316</v>
      </c>
      <c r="J259" s="24">
        <v>276</v>
      </c>
      <c r="K259" s="27">
        <v>1932</v>
      </c>
      <c r="L259" s="43"/>
      <c r="M259" s="53">
        <v>7</v>
      </c>
      <c r="O259" s="60">
        <v>9219</v>
      </c>
      <c r="P259" s="60">
        <v>345</v>
      </c>
      <c r="Q259" s="60">
        <v>276</v>
      </c>
      <c r="R259" s="60">
        <v>258.75</v>
      </c>
      <c r="T259" s="96">
        <f t="shared" si="12"/>
        <v>1932</v>
      </c>
      <c r="U259" s="96">
        <f t="shared" si="13"/>
        <v>1811.25</v>
      </c>
      <c r="W259" s="94">
        <f t="shared" si="14"/>
        <v>0</v>
      </c>
      <c r="X259" s="94">
        <f t="shared" si="15"/>
        <v>-120.75</v>
      </c>
    </row>
    <row r="260" spans="1:24" ht="89.25">
      <c r="A260" s="20">
        <v>249</v>
      </c>
      <c r="B260" s="21" t="s">
        <v>944</v>
      </c>
      <c r="C260" s="31" t="s">
        <v>943</v>
      </c>
      <c r="D260" s="21" t="s">
        <v>559</v>
      </c>
      <c r="E260" s="23">
        <v>0</v>
      </c>
      <c r="F260" s="24">
        <v>0</v>
      </c>
      <c r="G260" s="24">
        <v>0</v>
      </c>
      <c r="H260" s="25">
        <v>0</v>
      </c>
      <c r="I260" s="26">
        <v>0</v>
      </c>
      <c r="J260" s="24">
        <v>0</v>
      </c>
      <c r="K260" s="27">
        <v>0</v>
      </c>
      <c r="L260" s="43"/>
      <c r="M260" s="53">
        <v>0</v>
      </c>
      <c r="O260" s="60">
        <v>27911</v>
      </c>
      <c r="P260" s="60">
        <v>3315</v>
      </c>
      <c r="Q260" s="60">
        <v>2652</v>
      </c>
      <c r="R260" s="60">
        <v>2486.25</v>
      </c>
      <c r="T260" s="96">
        <f t="shared" si="12"/>
        <v>0</v>
      </c>
      <c r="U260" s="96">
        <f t="shared" si="13"/>
        <v>0</v>
      </c>
      <c r="W260" s="94">
        <f t="shared" si="14"/>
        <v>0</v>
      </c>
      <c r="X260" s="94">
        <f t="shared" si="15"/>
        <v>0</v>
      </c>
    </row>
    <row r="261" spans="1:24" ht="114.75">
      <c r="A261" s="20">
        <v>250</v>
      </c>
      <c r="B261" s="21" t="s">
        <v>945</v>
      </c>
      <c r="C261" s="31" t="s">
        <v>946</v>
      </c>
      <c r="D261" s="21" t="s">
        <v>559</v>
      </c>
      <c r="E261" s="23">
        <v>0</v>
      </c>
      <c r="F261" s="24">
        <v>0</v>
      </c>
      <c r="G261" s="24">
        <v>0</v>
      </c>
      <c r="H261" s="25">
        <v>0</v>
      </c>
      <c r="I261" s="26">
        <v>0</v>
      </c>
      <c r="J261" s="24">
        <v>0</v>
      </c>
      <c r="K261" s="27">
        <v>0</v>
      </c>
      <c r="L261" s="43"/>
      <c r="M261" s="53">
        <v>0</v>
      </c>
      <c r="O261" s="60">
        <v>68476</v>
      </c>
      <c r="P261" s="60">
        <v>147</v>
      </c>
      <c r="Q261" s="60">
        <v>117.6</v>
      </c>
      <c r="R261" s="60">
        <v>110.25</v>
      </c>
      <c r="T261" s="96">
        <f t="shared" si="12"/>
        <v>0</v>
      </c>
      <c r="U261" s="96">
        <f t="shared" si="13"/>
        <v>0</v>
      </c>
      <c r="W261" s="94">
        <f t="shared" si="14"/>
        <v>0</v>
      </c>
      <c r="X261" s="94">
        <f t="shared" si="15"/>
        <v>0</v>
      </c>
    </row>
    <row r="262" spans="1:24" ht="114.75">
      <c r="A262" s="20">
        <v>251</v>
      </c>
      <c r="B262" s="21" t="s">
        <v>947</v>
      </c>
      <c r="C262" s="31" t="s">
        <v>948</v>
      </c>
      <c r="D262" s="21" t="s">
        <v>559</v>
      </c>
      <c r="E262" s="23">
        <v>0</v>
      </c>
      <c r="F262" s="24">
        <v>0</v>
      </c>
      <c r="G262" s="24">
        <v>0</v>
      </c>
      <c r="H262" s="25">
        <v>0</v>
      </c>
      <c r="I262" s="26">
        <v>0</v>
      </c>
      <c r="J262" s="24">
        <v>0</v>
      </c>
      <c r="K262" s="27">
        <v>0</v>
      </c>
      <c r="L262" s="43"/>
      <c r="M262" s="53">
        <v>0</v>
      </c>
      <c r="O262" s="60">
        <v>80205</v>
      </c>
      <c r="P262" s="60">
        <v>165</v>
      </c>
      <c r="Q262" s="60">
        <v>132</v>
      </c>
      <c r="R262" s="60">
        <v>123.75</v>
      </c>
      <c r="T262" s="96">
        <f t="shared" si="12"/>
        <v>0</v>
      </c>
      <c r="U262" s="96">
        <f t="shared" si="13"/>
        <v>0</v>
      </c>
      <c r="W262" s="94">
        <f t="shared" si="14"/>
        <v>0</v>
      </c>
      <c r="X262" s="94">
        <f t="shared" si="15"/>
        <v>0</v>
      </c>
    </row>
    <row r="263" spans="1:24" ht="51">
      <c r="A263" s="20">
        <v>252</v>
      </c>
      <c r="B263" s="21" t="s">
        <v>949</v>
      </c>
      <c r="C263" s="31" t="s">
        <v>950</v>
      </c>
      <c r="D263" s="21" t="s">
        <v>559</v>
      </c>
      <c r="E263" s="23">
        <v>0</v>
      </c>
      <c r="F263" s="24">
        <v>0</v>
      </c>
      <c r="G263" s="24">
        <v>0</v>
      </c>
      <c r="H263" s="25">
        <v>0</v>
      </c>
      <c r="I263" s="26">
        <v>0</v>
      </c>
      <c r="J263" s="24">
        <v>0</v>
      </c>
      <c r="K263" s="27">
        <v>0</v>
      </c>
      <c r="L263" s="43"/>
      <c r="M263" s="53">
        <v>0</v>
      </c>
      <c r="O263" s="60">
        <v>17081</v>
      </c>
      <c r="P263" s="60">
        <v>490</v>
      </c>
      <c r="Q263" s="60">
        <v>392</v>
      </c>
      <c r="R263" s="60">
        <v>367.5</v>
      </c>
      <c r="T263" s="96">
        <f t="shared" si="12"/>
        <v>0</v>
      </c>
      <c r="U263" s="96">
        <f t="shared" si="13"/>
        <v>0</v>
      </c>
      <c r="W263" s="94">
        <f t="shared" si="14"/>
        <v>0</v>
      </c>
      <c r="X263" s="94">
        <f t="shared" si="15"/>
        <v>0</v>
      </c>
    </row>
    <row r="264" spans="1:24" ht="51">
      <c r="A264" s="20">
        <v>253</v>
      </c>
      <c r="B264" s="21" t="s">
        <v>951</v>
      </c>
      <c r="C264" s="31" t="s">
        <v>950</v>
      </c>
      <c r="D264" s="21" t="s">
        <v>559</v>
      </c>
      <c r="E264" s="23">
        <v>0</v>
      </c>
      <c r="F264" s="24">
        <v>0</v>
      </c>
      <c r="G264" s="24">
        <v>0</v>
      </c>
      <c r="H264" s="25">
        <v>0</v>
      </c>
      <c r="I264" s="26">
        <v>0</v>
      </c>
      <c r="J264" s="24">
        <v>0</v>
      </c>
      <c r="K264" s="27">
        <v>0</v>
      </c>
      <c r="L264" s="43"/>
      <c r="M264" s="53">
        <v>0</v>
      </c>
      <c r="O264" s="60">
        <v>50904</v>
      </c>
      <c r="P264" s="60">
        <v>626</v>
      </c>
      <c r="Q264" s="60">
        <v>500.8</v>
      </c>
      <c r="R264" s="60">
        <v>469.5</v>
      </c>
      <c r="T264" s="96">
        <f t="shared" si="12"/>
        <v>0</v>
      </c>
      <c r="U264" s="96">
        <f t="shared" si="13"/>
        <v>0</v>
      </c>
      <c r="W264" s="94">
        <f t="shared" si="14"/>
        <v>0</v>
      </c>
      <c r="X264" s="94">
        <f t="shared" si="15"/>
        <v>0</v>
      </c>
    </row>
    <row r="265" spans="1:24" ht="63.75">
      <c r="A265" s="20">
        <v>254</v>
      </c>
      <c r="B265" s="21" t="s">
        <v>952</v>
      </c>
      <c r="C265" s="31" t="s">
        <v>953</v>
      </c>
      <c r="D265" s="21" t="s">
        <v>912</v>
      </c>
      <c r="E265" s="23">
        <v>0</v>
      </c>
      <c r="F265" s="24">
        <v>0</v>
      </c>
      <c r="G265" s="24">
        <v>0</v>
      </c>
      <c r="H265" s="25">
        <v>0</v>
      </c>
      <c r="I265" s="26">
        <v>0</v>
      </c>
      <c r="J265" s="24">
        <v>0</v>
      </c>
      <c r="K265" s="27">
        <v>0</v>
      </c>
      <c r="L265" s="43"/>
      <c r="M265" s="53">
        <v>0</v>
      </c>
      <c r="O265" s="60">
        <v>38149</v>
      </c>
      <c r="P265" s="60">
        <v>482</v>
      </c>
      <c r="Q265" s="60">
        <v>385.6</v>
      </c>
      <c r="R265" s="60">
        <v>361.5</v>
      </c>
      <c r="T265" s="96">
        <f t="shared" si="12"/>
        <v>0</v>
      </c>
      <c r="U265" s="96">
        <f t="shared" si="13"/>
        <v>0</v>
      </c>
      <c r="W265" s="94">
        <f t="shared" si="14"/>
        <v>0</v>
      </c>
      <c r="X265" s="94">
        <f t="shared" si="15"/>
        <v>0</v>
      </c>
    </row>
    <row r="266" spans="1:24" ht="63.75">
      <c r="A266" s="20">
        <v>255</v>
      </c>
      <c r="B266" s="21" t="s">
        <v>954</v>
      </c>
      <c r="C266" s="31" t="s">
        <v>953</v>
      </c>
      <c r="D266" s="21" t="s">
        <v>912</v>
      </c>
      <c r="E266" s="23">
        <v>0</v>
      </c>
      <c r="F266" s="24">
        <v>0</v>
      </c>
      <c r="G266" s="24">
        <v>0</v>
      </c>
      <c r="H266" s="25">
        <v>0</v>
      </c>
      <c r="I266" s="26">
        <v>0</v>
      </c>
      <c r="J266" s="24">
        <v>0</v>
      </c>
      <c r="K266" s="27">
        <v>0</v>
      </c>
      <c r="L266" s="43"/>
      <c r="M266" s="53">
        <v>0</v>
      </c>
      <c r="O266" s="60">
        <v>115497</v>
      </c>
      <c r="P266" s="60">
        <v>482</v>
      </c>
      <c r="Q266" s="60">
        <v>385.6</v>
      </c>
      <c r="R266" s="60">
        <v>361.5</v>
      </c>
      <c r="T266" s="96">
        <f t="shared" si="12"/>
        <v>0</v>
      </c>
      <c r="U266" s="96">
        <f t="shared" si="13"/>
        <v>0</v>
      </c>
      <c r="W266" s="94">
        <f t="shared" si="14"/>
        <v>0</v>
      </c>
      <c r="X266" s="94">
        <f t="shared" si="15"/>
        <v>0</v>
      </c>
    </row>
    <row r="267" spans="1:24" ht="76.5">
      <c r="A267" s="20">
        <v>256</v>
      </c>
      <c r="B267" s="21" t="s">
        <v>955</v>
      </c>
      <c r="C267" s="31" t="s">
        <v>956</v>
      </c>
      <c r="D267" s="21" t="s">
        <v>559</v>
      </c>
      <c r="E267" s="23">
        <v>0</v>
      </c>
      <c r="F267" s="24">
        <v>0</v>
      </c>
      <c r="G267" s="24">
        <v>0</v>
      </c>
      <c r="H267" s="25">
        <v>0</v>
      </c>
      <c r="I267" s="26">
        <v>0</v>
      </c>
      <c r="J267" s="24">
        <v>0</v>
      </c>
      <c r="K267" s="27">
        <v>0</v>
      </c>
      <c r="L267" s="43"/>
      <c r="M267" s="53">
        <v>0</v>
      </c>
      <c r="O267" s="60">
        <v>95021</v>
      </c>
      <c r="P267" s="60">
        <v>5741</v>
      </c>
      <c r="Q267" s="60">
        <v>4592.8</v>
      </c>
      <c r="R267" s="60">
        <v>4305.75</v>
      </c>
      <c r="T267" s="96">
        <f t="shared" si="12"/>
        <v>0</v>
      </c>
      <c r="U267" s="96">
        <f t="shared" si="13"/>
        <v>0</v>
      </c>
      <c r="W267" s="94">
        <f t="shared" si="14"/>
        <v>0</v>
      </c>
      <c r="X267" s="94">
        <f t="shared" si="15"/>
        <v>0</v>
      </c>
    </row>
    <row r="268" spans="1:24" ht="76.5">
      <c r="A268" s="20">
        <v>257</v>
      </c>
      <c r="B268" s="21" t="s">
        <v>957</v>
      </c>
      <c r="C268" s="31" t="s">
        <v>956</v>
      </c>
      <c r="D268" s="21" t="s">
        <v>559</v>
      </c>
      <c r="E268" s="23">
        <v>0</v>
      </c>
      <c r="F268" s="24">
        <v>0</v>
      </c>
      <c r="G268" s="24">
        <v>0</v>
      </c>
      <c r="H268" s="25">
        <v>0</v>
      </c>
      <c r="I268" s="26">
        <v>0</v>
      </c>
      <c r="J268" s="24">
        <v>0</v>
      </c>
      <c r="K268" s="27">
        <v>0</v>
      </c>
      <c r="L268" s="43"/>
      <c r="M268" s="53">
        <v>0</v>
      </c>
      <c r="O268" s="60">
        <v>291850</v>
      </c>
      <c r="P268" s="60">
        <v>5741</v>
      </c>
      <c r="Q268" s="60">
        <v>4592.8</v>
      </c>
      <c r="R268" s="60">
        <v>4305.75</v>
      </c>
      <c r="T268" s="96">
        <f t="shared" ref="T268:T331" si="16">E268*Q268</f>
        <v>0</v>
      </c>
      <c r="U268" s="96">
        <f t="shared" ref="U268:U331" si="17">E268*R268</f>
        <v>0</v>
      </c>
      <c r="W268" s="94">
        <f t="shared" ref="W268:W331" si="18">T268-K268</f>
        <v>0</v>
      </c>
      <c r="X268" s="94">
        <f t="shared" ref="X268:X331" si="19">U268-K268</f>
        <v>0</v>
      </c>
    </row>
    <row r="269" spans="1:24" ht="102">
      <c r="A269" s="20">
        <v>258</v>
      </c>
      <c r="B269" s="21" t="s">
        <v>958</v>
      </c>
      <c r="C269" s="31" t="s">
        <v>959</v>
      </c>
      <c r="D269" s="21" t="s">
        <v>912</v>
      </c>
      <c r="E269" s="23">
        <v>0</v>
      </c>
      <c r="F269" s="24">
        <v>0</v>
      </c>
      <c r="G269" s="24">
        <v>0</v>
      </c>
      <c r="H269" s="25">
        <v>0</v>
      </c>
      <c r="I269" s="26">
        <v>0</v>
      </c>
      <c r="J269" s="24">
        <v>0</v>
      </c>
      <c r="K269" s="27">
        <v>0</v>
      </c>
      <c r="L269" s="43"/>
      <c r="M269" s="53">
        <v>0</v>
      </c>
      <c r="O269" s="60">
        <v>249977</v>
      </c>
      <c r="P269" s="60">
        <v>4236</v>
      </c>
      <c r="Q269" s="60">
        <v>3388.8</v>
      </c>
      <c r="R269" s="60">
        <v>3177</v>
      </c>
      <c r="T269" s="96">
        <f t="shared" si="16"/>
        <v>0</v>
      </c>
      <c r="U269" s="96">
        <f t="shared" si="17"/>
        <v>0</v>
      </c>
      <c r="W269" s="94">
        <f t="shared" si="18"/>
        <v>0</v>
      </c>
      <c r="X269" s="94">
        <f t="shared" si="19"/>
        <v>0</v>
      </c>
    </row>
    <row r="270" spans="1:24" ht="102">
      <c r="A270" s="20">
        <v>259</v>
      </c>
      <c r="B270" s="21" t="s">
        <v>960</v>
      </c>
      <c r="C270" s="31" t="s">
        <v>959</v>
      </c>
      <c r="D270" s="21" t="s">
        <v>912</v>
      </c>
      <c r="E270" s="23">
        <v>0</v>
      </c>
      <c r="F270" s="24">
        <v>0</v>
      </c>
      <c r="G270" s="24">
        <v>0</v>
      </c>
      <c r="H270" s="25">
        <v>0</v>
      </c>
      <c r="I270" s="26">
        <v>0</v>
      </c>
      <c r="J270" s="24">
        <v>0</v>
      </c>
      <c r="K270" s="27">
        <v>0</v>
      </c>
      <c r="L270" s="43"/>
      <c r="M270" s="53">
        <v>0</v>
      </c>
      <c r="O270" s="60">
        <v>790850</v>
      </c>
      <c r="P270" s="60">
        <v>10816</v>
      </c>
      <c r="Q270" s="60">
        <v>8652.7999999999993</v>
      </c>
      <c r="R270" s="60">
        <v>8112</v>
      </c>
      <c r="T270" s="96">
        <f t="shared" si="16"/>
        <v>0</v>
      </c>
      <c r="U270" s="96">
        <f t="shared" si="17"/>
        <v>0</v>
      </c>
      <c r="W270" s="94">
        <f t="shared" si="18"/>
        <v>0</v>
      </c>
      <c r="X270" s="94">
        <f t="shared" si="19"/>
        <v>0</v>
      </c>
    </row>
    <row r="271" spans="1:24" ht="102">
      <c r="A271" s="20">
        <v>260</v>
      </c>
      <c r="B271" s="21" t="s">
        <v>961</v>
      </c>
      <c r="C271" s="31" t="s">
        <v>962</v>
      </c>
      <c r="D271" s="21" t="s">
        <v>912</v>
      </c>
      <c r="E271" s="23">
        <v>0</v>
      </c>
      <c r="F271" s="24">
        <v>0</v>
      </c>
      <c r="G271" s="24">
        <v>0</v>
      </c>
      <c r="H271" s="25">
        <v>0</v>
      </c>
      <c r="I271" s="26">
        <v>0</v>
      </c>
      <c r="J271" s="24">
        <v>0</v>
      </c>
      <c r="K271" s="27">
        <v>0</v>
      </c>
      <c r="L271" s="43"/>
      <c r="M271" s="53">
        <v>0</v>
      </c>
      <c r="O271" s="60">
        <v>124989</v>
      </c>
      <c r="P271" s="60">
        <v>4378</v>
      </c>
      <c r="Q271" s="60">
        <v>3502.4</v>
      </c>
      <c r="R271" s="60">
        <v>3283.5</v>
      </c>
      <c r="T271" s="96">
        <f t="shared" si="16"/>
        <v>0</v>
      </c>
      <c r="U271" s="96">
        <f t="shared" si="17"/>
        <v>0</v>
      </c>
      <c r="W271" s="94">
        <f t="shared" si="18"/>
        <v>0</v>
      </c>
      <c r="X271" s="94">
        <f t="shared" si="19"/>
        <v>0</v>
      </c>
    </row>
    <row r="272" spans="1:24" ht="102">
      <c r="A272" s="20">
        <v>261</v>
      </c>
      <c r="B272" s="21" t="s">
        <v>963</v>
      </c>
      <c r="C272" s="31" t="s">
        <v>962</v>
      </c>
      <c r="D272" s="21" t="s">
        <v>912</v>
      </c>
      <c r="E272" s="23">
        <v>0</v>
      </c>
      <c r="F272" s="24">
        <v>0</v>
      </c>
      <c r="G272" s="24">
        <v>0</v>
      </c>
      <c r="H272" s="25">
        <v>0</v>
      </c>
      <c r="I272" s="26">
        <v>0</v>
      </c>
      <c r="J272" s="24">
        <v>0</v>
      </c>
      <c r="K272" s="27">
        <v>0</v>
      </c>
      <c r="L272" s="43"/>
      <c r="M272" s="53">
        <v>0</v>
      </c>
      <c r="O272" s="60">
        <v>525669</v>
      </c>
      <c r="P272" s="60">
        <v>5408</v>
      </c>
      <c r="Q272" s="60">
        <v>4326.3999999999996</v>
      </c>
      <c r="R272" s="60">
        <v>4056</v>
      </c>
      <c r="T272" s="96">
        <f t="shared" si="16"/>
        <v>0</v>
      </c>
      <c r="U272" s="96">
        <f t="shared" si="17"/>
        <v>0</v>
      </c>
      <c r="W272" s="94">
        <f t="shared" si="18"/>
        <v>0</v>
      </c>
      <c r="X272" s="94">
        <f t="shared" si="19"/>
        <v>0</v>
      </c>
    </row>
    <row r="273" spans="1:24" ht="38.25">
      <c r="A273" s="20">
        <v>262</v>
      </c>
      <c r="B273" s="21" t="s">
        <v>964</v>
      </c>
      <c r="C273" s="31" t="s">
        <v>965</v>
      </c>
      <c r="D273" s="21" t="s">
        <v>559</v>
      </c>
      <c r="E273" s="23">
        <v>0</v>
      </c>
      <c r="F273" s="24">
        <v>0</v>
      </c>
      <c r="G273" s="24">
        <v>0</v>
      </c>
      <c r="H273" s="25">
        <v>0</v>
      </c>
      <c r="I273" s="26">
        <v>0</v>
      </c>
      <c r="J273" s="24">
        <v>0</v>
      </c>
      <c r="K273" s="27">
        <v>0</v>
      </c>
      <c r="L273" s="43"/>
      <c r="M273" s="53">
        <v>0</v>
      </c>
      <c r="O273" s="60">
        <v>7918</v>
      </c>
      <c r="P273" s="60">
        <v>337</v>
      </c>
      <c r="Q273" s="60">
        <v>269.60000000000002</v>
      </c>
      <c r="R273" s="60">
        <v>252.75</v>
      </c>
      <c r="T273" s="96">
        <f t="shared" si="16"/>
        <v>0</v>
      </c>
      <c r="U273" s="96">
        <f t="shared" si="17"/>
        <v>0</v>
      </c>
      <c r="W273" s="94">
        <f t="shared" si="18"/>
        <v>0</v>
      </c>
      <c r="X273" s="94">
        <f t="shared" si="19"/>
        <v>0</v>
      </c>
    </row>
    <row r="274" spans="1:24" ht="25.5">
      <c r="A274" s="20">
        <v>263</v>
      </c>
      <c r="B274" s="21" t="s">
        <v>966</v>
      </c>
      <c r="C274" s="31" t="s">
        <v>965</v>
      </c>
      <c r="D274" s="21" t="s">
        <v>559</v>
      </c>
      <c r="E274" s="23">
        <v>0</v>
      </c>
      <c r="F274" s="24">
        <v>0</v>
      </c>
      <c r="G274" s="24">
        <v>0</v>
      </c>
      <c r="H274" s="25">
        <v>0</v>
      </c>
      <c r="I274" s="26">
        <v>0</v>
      </c>
      <c r="J274" s="24">
        <v>0</v>
      </c>
      <c r="K274" s="27">
        <v>0</v>
      </c>
      <c r="L274" s="43"/>
      <c r="M274" s="53">
        <v>0</v>
      </c>
      <c r="O274" s="60">
        <v>48528</v>
      </c>
      <c r="P274" s="60">
        <v>337</v>
      </c>
      <c r="Q274" s="60">
        <v>269.60000000000002</v>
      </c>
      <c r="R274" s="60">
        <v>252.75</v>
      </c>
      <c r="T274" s="96">
        <f t="shared" si="16"/>
        <v>0</v>
      </c>
      <c r="U274" s="96">
        <f t="shared" si="17"/>
        <v>0</v>
      </c>
      <c r="W274" s="94">
        <f t="shared" si="18"/>
        <v>0</v>
      </c>
      <c r="X274" s="94">
        <f t="shared" si="19"/>
        <v>0</v>
      </c>
    </row>
    <row r="275" spans="1:24" ht="51">
      <c r="A275" s="20">
        <v>264</v>
      </c>
      <c r="B275" s="21" t="s">
        <v>967</v>
      </c>
      <c r="C275" s="31" t="s">
        <v>968</v>
      </c>
      <c r="D275" s="21" t="s">
        <v>559</v>
      </c>
      <c r="E275" s="23">
        <v>0</v>
      </c>
      <c r="F275" s="24">
        <v>0</v>
      </c>
      <c r="G275" s="24">
        <v>0</v>
      </c>
      <c r="H275" s="25">
        <v>0</v>
      </c>
      <c r="I275" s="26">
        <v>0</v>
      </c>
      <c r="J275" s="24">
        <v>0</v>
      </c>
      <c r="K275" s="27">
        <v>0</v>
      </c>
      <c r="L275" s="43"/>
      <c r="M275" s="53">
        <v>0</v>
      </c>
      <c r="O275" s="60">
        <v>31391</v>
      </c>
      <c r="P275" s="60">
        <v>537</v>
      </c>
      <c r="Q275" s="60">
        <v>429.6</v>
      </c>
      <c r="R275" s="60">
        <v>402.75</v>
      </c>
      <c r="T275" s="96">
        <f t="shared" si="16"/>
        <v>0</v>
      </c>
      <c r="U275" s="96">
        <f t="shared" si="17"/>
        <v>0</v>
      </c>
      <c r="W275" s="94">
        <f t="shared" si="18"/>
        <v>0</v>
      </c>
      <c r="X275" s="94">
        <f t="shared" si="19"/>
        <v>0</v>
      </c>
    </row>
    <row r="276" spans="1:24" ht="51">
      <c r="A276" s="20">
        <v>265</v>
      </c>
      <c r="B276" s="21" t="s">
        <v>969</v>
      </c>
      <c r="C276" s="31" t="s">
        <v>968</v>
      </c>
      <c r="D276" s="21" t="s">
        <v>559</v>
      </c>
      <c r="E276" s="23">
        <v>0</v>
      </c>
      <c r="F276" s="24">
        <v>0</v>
      </c>
      <c r="G276" s="24">
        <v>0</v>
      </c>
      <c r="H276" s="25">
        <v>0</v>
      </c>
      <c r="I276" s="26">
        <v>0</v>
      </c>
      <c r="J276" s="24">
        <v>0</v>
      </c>
      <c r="K276" s="27">
        <v>0</v>
      </c>
      <c r="L276" s="43"/>
      <c r="M276" s="53">
        <v>0</v>
      </c>
      <c r="O276" s="60">
        <v>179662</v>
      </c>
      <c r="P276" s="60">
        <v>537</v>
      </c>
      <c r="Q276" s="60">
        <v>429.6</v>
      </c>
      <c r="R276" s="60">
        <v>402.75</v>
      </c>
      <c r="T276" s="96">
        <f t="shared" si="16"/>
        <v>0</v>
      </c>
      <c r="U276" s="96">
        <f t="shared" si="17"/>
        <v>0</v>
      </c>
      <c r="W276" s="94">
        <f t="shared" si="18"/>
        <v>0</v>
      </c>
      <c r="X276" s="94">
        <f t="shared" si="19"/>
        <v>0</v>
      </c>
    </row>
    <row r="277" spans="1:24" ht="51">
      <c r="A277" s="20">
        <v>266</v>
      </c>
      <c r="B277" s="21" t="s">
        <v>970</v>
      </c>
      <c r="C277" s="31" t="s">
        <v>971</v>
      </c>
      <c r="D277" s="21" t="s">
        <v>559</v>
      </c>
      <c r="E277" s="23">
        <v>0</v>
      </c>
      <c r="F277" s="24">
        <v>0</v>
      </c>
      <c r="G277" s="24">
        <v>0</v>
      </c>
      <c r="H277" s="25">
        <v>0</v>
      </c>
      <c r="I277" s="26">
        <v>0</v>
      </c>
      <c r="J277" s="24">
        <v>0</v>
      </c>
      <c r="K277" s="27">
        <v>0</v>
      </c>
      <c r="L277" s="43"/>
      <c r="M277" s="53">
        <v>0</v>
      </c>
      <c r="O277" s="60">
        <v>35633</v>
      </c>
      <c r="P277" s="60">
        <v>964</v>
      </c>
      <c r="Q277" s="60">
        <v>771.2</v>
      </c>
      <c r="R277" s="60">
        <v>723</v>
      </c>
      <c r="T277" s="96">
        <f t="shared" si="16"/>
        <v>0</v>
      </c>
      <c r="U277" s="96">
        <f t="shared" si="17"/>
        <v>0</v>
      </c>
      <c r="W277" s="94">
        <f t="shared" si="18"/>
        <v>0</v>
      </c>
      <c r="X277" s="94">
        <f t="shared" si="19"/>
        <v>0</v>
      </c>
    </row>
    <row r="278" spans="1:24" ht="51">
      <c r="A278" s="20">
        <v>267</v>
      </c>
      <c r="B278" s="21" t="s">
        <v>972</v>
      </c>
      <c r="C278" s="31" t="s">
        <v>971</v>
      </c>
      <c r="D278" s="21" t="s">
        <v>559</v>
      </c>
      <c r="E278" s="23">
        <v>0</v>
      </c>
      <c r="F278" s="24">
        <v>0</v>
      </c>
      <c r="G278" s="24">
        <v>0</v>
      </c>
      <c r="H278" s="25">
        <v>0</v>
      </c>
      <c r="I278" s="26">
        <v>0</v>
      </c>
      <c r="J278" s="24">
        <v>0</v>
      </c>
      <c r="K278" s="27">
        <v>0</v>
      </c>
      <c r="L278" s="43"/>
      <c r="M278" s="53">
        <v>0</v>
      </c>
      <c r="O278" s="60">
        <v>224576</v>
      </c>
      <c r="P278" s="60">
        <v>964</v>
      </c>
      <c r="Q278" s="60">
        <v>771.2</v>
      </c>
      <c r="R278" s="60">
        <v>723</v>
      </c>
      <c r="T278" s="96">
        <f t="shared" si="16"/>
        <v>0</v>
      </c>
      <c r="U278" s="96">
        <f t="shared" si="17"/>
        <v>0</v>
      </c>
      <c r="W278" s="94">
        <f t="shared" si="18"/>
        <v>0</v>
      </c>
      <c r="X278" s="94">
        <f t="shared" si="19"/>
        <v>0</v>
      </c>
    </row>
    <row r="279" spans="1:24" ht="76.5">
      <c r="A279" s="20">
        <v>268</v>
      </c>
      <c r="B279" s="21" t="s">
        <v>973</v>
      </c>
      <c r="C279" s="31" t="s">
        <v>974</v>
      </c>
      <c r="D279" s="21" t="s">
        <v>559</v>
      </c>
      <c r="E279" s="23">
        <v>0</v>
      </c>
      <c r="F279" s="24">
        <v>0</v>
      </c>
      <c r="G279" s="24">
        <v>0</v>
      </c>
      <c r="H279" s="25">
        <v>0</v>
      </c>
      <c r="I279" s="26">
        <v>0</v>
      </c>
      <c r="J279" s="24">
        <v>0</v>
      </c>
      <c r="K279" s="27">
        <v>0</v>
      </c>
      <c r="L279" s="43"/>
      <c r="M279" s="53">
        <v>0</v>
      </c>
      <c r="O279" s="60">
        <v>20134</v>
      </c>
      <c r="P279" s="60">
        <v>260</v>
      </c>
      <c r="Q279" s="60">
        <v>208</v>
      </c>
      <c r="R279" s="60">
        <v>195</v>
      </c>
      <c r="T279" s="96">
        <f t="shared" si="16"/>
        <v>0</v>
      </c>
      <c r="U279" s="96">
        <f t="shared" si="17"/>
        <v>0</v>
      </c>
      <c r="W279" s="94">
        <f t="shared" si="18"/>
        <v>0</v>
      </c>
      <c r="X279" s="94">
        <f t="shared" si="19"/>
        <v>0</v>
      </c>
    </row>
    <row r="280" spans="1:24" ht="76.5">
      <c r="A280" s="20">
        <v>269</v>
      </c>
      <c r="B280" s="21" t="s">
        <v>975</v>
      </c>
      <c r="C280" s="31" t="s">
        <v>974</v>
      </c>
      <c r="D280" s="21" t="s">
        <v>559</v>
      </c>
      <c r="E280" s="23">
        <v>0</v>
      </c>
      <c r="F280" s="24">
        <v>0</v>
      </c>
      <c r="G280" s="24">
        <v>0</v>
      </c>
      <c r="H280" s="25">
        <v>0</v>
      </c>
      <c r="I280" s="26">
        <v>0</v>
      </c>
      <c r="J280" s="24">
        <v>0</v>
      </c>
      <c r="K280" s="27">
        <v>0</v>
      </c>
      <c r="L280" s="43"/>
      <c r="M280" s="53">
        <v>0</v>
      </c>
      <c r="O280" s="60">
        <v>60957</v>
      </c>
      <c r="P280" s="60">
        <v>260</v>
      </c>
      <c r="Q280" s="60">
        <v>208</v>
      </c>
      <c r="R280" s="60">
        <v>195</v>
      </c>
      <c r="T280" s="96">
        <f t="shared" si="16"/>
        <v>0</v>
      </c>
      <c r="U280" s="96">
        <f t="shared" si="17"/>
        <v>0</v>
      </c>
      <c r="W280" s="94">
        <f t="shared" si="18"/>
        <v>0</v>
      </c>
      <c r="X280" s="94">
        <f t="shared" si="19"/>
        <v>0</v>
      </c>
    </row>
    <row r="281" spans="1:24" ht="76.5">
      <c r="A281" s="20">
        <v>270</v>
      </c>
      <c r="B281" s="21" t="s">
        <v>976</v>
      </c>
      <c r="C281" s="31" t="s">
        <v>977</v>
      </c>
      <c r="D281" s="21" t="s">
        <v>559</v>
      </c>
      <c r="E281" s="23">
        <v>0</v>
      </c>
      <c r="F281" s="24">
        <v>0</v>
      </c>
      <c r="G281" s="24">
        <v>0</v>
      </c>
      <c r="H281" s="25">
        <v>0</v>
      </c>
      <c r="I281" s="26">
        <v>0</v>
      </c>
      <c r="J281" s="24">
        <v>0</v>
      </c>
      <c r="K281" s="27">
        <v>0</v>
      </c>
      <c r="L281" s="43"/>
      <c r="M281" s="53">
        <v>0</v>
      </c>
      <c r="O281" s="60">
        <v>254322</v>
      </c>
      <c r="P281" s="60">
        <v>201</v>
      </c>
      <c r="Q281" s="60">
        <v>160.80000000000001</v>
      </c>
      <c r="R281" s="60">
        <v>150.75</v>
      </c>
      <c r="T281" s="96">
        <f t="shared" si="16"/>
        <v>0</v>
      </c>
      <c r="U281" s="96">
        <f t="shared" si="17"/>
        <v>0</v>
      </c>
      <c r="W281" s="94">
        <f t="shared" si="18"/>
        <v>0</v>
      </c>
      <c r="X281" s="94">
        <f t="shared" si="19"/>
        <v>0</v>
      </c>
    </row>
    <row r="282" spans="1:24" ht="76.5">
      <c r="A282" s="20">
        <v>271</v>
      </c>
      <c r="B282" s="21" t="s">
        <v>978</v>
      </c>
      <c r="C282" s="31" t="s">
        <v>977</v>
      </c>
      <c r="D282" s="21" t="s">
        <v>559</v>
      </c>
      <c r="E282" s="23">
        <v>0</v>
      </c>
      <c r="F282" s="24">
        <v>0</v>
      </c>
      <c r="G282" s="24">
        <v>0</v>
      </c>
      <c r="H282" s="25">
        <v>0</v>
      </c>
      <c r="I282" s="26">
        <v>0</v>
      </c>
      <c r="J282" s="24">
        <v>0</v>
      </c>
      <c r="K282" s="27">
        <v>0</v>
      </c>
      <c r="L282" s="43"/>
      <c r="M282" s="53">
        <v>0</v>
      </c>
      <c r="O282" s="60">
        <v>76997</v>
      </c>
      <c r="P282" s="60">
        <v>201</v>
      </c>
      <c r="Q282" s="60">
        <v>160.80000000000001</v>
      </c>
      <c r="R282" s="60">
        <v>150.75</v>
      </c>
      <c r="T282" s="96">
        <f t="shared" si="16"/>
        <v>0</v>
      </c>
      <c r="U282" s="96">
        <f t="shared" si="17"/>
        <v>0</v>
      </c>
      <c r="W282" s="94">
        <f t="shared" si="18"/>
        <v>0</v>
      </c>
      <c r="X282" s="94">
        <f t="shared" si="19"/>
        <v>0</v>
      </c>
    </row>
    <row r="283" spans="1:24" ht="38.25">
      <c r="A283" s="20">
        <v>272</v>
      </c>
      <c r="B283" s="21" t="s">
        <v>979</v>
      </c>
      <c r="C283" s="31" t="s">
        <v>980</v>
      </c>
      <c r="D283" s="21" t="s">
        <v>559</v>
      </c>
      <c r="E283" s="23">
        <v>0</v>
      </c>
      <c r="F283" s="24">
        <v>0</v>
      </c>
      <c r="G283" s="24">
        <v>0</v>
      </c>
      <c r="H283" s="25">
        <v>0</v>
      </c>
      <c r="I283" s="26">
        <v>0</v>
      </c>
      <c r="J283" s="24">
        <v>0</v>
      </c>
      <c r="K283" s="27">
        <v>0</v>
      </c>
      <c r="L283" s="43"/>
      <c r="M283" s="53">
        <v>0</v>
      </c>
      <c r="O283" s="60">
        <v>21193</v>
      </c>
      <c r="P283" s="60">
        <v>538</v>
      </c>
      <c r="Q283" s="60">
        <v>430.4</v>
      </c>
      <c r="R283" s="60">
        <v>403.5</v>
      </c>
      <c r="T283" s="96">
        <f t="shared" si="16"/>
        <v>0</v>
      </c>
      <c r="U283" s="96">
        <f t="shared" si="17"/>
        <v>0</v>
      </c>
      <c r="W283" s="94">
        <f t="shared" si="18"/>
        <v>0</v>
      </c>
      <c r="X283" s="94">
        <f t="shared" si="19"/>
        <v>0</v>
      </c>
    </row>
    <row r="284" spans="1:24" ht="25.5">
      <c r="A284" s="20">
        <v>273</v>
      </c>
      <c r="B284" s="21" t="s">
        <v>981</v>
      </c>
      <c r="C284" s="31" t="s">
        <v>980</v>
      </c>
      <c r="D284" s="21" t="s">
        <v>559</v>
      </c>
      <c r="E284" s="23">
        <v>0</v>
      </c>
      <c r="F284" s="24">
        <v>0</v>
      </c>
      <c r="G284" s="24">
        <v>0</v>
      </c>
      <c r="H284" s="25">
        <v>0</v>
      </c>
      <c r="I284" s="26">
        <v>0</v>
      </c>
      <c r="J284" s="24">
        <v>0</v>
      </c>
      <c r="K284" s="27">
        <v>0</v>
      </c>
      <c r="L284" s="43"/>
      <c r="M284" s="53">
        <v>0</v>
      </c>
      <c r="O284" s="60">
        <v>65044</v>
      </c>
      <c r="P284" s="60">
        <v>692</v>
      </c>
      <c r="Q284" s="60">
        <v>553.6</v>
      </c>
      <c r="R284" s="60">
        <v>519</v>
      </c>
      <c r="T284" s="96">
        <f t="shared" si="16"/>
        <v>0</v>
      </c>
      <c r="U284" s="96">
        <f t="shared" si="17"/>
        <v>0</v>
      </c>
      <c r="W284" s="94">
        <f t="shared" si="18"/>
        <v>0</v>
      </c>
      <c r="X284" s="94">
        <f t="shared" si="19"/>
        <v>0</v>
      </c>
    </row>
    <row r="285" spans="1:24" ht="38.25">
      <c r="A285" s="20">
        <v>274</v>
      </c>
      <c r="B285" s="21" t="s">
        <v>982</v>
      </c>
      <c r="C285" s="31" t="s">
        <v>983</v>
      </c>
      <c r="D285" s="21" t="s">
        <v>559</v>
      </c>
      <c r="E285" s="23">
        <v>0</v>
      </c>
      <c r="F285" s="24">
        <v>0</v>
      </c>
      <c r="G285" s="24">
        <v>0</v>
      </c>
      <c r="H285" s="25">
        <v>0</v>
      </c>
      <c r="I285" s="26">
        <v>0</v>
      </c>
      <c r="J285" s="24">
        <v>0</v>
      </c>
      <c r="K285" s="27">
        <v>0</v>
      </c>
      <c r="L285" s="43"/>
      <c r="M285" s="53">
        <v>0</v>
      </c>
      <c r="O285" s="60">
        <v>36029</v>
      </c>
      <c r="P285" s="60">
        <v>542</v>
      </c>
      <c r="Q285" s="60">
        <v>433.6</v>
      </c>
      <c r="R285" s="60">
        <v>406.5</v>
      </c>
      <c r="T285" s="96">
        <f t="shared" si="16"/>
        <v>0</v>
      </c>
      <c r="U285" s="96">
        <f t="shared" si="17"/>
        <v>0</v>
      </c>
      <c r="W285" s="94">
        <f t="shared" si="18"/>
        <v>0</v>
      </c>
      <c r="X285" s="94">
        <f t="shared" si="19"/>
        <v>0</v>
      </c>
    </row>
    <row r="286" spans="1:24" ht="38.25">
      <c r="A286" s="20">
        <v>275</v>
      </c>
      <c r="B286" s="21" t="s">
        <v>984</v>
      </c>
      <c r="C286" s="31" t="s">
        <v>983</v>
      </c>
      <c r="D286" s="21" t="s">
        <v>559</v>
      </c>
      <c r="E286" s="23">
        <v>0</v>
      </c>
      <c r="F286" s="24">
        <v>0</v>
      </c>
      <c r="G286" s="24">
        <v>0</v>
      </c>
      <c r="H286" s="25">
        <v>0</v>
      </c>
      <c r="I286" s="26">
        <v>0</v>
      </c>
      <c r="J286" s="24">
        <v>0</v>
      </c>
      <c r="K286" s="27">
        <v>0</v>
      </c>
      <c r="L286" s="43"/>
      <c r="M286" s="53">
        <v>0</v>
      </c>
      <c r="O286" s="60">
        <v>109080</v>
      </c>
      <c r="P286" s="60">
        <v>1174</v>
      </c>
      <c r="Q286" s="60">
        <v>939.2</v>
      </c>
      <c r="R286" s="60">
        <v>880.5</v>
      </c>
      <c r="T286" s="96">
        <f t="shared" si="16"/>
        <v>0</v>
      </c>
      <c r="U286" s="96">
        <f t="shared" si="17"/>
        <v>0</v>
      </c>
      <c r="W286" s="94">
        <f t="shared" si="18"/>
        <v>0</v>
      </c>
      <c r="X286" s="94">
        <f t="shared" si="19"/>
        <v>0</v>
      </c>
    </row>
    <row r="287" spans="1:24" ht="38.25">
      <c r="A287" s="20">
        <v>276</v>
      </c>
      <c r="B287" s="21" t="s">
        <v>985</v>
      </c>
      <c r="C287" s="31" t="s">
        <v>986</v>
      </c>
      <c r="D287" s="21" t="s">
        <v>559</v>
      </c>
      <c r="E287" s="23">
        <v>0</v>
      </c>
      <c r="F287" s="24">
        <v>0</v>
      </c>
      <c r="G287" s="24">
        <v>0</v>
      </c>
      <c r="H287" s="25">
        <v>0</v>
      </c>
      <c r="I287" s="26">
        <v>0</v>
      </c>
      <c r="J287" s="24">
        <v>0</v>
      </c>
      <c r="K287" s="27">
        <v>0</v>
      </c>
      <c r="L287" s="43"/>
      <c r="M287" s="53">
        <v>0</v>
      </c>
      <c r="O287" s="60">
        <v>49804</v>
      </c>
      <c r="P287" s="60">
        <v>669</v>
      </c>
      <c r="Q287" s="60">
        <v>535.20000000000005</v>
      </c>
      <c r="R287" s="60">
        <v>501.75</v>
      </c>
      <c r="T287" s="96">
        <f t="shared" si="16"/>
        <v>0</v>
      </c>
      <c r="U287" s="96">
        <f t="shared" si="17"/>
        <v>0</v>
      </c>
      <c r="W287" s="94">
        <f t="shared" si="18"/>
        <v>0</v>
      </c>
      <c r="X287" s="94">
        <f t="shared" si="19"/>
        <v>0</v>
      </c>
    </row>
    <row r="288" spans="1:24" ht="38.25">
      <c r="A288" s="20">
        <v>277</v>
      </c>
      <c r="B288" s="21" t="s">
        <v>987</v>
      </c>
      <c r="C288" s="31" t="s">
        <v>986</v>
      </c>
      <c r="D288" s="21" t="s">
        <v>559</v>
      </c>
      <c r="E288" s="23">
        <v>0</v>
      </c>
      <c r="F288" s="24">
        <v>0</v>
      </c>
      <c r="G288" s="24">
        <v>0</v>
      </c>
      <c r="H288" s="25">
        <v>0</v>
      </c>
      <c r="I288" s="26">
        <v>0</v>
      </c>
      <c r="J288" s="24">
        <v>0</v>
      </c>
      <c r="K288" s="27">
        <v>0</v>
      </c>
      <c r="L288" s="43"/>
      <c r="M288" s="53">
        <v>0</v>
      </c>
      <c r="O288" s="60">
        <v>150787</v>
      </c>
      <c r="P288" s="60">
        <v>1509</v>
      </c>
      <c r="Q288" s="60">
        <v>1207.2</v>
      </c>
      <c r="R288" s="60">
        <v>1131.75</v>
      </c>
      <c r="T288" s="96">
        <f t="shared" si="16"/>
        <v>0</v>
      </c>
      <c r="U288" s="96">
        <f t="shared" si="17"/>
        <v>0</v>
      </c>
      <c r="W288" s="94">
        <f t="shared" si="18"/>
        <v>0</v>
      </c>
      <c r="X288" s="94">
        <f t="shared" si="19"/>
        <v>0</v>
      </c>
    </row>
    <row r="289" spans="1:24" ht="63.75">
      <c r="A289" s="20">
        <v>278</v>
      </c>
      <c r="B289" s="21" t="s">
        <v>988</v>
      </c>
      <c r="C289" s="31" t="s">
        <v>989</v>
      </c>
      <c r="D289" s="21" t="s">
        <v>559</v>
      </c>
      <c r="E289" s="23">
        <v>0</v>
      </c>
      <c r="F289" s="24">
        <v>0</v>
      </c>
      <c r="G289" s="24">
        <v>0</v>
      </c>
      <c r="H289" s="25">
        <v>0</v>
      </c>
      <c r="I289" s="26">
        <v>0</v>
      </c>
      <c r="J289" s="24">
        <v>0</v>
      </c>
      <c r="K289" s="27">
        <v>0</v>
      </c>
      <c r="L289" s="43"/>
      <c r="M289" s="53">
        <v>0</v>
      </c>
      <c r="O289" s="60">
        <v>39875</v>
      </c>
      <c r="P289" s="60">
        <v>933</v>
      </c>
      <c r="Q289" s="60">
        <v>746.4</v>
      </c>
      <c r="R289" s="60">
        <v>699.75</v>
      </c>
      <c r="T289" s="96">
        <f t="shared" si="16"/>
        <v>0</v>
      </c>
      <c r="U289" s="96">
        <f t="shared" si="17"/>
        <v>0</v>
      </c>
      <c r="W289" s="94">
        <f t="shared" si="18"/>
        <v>0</v>
      </c>
      <c r="X289" s="94">
        <f t="shared" si="19"/>
        <v>0</v>
      </c>
    </row>
    <row r="290" spans="1:24" ht="63.75">
      <c r="A290" s="20">
        <v>279</v>
      </c>
      <c r="B290" s="21" t="s">
        <v>990</v>
      </c>
      <c r="C290" s="31" t="s">
        <v>989</v>
      </c>
      <c r="D290" s="21" t="s">
        <v>559</v>
      </c>
      <c r="E290" s="23">
        <v>0</v>
      </c>
      <c r="F290" s="24">
        <v>0</v>
      </c>
      <c r="G290" s="24">
        <v>0</v>
      </c>
      <c r="H290" s="25">
        <v>0</v>
      </c>
      <c r="I290" s="26">
        <v>0</v>
      </c>
      <c r="J290" s="24">
        <v>0</v>
      </c>
      <c r="K290" s="27">
        <v>0</v>
      </c>
      <c r="L290" s="43"/>
      <c r="M290" s="53">
        <v>0</v>
      </c>
      <c r="O290" s="60">
        <v>83098</v>
      </c>
      <c r="P290" s="60">
        <v>1174</v>
      </c>
      <c r="Q290" s="60">
        <v>939.2</v>
      </c>
      <c r="R290" s="60">
        <v>880.5</v>
      </c>
      <c r="T290" s="96">
        <f t="shared" si="16"/>
        <v>0</v>
      </c>
      <c r="U290" s="96">
        <f t="shared" si="17"/>
        <v>0</v>
      </c>
      <c r="W290" s="94">
        <f t="shared" si="18"/>
        <v>0</v>
      </c>
      <c r="X290" s="94">
        <f t="shared" si="19"/>
        <v>0</v>
      </c>
    </row>
    <row r="291" spans="1:24" ht="63.75">
      <c r="A291" s="20">
        <v>280</v>
      </c>
      <c r="B291" s="21" t="s">
        <v>991</v>
      </c>
      <c r="C291" s="31" t="s">
        <v>992</v>
      </c>
      <c r="D291" s="21" t="s">
        <v>559</v>
      </c>
      <c r="E291" s="23">
        <v>0</v>
      </c>
      <c r="F291" s="24">
        <v>0</v>
      </c>
      <c r="G291" s="24">
        <v>0</v>
      </c>
      <c r="H291" s="25">
        <v>0</v>
      </c>
      <c r="I291" s="26">
        <v>0</v>
      </c>
      <c r="J291" s="24">
        <v>0</v>
      </c>
      <c r="K291" s="27">
        <v>0</v>
      </c>
      <c r="L291" s="43"/>
      <c r="M291" s="53">
        <v>0</v>
      </c>
      <c r="O291" s="60">
        <v>116411</v>
      </c>
      <c r="P291" s="60">
        <v>2008</v>
      </c>
      <c r="Q291" s="60">
        <v>1606.4</v>
      </c>
      <c r="R291" s="60">
        <v>1506</v>
      </c>
      <c r="T291" s="96">
        <f t="shared" si="16"/>
        <v>0</v>
      </c>
      <c r="U291" s="96">
        <f t="shared" si="17"/>
        <v>0</v>
      </c>
      <c r="W291" s="94">
        <f t="shared" si="18"/>
        <v>0</v>
      </c>
      <c r="X291" s="94">
        <f t="shared" si="19"/>
        <v>0</v>
      </c>
    </row>
    <row r="292" spans="1:24" ht="63.75">
      <c r="A292" s="20">
        <v>281</v>
      </c>
      <c r="B292" s="21" t="s">
        <v>993</v>
      </c>
      <c r="C292" s="31" t="s">
        <v>994</v>
      </c>
      <c r="D292" s="21" t="s">
        <v>559</v>
      </c>
      <c r="E292" s="23">
        <v>0</v>
      </c>
      <c r="F292" s="24">
        <v>0</v>
      </c>
      <c r="G292" s="24">
        <v>0</v>
      </c>
      <c r="H292" s="25">
        <v>0</v>
      </c>
      <c r="I292" s="26">
        <v>0</v>
      </c>
      <c r="J292" s="24">
        <v>0</v>
      </c>
      <c r="K292" s="27">
        <v>0</v>
      </c>
      <c r="L292" s="43"/>
      <c r="M292" s="53">
        <v>0</v>
      </c>
      <c r="O292" s="60">
        <v>110631</v>
      </c>
      <c r="P292" s="60">
        <v>8478</v>
      </c>
      <c r="Q292" s="60">
        <v>6782.4</v>
      </c>
      <c r="R292" s="60">
        <v>6358.5</v>
      </c>
      <c r="T292" s="96">
        <f t="shared" si="16"/>
        <v>0</v>
      </c>
      <c r="U292" s="96">
        <f t="shared" si="17"/>
        <v>0</v>
      </c>
      <c r="W292" s="94">
        <f t="shared" si="18"/>
        <v>0</v>
      </c>
      <c r="X292" s="94">
        <f t="shared" si="19"/>
        <v>0</v>
      </c>
    </row>
    <row r="293" spans="1:24" ht="51">
      <c r="A293" s="20">
        <v>282</v>
      </c>
      <c r="B293" s="21" t="s">
        <v>995</v>
      </c>
      <c r="C293" s="31" t="s">
        <v>994</v>
      </c>
      <c r="D293" s="21" t="s">
        <v>559</v>
      </c>
      <c r="E293" s="23">
        <v>0</v>
      </c>
      <c r="F293" s="24">
        <v>0</v>
      </c>
      <c r="G293" s="24">
        <v>0</v>
      </c>
      <c r="H293" s="25">
        <v>0</v>
      </c>
      <c r="I293" s="26">
        <v>0</v>
      </c>
      <c r="J293" s="24">
        <v>0</v>
      </c>
      <c r="K293" s="27">
        <v>0</v>
      </c>
      <c r="L293" s="43"/>
      <c r="M293" s="53">
        <v>0</v>
      </c>
      <c r="O293" s="60">
        <v>732700</v>
      </c>
      <c r="P293" s="60">
        <v>9952</v>
      </c>
      <c r="Q293" s="60">
        <v>7961.6</v>
      </c>
      <c r="R293" s="60">
        <v>7464</v>
      </c>
      <c r="T293" s="96">
        <f t="shared" si="16"/>
        <v>0</v>
      </c>
      <c r="U293" s="96">
        <f t="shared" si="17"/>
        <v>0</v>
      </c>
      <c r="W293" s="94">
        <f t="shared" si="18"/>
        <v>0</v>
      </c>
      <c r="X293" s="94">
        <f t="shared" si="19"/>
        <v>0</v>
      </c>
    </row>
    <row r="294" spans="1:24" ht="63.75">
      <c r="A294" s="20">
        <v>283</v>
      </c>
      <c r="B294" s="21" t="s">
        <v>996</v>
      </c>
      <c r="C294" s="31" t="s">
        <v>997</v>
      </c>
      <c r="D294" s="21" t="s">
        <v>559</v>
      </c>
      <c r="E294" s="23">
        <v>4</v>
      </c>
      <c r="F294" s="24">
        <v>20807</v>
      </c>
      <c r="G294" s="24">
        <v>10616</v>
      </c>
      <c r="H294" s="25">
        <v>0.25</v>
      </c>
      <c r="I294" s="26">
        <v>0.61734031816215695</v>
      </c>
      <c r="J294" s="24">
        <v>7962</v>
      </c>
      <c r="K294" s="27">
        <v>31848</v>
      </c>
      <c r="L294" s="43"/>
      <c r="M294" s="53">
        <v>4</v>
      </c>
      <c r="O294" s="60">
        <v>123301</v>
      </c>
      <c r="P294" s="60">
        <v>10616</v>
      </c>
      <c r="Q294" s="60">
        <v>8492.7999999999993</v>
      </c>
      <c r="R294" s="60">
        <v>7962</v>
      </c>
      <c r="T294" s="96">
        <f t="shared" si="16"/>
        <v>33971.199999999997</v>
      </c>
      <c r="U294" s="96">
        <f t="shared" si="17"/>
        <v>31848</v>
      </c>
      <c r="W294" s="94">
        <f t="shared" si="18"/>
        <v>2123.1999999999971</v>
      </c>
      <c r="X294" s="94">
        <f t="shared" si="19"/>
        <v>0</v>
      </c>
    </row>
    <row r="295" spans="1:24" ht="51">
      <c r="A295" s="20">
        <v>284</v>
      </c>
      <c r="B295" s="21" t="s">
        <v>998</v>
      </c>
      <c r="C295" s="31" t="s">
        <v>997</v>
      </c>
      <c r="D295" s="21" t="s">
        <v>559</v>
      </c>
      <c r="E295" s="23">
        <v>0</v>
      </c>
      <c r="F295" s="24">
        <v>0</v>
      </c>
      <c r="G295" s="24">
        <v>0</v>
      </c>
      <c r="H295" s="25">
        <v>0</v>
      </c>
      <c r="I295" s="26">
        <v>0</v>
      </c>
      <c r="J295" s="24">
        <v>0</v>
      </c>
      <c r="K295" s="27">
        <v>0</v>
      </c>
      <c r="L295" s="43"/>
      <c r="M295" s="53">
        <v>0</v>
      </c>
      <c r="O295" s="60">
        <v>813160</v>
      </c>
      <c r="P295" s="60">
        <v>10616</v>
      </c>
      <c r="Q295" s="60">
        <v>8492.7999999999993</v>
      </c>
      <c r="R295" s="60">
        <v>7962</v>
      </c>
      <c r="T295" s="96">
        <f t="shared" si="16"/>
        <v>0</v>
      </c>
      <c r="U295" s="96">
        <f t="shared" si="17"/>
        <v>0</v>
      </c>
      <c r="W295" s="94">
        <f t="shared" si="18"/>
        <v>0</v>
      </c>
      <c r="X295" s="94">
        <f t="shared" si="19"/>
        <v>0</v>
      </c>
    </row>
    <row r="296" spans="1:24" ht="102">
      <c r="A296" s="20">
        <v>285</v>
      </c>
      <c r="B296" s="21" t="s">
        <v>999</v>
      </c>
      <c r="C296" s="31" t="s">
        <v>1000</v>
      </c>
      <c r="D296" s="21" t="s">
        <v>559</v>
      </c>
      <c r="E296" s="23">
        <v>0</v>
      </c>
      <c r="F296" s="24">
        <v>0</v>
      </c>
      <c r="G296" s="24">
        <v>0</v>
      </c>
      <c r="H296" s="25">
        <v>0</v>
      </c>
      <c r="I296" s="26">
        <v>0</v>
      </c>
      <c r="J296" s="24">
        <v>0</v>
      </c>
      <c r="K296" s="27">
        <v>0</v>
      </c>
      <c r="L296" s="43"/>
      <c r="M296" s="53">
        <v>0</v>
      </c>
      <c r="O296" s="60">
        <v>243208</v>
      </c>
      <c r="P296" s="60">
        <v>21757</v>
      </c>
      <c r="Q296" s="60">
        <v>17405.599999999999</v>
      </c>
      <c r="R296" s="60">
        <v>16317.75</v>
      </c>
      <c r="T296" s="96">
        <f t="shared" si="16"/>
        <v>0</v>
      </c>
      <c r="U296" s="96">
        <f t="shared" si="17"/>
        <v>0</v>
      </c>
      <c r="W296" s="94">
        <f t="shared" si="18"/>
        <v>0</v>
      </c>
      <c r="X296" s="94">
        <f t="shared" si="19"/>
        <v>0</v>
      </c>
    </row>
    <row r="297" spans="1:24" ht="102">
      <c r="A297" s="20">
        <v>286</v>
      </c>
      <c r="B297" s="21" t="s">
        <v>1001</v>
      </c>
      <c r="C297" s="31" t="s">
        <v>1000</v>
      </c>
      <c r="D297" s="21" t="s">
        <v>559</v>
      </c>
      <c r="E297" s="23">
        <v>0</v>
      </c>
      <c r="F297" s="24">
        <v>0</v>
      </c>
      <c r="G297" s="24">
        <v>0</v>
      </c>
      <c r="H297" s="25">
        <v>0</v>
      </c>
      <c r="I297" s="26">
        <v>0</v>
      </c>
      <c r="J297" s="24">
        <v>0</v>
      </c>
      <c r="K297" s="27">
        <v>0</v>
      </c>
      <c r="L297" s="43"/>
      <c r="M297" s="53">
        <v>0</v>
      </c>
      <c r="O297" s="60">
        <v>1626318</v>
      </c>
      <c r="P297" s="60">
        <v>21757</v>
      </c>
      <c r="Q297" s="60">
        <v>17405.599999999999</v>
      </c>
      <c r="R297" s="60">
        <v>16317.75</v>
      </c>
      <c r="T297" s="96">
        <f t="shared" si="16"/>
        <v>0</v>
      </c>
      <c r="U297" s="96">
        <f t="shared" si="17"/>
        <v>0</v>
      </c>
      <c r="W297" s="94">
        <f t="shared" si="18"/>
        <v>0</v>
      </c>
      <c r="X297" s="94">
        <f t="shared" si="19"/>
        <v>0</v>
      </c>
    </row>
    <row r="298" spans="1:24" ht="63.75">
      <c r="A298" s="20">
        <v>287</v>
      </c>
      <c r="B298" s="21" t="s">
        <v>1002</v>
      </c>
      <c r="C298" s="31" t="s">
        <v>1003</v>
      </c>
      <c r="D298" s="21" t="s">
        <v>559</v>
      </c>
      <c r="E298" s="23">
        <v>0</v>
      </c>
      <c r="F298" s="24">
        <v>0</v>
      </c>
      <c r="G298" s="24">
        <v>0</v>
      </c>
      <c r="H298" s="25">
        <v>0</v>
      </c>
      <c r="I298" s="26">
        <v>0</v>
      </c>
      <c r="J298" s="24">
        <v>0</v>
      </c>
      <c r="K298" s="27">
        <v>0</v>
      </c>
      <c r="L298" s="43"/>
      <c r="M298" s="53">
        <v>0</v>
      </c>
      <c r="O298" s="60">
        <v>274316</v>
      </c>
      <c r="P298" s="60">
        <v>20718</v>
      </c>
      <c r="Q298" s="60">
        <v>16574.400000000001</v>
      </c>
      <c r="R298" s="60">
        <v>15538.5</v>
      </c>
      <c r="T298" s="96">
        <f t="shared" si="16"/>
        <v>0</v>
      </c>
      <c r="U298" s="96">
        <f t="shared" si="17"/>
        <v>0</v>
      </c>
      <c r="W298" s="94">
        <f t="shared" si="18"/>
        <v>0</v>
      </c>
      <c r="X298" s="94">
        <f t="shared" si="19"/>
        <v>0</v>
      </c>
    </row>
    <row r="299" spans="1:24" ht="63.75">
      <c r="A299" s="20">
        <v>288</v>
      </c>
      <c r="B299" s="21" t="s">
        <v>1004</v>
      </c>
      <c r="C299" s="31" t="s">
        <v>1003</v>
      </c>
      <c r="D299" s="21" t="s">
        <v>559</v>
      </c>
      <c r="E299" s="23">
        <v>0</v>
      </c>
      <c r="F299" s="24">
        <v>0</v>
      </c>
      <c r="G299" s="24">
        <v>0</v>
      </c>
      <c r="H299" s="25">
        <v>0</v>
      </c>
      <c r="I299" s="26">
        <v>0</v>
      </c>
      <c r="J299" s="24">
        <v>0</v>
      </c>
      <c r="K299" s="27">
        <v>0</v>
      </c>
      <c r="L299" s="43"/>
      <c r="M299" s="53">
        <v>0</v>
      </c>
      <c r="O299" s="60">
        <v>1883105</v>
      </c>
      <c r="P299" s="60">
        <v>20718</v>
      </c>
      <c r="Q299" s="60">
        <v>16574.400000000001</v>
      </c>
      <c r="R299" s="60">
        <v>15538.5</v>
      </c>
      <c r="T299" s="96">
        <f t="shared" si="16"/>
        <v>0</v>
      </c>
      <c r="U299" s="96">
        <f t="shared" si="17"/>
        <v>0</v>
      </c>
      <c r="W299" s="94">
        <f t="shared" si="18"/>
        <v>0</v>
      </c>
      <c r="X299" s="94">
        <f t="shared" si="19"/>
        <v>0</v>
      </c>
    </row>
    <row r="300" spans="1:24" ht="38.25">
      <c r="A300" s="20">
        <v>289</v>
      </c>
      <c r="B300" s="21" t="s">
        <v>1005</v>
      </c>
      <c r="C300" s="31" t="s">
        <v>1006</v>
      </c>
      <c r="D300" s="21" t="s">
        <v>559</v>
      </c>
      <c r="E300" s="23">
        <v>1</v>
      </c>
      <c r="F300" s="24">
        <v>7497</v>
      </c>
      <c r="G300" s="24">
        <v>2372</v>
      </c>
      <c r="H300" s="25">
        <v>0.20000000000000004</v>
      </c>
      <c r="I300" s="26">
        <v>0.74688542083500065</v>
      </c>
      <c r="J300" s="24">
        <v>1897.6</v>
      </c>
      <c r="K300" s="27">
        <v>1897.6</v>
      </c>
      <c r="L300" s="43"/>
      <c r="M300" s="53">
        <v>1</v>
      </c>
      <c r="O300" s="60">
        <v>39875</v>
      </c>
      <c r="P300" s="60">
        <v>2372</v>
      </c>
      <c r="Q300" s="60">
        <v>1897.6</v>
      </c>
      <c r="R300" s="60">
        <v>1779</v>
      </c>
      <c r="T300" s="96">
        <f t="shared" si="16"/>
        <v>1897.6</v>
      </c>
      <c r="U300" s="96">
        <f t="shared" si="17"/>
        <v>1779</v>
      </c>
      <c r="W300" s="94">
        <f t="shared" si="18"/>
        <v>0</v>
      </c>
      <c r="X300" s="94">
        <f t="shared" si="19"/>
        <v>-118.59999999999991</v>
      </c>
    </row>
    <row r="301" spans="1:24" ht="25.5">
      <c r="A301" s="20">
        <v>290</v>
      </c>
      <c r="B301" s="21" t="s">
        <v>1007</v>
      </c>
      <c r="C301" s="31" t="s">
        <v>1006</v>
      </c>
      <c r="D301" s="21" t="s">
        <v>559</v>
      </c>
      <c r="E301" s="23">
        <v>0</v>
      </c>
      <c r="F301" s="24">
        <v>0</v>
      </c>
      <c r="G301" s="24">
        <v>0</v>
      </c>
      <c r="H301" s="25">
        <v>0</v>
      </c>
      <c r="I301" s="26">
        <v>0</v>
      </c>
      <c r="J301" s="24">
        <v>0</v>
      </c>
      <c r="K301" s="27">
        <v>0</v>
      </c>
      <c r="L301" s="43"/>
      <c r="M301" s="53">
        <v>0</v>
      </c>
      <c r="O301" s="60">
        <v>111274</v>
      </c>
      <c r="P301" s="60">
        <v>2372</v>
      </c>
      <c r="Q301" s="60">
        <v>1897.6</v>
      </c>
      <c r="R301" s="60">
        <v>1779</v>
      </c>
      <c r="T301" s="96">
        <f t="shared" si="16"/>
        <v>0</v>
      </c>
      <c r="U301" s="96">
        <f t="shared" si="17"/>
        <v>0</v>
      </c>
      <c r="W301" s="94">
        <f t="shared" si="18"/>
        <v>0</v>
      </c>
      <c r="X301" s="94">
        <f t="shared" si="19"/>
        <v>0</v>
      </c>
    </row>
    <row r="302" spans="1:24" ht="38.25">
      <c r="A302" s="20">
        <v>291</v>
      </c>
      <c r="B302" s="21" t="s">
        <v>1008</v>
      </c>
      <c r="C302" s="31" t="s">
        <v>1009</v>
      </c>
      <c r="D302" s="21" t="s">
        <v>559</v>
      </c>
      <c r="E302" s="23">
        <v>0</v>
      </c>
      <c r="F302" s="24">
        <v>0</v>
      </c>
      <c r="G302" s="24">
        <v>0</v>
      </c>
      <c r="H302" s="25">
        <v>0</v>
      </c>
      <c r="I302" s="26">
        <v>0</v>
      </c>
      <c r="J302" s="24">
        <v>0</v>
      </c>
      <c r="K302" s="27">
        <v>0</v>
      </c>
      <c r="L302" s="43"/>
      <c r="M302" s="53">
        <v>0</v>
      </c>
      <c r="O302" s="60">
        <v>52013</v>
      </c>
      <c r="P302" s="60">
        <v>5618</v>
      </c>
      <c r="Q302" s="60">
        <v>4494.3999999999996</v>
      </c>
      <c r="R302" s="60">
        <v>4213.5</v>
      </c>
      <c r="T302" s="96">
        <f t="shared" si="16"/>
        <v>0</v>
      </c>
      <c r="U302" s="96">
        <f t="shared" si="17"/>
        <v>0</v>
      </c>
      <c r="W302" s="94">
        <f t="shared" si="18"/>
        <v>0</v>
      </c>
      <c r="X302" s="94">
        <f t="shared" si="19"/>
        <v>0</v>
      </c>
    </row>
    <row r="303" spans="1:24" ht="25.5">
      <c r="A303" s="20">
        <v>292</v>
      </c>
      <c r="B303" s="21" t="s">
        <v>1010</v>
      </c>
      <c r="C303" s="31" t="s">
        <v>1009</v>
      </c>
      <c r="D303" s="21" t="s">
        <v>559</v>
      </c>
      <c r="E303" s="23">
        <v>0</v>
      </c>
      <c r="F303" s="24">
        <v>0</v>
      </c>
      <c r="G303" s="24">
        <v>0</v>
      </c>
      <c r="H303" s="25">
        <v>0</v>
      </c>
      <c r="I303" s="26">
        <v>0</v>
      </c>
      <c r="J303" s="24">
        <v>0</v>
      </c>
      <c r="K303" s="27">
        <v>0</v>
      </c>
      <c r="L303" s="43"/>
      <c r="M303" s="53">
        <v>0</v>
      </c>
      <c r="O303" s="60">
        <v>325778</v>
      </c>
      <c r="P303" s="60">
        <v>5618</v>
      </c>
      <c r="Q303" s="60">
        <v>4494.3999999999996</v>
      </c>
      <c r="R303" s="60">
        <v>4213.5</v>
      </c>
      <c r="T303" s="96">
        <f t="shared" si="16"/>
        <v>0</v>
      </c>
      <c r="U303" s="96">
        <f t="shared" si="17"/>
        <v>0</v>
      </c>
      <c r="W303" s="94">
        <f t="shared" si="18"/>
        <v>0</v>
      </c>
      <c r="X303" s="94">
        <f t="shared" si="19"/>
        <v>0</v>
      </c>
    </row>
    <row r="304" spans="1:24" ht="38.25">
      <c r="A304" s="20">
        <v>293</v>
      </c>
      <c r="B304" s="21" t="s">
        <v>1011</v>
      </c>
      <c r="C304" s="31" t="s">
        <v>1012</v>
      </c>
      <c r="D304" s="21" t="s">
        <v>559</v>
      </c>
      <c r="E304" s="23">
        <v>0</v>
      </c>
      <c r="F304" s="24">
        <v>0</v>
      </c>
      <c r="G304" s="24">
        <v>0</v>
      </c>
      <c r="H304" s="25">
        <v>0</v>
      </c>
      <c r="I304" s="26">
        <v>0</v>
      </c>
      <c r="J304" s="24">
        <v>0</v>
      </c>
      <c r="K304" s="27">
        <v>0</v>
      </c>
      <c r="L304" s="43"/>
      <c r="M304" s="53">
        <v>0</v>
      </c>
      <c r="O304" s="60">
        <v>147056</v>
      </c>
      <c r="P304" s="60">
        <v>8657</v>
      </c>
      <c r="Q304" s="60">
        <v>6925.6</v>
      </c>
      <c r="R304" s="60">
        <v>6492.75</v>
      </c>
      <c r="T304" s="96">
        <f t="shared" si="16"/>
        <v>0</v>
      </c>
      <c r="U304" s="96">
        <f t="shared" si="17"/>
        <v>0</v>
      </c>
      <c r="W304" s="94">
        <f t="shared" si="18"/>
        <v>0</v>
      </c>
      <c r="X304" s="94">
        <f t="shared" si="19"/>
        <v>0</v>
      </c>
    </row>
    <row r="305" spans="1:24" ht="25.5">
      <c r="A305" s="20">
        <v>294</v>
      </c>
      <c r="B305" s="21" t="s">
        <v>1013</v>
      </c>
      <c r="C305" s="31" t="s">
        <v>1012</v>
      </c>
      <c r="D305" s="21" t="s">
        <v>559</v>
      </c>
      <c r="E305" s="23">
        <v>0</v>
      </c>
      <c r="F305" s="24">
        <v>0</v>
      </c>
      <c r="G305" s="24">
        <v>0</v>
      </c>
      <c r="H305" s="25">
        <v>0</v>
      </c>
      <c r="I305" s="26">
        <v>0</v>
      </c>
      <c r="J305" s="24">
        <v>0</v>
      </c>
      <c r="K305" s="27">
        <v>0</v>
      </c>
      <c r="L305" s="43"/>
      <c r="M305" s="53">
        <v>0</v>
      </c>
      <c r="O305" s="60">
        <v>647046</v>
      </c>
      <c r="P305" s="60">
        <v>10963</v>
      </c>
      <c r="Q305" s="60">
        <v>8770.4</v>
      </c>
      <c r="R305" s="60">
        <v>8222.25</v>
      </c>
      <c r="T305" s="96">
        <f t="shared" si="16"/>
        <v>0</v>
      </c>
      <c r="U305" s="96">
        <f t="shared" si="17"/>
        <v>0</v>
      </c>
      <c r="W305" s="94">
        <f t="shared" si="18"/>
        <v>0</v>
      </c>
      <c r="X305" s="94">
        <f t="shared" si="19"/>
        <v>0</v>
      </c>
    </row>
    <row r="306" spans="1:24" ht="38.25">
      <c r="A306" s="20">
        <v>295</v>
      </c>
      <c r="B306" s="21" t="s">
        <v>1014</v>
      </c>
      <c r="C306" s="31" t="s">
        <v>1015</v>
      </c>
      <c r="D306" s="21" t="s">
        <v>559</v>
      </c>
      <c r="E306" s="23">
        <v>1</v>
      </c>
      <c r="F306" s="24">
        <v>39566</v>
      </c>
      <c r="G306" s="24">
        <v>12427</v>
      </c>
      <c r="H306" s="25">
        <v>0.19999999999999998</v>
      </c>
      <c r="I306" s="26">
        <v>0.74873376131021585</v>
      </c>
      <c r="J306" s="24">
        <v>9941.6</v>
      </c>
      <c r="K306" s="27">
        <v>9941.6</v>
      </c>
      <c r="L306" s="43"/>
      <c r="M306" s="53">
        <v>1</v>
      </c>
      <c r="O306" s="60">
        <v>164024</v>
      </c>
      <c r="P306" s="60">
        <v>12427</v>
      </c>
      <c r="Q306" s="60">
        <v>9941.6</v>
      </c>
      <c r="R306" s="60">
        <v>9320.25</v>
      </c>
      <c r="T306" s="96">
        <f t="shared" si="16"/>
        <v>9941.6</v>
      </c>
      <c r="U306" s="96">
        <f t="shared" si="17"/>
        <v>9320.25</v>
      </c>
      <c r="W306" s="94">
        <f t="shared" si="18"/>
        <v>0</v>
      </c>
      <c r="X306" s="94">
        <f t="shared" si="19"/>
        <v>-621.35000000000036</v>
      </c>
    </row>
    <row r="307" spans="1:24" ht="25.5">
      <c r="A307" s="20">
        <v>296</v>
      </c>
      <c r="B307" s="21" t="s">
        <v>1016</v>
      </c>
      <c r="C307" s="31" t="s">
        <v>1015</v>
      </c>
      <c r="D307" s="21" t="s">
        <v>559</v>
      </c>
      <c r="E307" s="23">
        <v>0</v>
      </c>
      <c r="F307" s="24">
        <v>0</v>
      </c>
      <c r="G307" s="24">
        <v>0</v>
      </c>
      <c r="H307" s="25">
        <v>0</v>
      </c>
      <c r="I307" s="26">
        <v>0</v>
      </c>
      <c r="J307" s="24">
        <v>0</v>
      </c>
      <c r="K307" s="27">
        <v>0</v>
      </c>
      <c r="L307" s="43"/>
      <c r="M307" s="53">
        <v>0</v>
      </c>
      <c r="O307" s="60">
        <v>770362</v>
      </c>
      <c r="P307" s="60">
        <v>17812</v>
      </c>
      <c r="Q307" s="60">
        <v>14249.6</v>
      </c>
      <c r="R307" s="60">
        <v>13359</v>
      </c>
      <c r="T307" s="96">
        <f t="shared" si="16"/>
        <v>0</v>
      </c>
      <c r="U307" s="96">
        <f t="shared" si="17"/>
        <v>0</v>
      </c>
      <c r="W307" s="94">
        <f t="shared" si="18"/>
        <v>0</v>
      </c>
      <c r="X307" s="94">
        <f t="shared" si="19"/>
        <v>0</v>
      </c>
    </row>
    <row r="308" spans="1:24" ht="76.5">
      <c r="A308" s="20">
        <v>297</v>
      </c>
      <c r="B308" s="21" t="s">
        <v>1017</v>
      </c>
      <c r="C308" s="31" t="s">
        <v>1018</v>
      </c>
      <c r="D308" s="21" t="s">
        <v>559</v>
      </c>
      <c r="E308" s="23">
        <v>0</v>
      </c>
      <c r="F308" s="24">
        <v>0</v>
      </c>
      <c r="G308" s="24">
        <v>0</v>
      </c>
      <c r="H308" s="25">
        <v>0</v>
      </c>
      <c r="I308" s="26">
        <v>0</v>
      </c>
      <c r="J308" s="24">
        <v>0</v>
      </c>
      <c r="K308" s="27">
        <v>0</v>
      </c>
      <c r="L308" s="43"/>
      <c r="M308" s="53">
        <v>0</v>
      </c>
      <c r="O308" s="60">
        <v>314561</v>
      </c>
      <c r="P308" s="60">
        <v>10987</v>
      </c>
      <c r="Q308" s="60">
        <v>8789.6</v>
      </c>
      <c r="R308" s="60">
        <v>8240.25</v>
      </c>
      <c r="T308" s="96">
        <f t="shared" si="16"/>
        <v>0</v>
      </c>
      <c r="U308" s="96">
        <f t="shared" si="17"/>
        <v>0</v>
      </c>
      <c r="W308" s="94">
        <f t="shared" si="18"/>
        <v>0</v>
      </c>
      <c r="X308" s="94">
        <f t="shared" si="19"/>
        <v>0</v>
      </c>
    </row>
    <row r="309" spans="1:24" ht="76.5">
      <c r="A309" s="20">
        <v>298</v>
      </c>
      <c r="B309" s="21" t="s">
        <v>1019</v>
      </c>
      <c r="C309" s="31" t="s">
        <v>1018</v>
      </c>
      <c r="D309" s="21" t="s">
        <v>559</v>
      </c>
      <c r="E309" s="23">
        <v>0</v>
      </c>
      <c r="F309" s="24">
        <v>0</v>
      </c>
      <c r="G309" s="24">
        <v>0</v>
      </c>
      <c r="H309" s="25">
        <v>0</v>
      </c>
      <c r="I309" s="26">
        <v>0</v>
      </c>
      <c r="J309" s="24">
        <v>0</v>
      </c>
      <c r="K309" s="27">
        <v>0</v>
      </c>
      <c r="L309" s="43"/>
      <c r="M309" s="53">
        <v>0</v>
      </c>
      <c r="O309" s="60">
        <v>2350287</v>
      </c>
      <c r="P309" s="60">
        <v>18367</v>
      </c>
      <c r="Q309" s="60">
        <v>14693.6</v>
      </c>
      <c r="R309" s="60">
        <v>13775.25</v>
      </c>
      <c r="T309" s="96">
        <f t="shared" si="16"/>
        <v>0</v>
      </c>
      <c r="U309" s="96">
        <f t="shared" si="17"/>
        <v>0</v>
      </c>
      <c r="W309" s="94">
        <f t="shared" si="18"/>
        <v>0</v>
      </c>
      <c r="X309" s="94">
        <f t="shared" si="19"/>
        <v>0</v>
      </c>
    </row>
    <row r="310" spans="1:24" ht="51">
      <c r="A310" s="20">
        <v>299</v>
      </c>
      <c r="B310" s="21" t="s">
        <v>1020</v>
      </c>
      <c r="C310" s="31" t="s">
        <v>1021</v>
      </c>
      <c r="D310" s="21" t="s">
        <v>559</v>
      </c>
      <c r="E310" s="23">
        <v>0</v>
      </c>
      <c r="F310" s="24">
        <v>0</v>
      </c>
      <c r="G310" s="24">
        <v>0</v>
      </c>
      <c r="H310" s="25">
        <v>0</v>
      </c>
      <c r="I310" s="26">
        <v>0</v>
      </c>
      <c r="J310" s="24">
        <v>0</v>
      </c>
      <c r="K310" s="27">
        <v>0</v>
      </c>
      <c r="L310" s="43"/>
      <c r="M310" s="53">
        <v>0</v>
      </c>
      <c r="O310" s="60">
        <v>49704</v>
      </c>
      <c r="P310" s="60">
        <v>3054</v>
      </c>
      <c r="Q310" s="60">
        <v>2443.1999999999998</v>
      </c>
      <c r="R310" s="60">
        <v>2290.5</v>
      </c>
      <c r="T310" s="96">
        <f t="shared" si="16"/>
        <v>0</v>
      </c>
      <c r="U310" s="96">
        <f t="shared" si="17"/>
        <v>0</v>
      </c>
      <c r="W310" s="94">
        <f t="shared" si="18"/>
        <v>0</v>
      </c>
      <c r="X310" s="94">
        <f t="shared" si="19"/>
        <v>0</v>
      </c>
    </row>
    <row r="311" spans="1:24" ht="51">
      <c r="A311" s="20">
        <v>300</v>
      </c>
      <c r="B311" s="21" t="s">
        <v>1022</v>
      </c>
      <c r="C311" s="31" t="s">
        <v>1021</v>
      </c>
      <c r="D311" s="21" t="s">
        <v>559</v>
      </c>
      <c r="E311" s="23">
        <v>0</v>
      </c>
      <c r="F311" s="24">
        <v>0</v>
      </c>
      <c r="G311" s="24">
        <v>0</v>
      </c>
      <c r="H311" s="25">
        <v>0</v>
      </c>
      <c r="I311" s="26">
        <v>0</v>
      </c>
      <c r="J311" s="24">
        <v>0</v>
      </c>
      <c r="K311" s="27">
        <v>0</v>
      </c>
      <c r="L311" s="43"/>
      <c r="M311" s="53">
        <v>0</v>
      </c>
      <c r="O311" s="60">
        <v>356395</v>
      </c>
      <c r="P311" s="60">
        <v>3884</v>
      </c>
      <c r="Q311" s="60">
        <v>3107.2</v>
      </c>
      <c r="R311" s="60">
        <v>2913</v>
      </c>
      <c r="T311" s="96">
        <f t="shared" si="16"/>
        <v>0</v>
      </c>
      <c r="U311" s="96">
        <f t="shared" si="17"/>
        <v>0</v>
      </c>
      <c r="W311" s="94">
        <f t="shared" si="18"/>
        <v>0</v>
      </c>
      <c r="X311" s="94">
        <f t="shared" si="19"/>
        <v>0</v>
      </c>
    </row>
    <row r="312" spans="1:24" ht="51">
      <c r="A312" s="20">
        <v>301</v>
      </c>
      <c r="B312" s="21" t="s">
        <v>1023</v>
      </c>
      <c r="C312" s="31" t="s">
        <v>1024</v>
      </c>
      <c r="D312" s="21" t="s">
        <v>559</v>
      </c>
      <c r="E312" s="23">
        <v>1</v>
      </c>
      <c r="F312" s="24">
        <v>12261</v>
      </c>
      <c r="G312" s="24">
        <v>3733</v>
      </c>
      <c r="H312" s="25">
        <v>0.19999999999999998</v>
      </c>
      <c r="I312" s="26">
        <v>0.75643095995432674</v>
      </c>
      <c r="J312" s="24">
        <v>2986.4</v>
      </c>
      <c r="K312" s="27">
        <v>2986.4</v>
      </c>
      <c r="L312" s="43"/>
      <c r="M312" s="53">
        <v>1</v>
      </c>
      <c r="O312" s="60">
        <v>71833</v>
      </c>
      <c r="P312" s="60">
        <v>3733</v>
      </c>
      <c r="Q312" s="60">
        <v>2986.4</v>
      </c>
      <c r="R312" s="60">
        <v>2799.75</v>
      </c>
      <c r="T312" s="96">
        <f t="shared" si="16"/>
        <v>2986.4</v>
      </c>
      <c r="U312" s="96">
        <f t="shared" si="17"/>
        <v>2799.75</v>
      </c>
      <c r="W312" s="94">
        <f t="shared" si="18"/>
        <v>0</v>
      </c>
      <c r="X312" s="94">
        <f t="shared" si="19"/>
        <v>-186.65000000000009</v>
      </c>
    </row>
    <row r="313" spans="1:24" ht="51">
      <c r="A313" s="20">
        <v>302</v>
      </c>
      <c r="B313" s="21" t="s">
        <v>1025</v>
      </c>
      <c r="C313" s="31" t="s">
        <v>1024</v>
      </c>
      <c r="D313" s="21" t="s">
        <v>559</v>
      </c>
      <c r="E313" s="23">
        <v>0</v>
      </c>
      <c r="F313" s="24">
        <v>0</v>
      </c>
      <c r="G313" s="24">
        <v>0</v>
      </c>
      <c r="H313" s="25">
        <v>0</v>
      </c>
      <c r="I313" s="26">
        <v>0</v>
      </c>
      <c r="J313" s="24">
        <v>0</v>
      </c>
      <c r="K313" s="27">
        <v>0</v>
      </c>
      <c r="L313" s="43"/>
      <c r="M313" s="53">
        <v>0</v>
      </c>
      <c r="O313" s="60">
        <v>338960</v>
      </c>
      <c r="P313" s="60">
        <v>5270</v>
      </c>
      <c r="Q313" s="60">
        <v>4216</v>
      </c>
      <c r="R313" s="60">
        <v>3952.5</v>
      </c>
      <c r="T313" s="96">
        <f t="shared" si="16"/>
        <v>0</v>
      </c>
      <c r="U313" s="96">
        <f t="shared" si="17"/>
        <v>0</v>
      </c>
      <c r="W313" s="94">
        <f t="shared" si="18"/>
        <v>0</v>
      </c>
      <c r="X313" s="94">
        <f t="shared" si="19"/>
        <v>0</v>
      </c>
    </row>
    <row r="314" spans="1:24" ht="51">
      <c r="A314" s="20">
        <v>303</v>
      </c>
      <c r="B314" s="21" t="s">
        <v>1026</v>
      </c>
      <c r="C314" s="31" t="s">
        <v>1027</v>
      </c>
      <c r="D314" s="21" t="s">
        <v>559</v>
      </c>
      <c r="E314" s="23">
        <v>0</v>
      </c>
      <c r="F314" s="24">
        <v>0</v>
      </c>
      <c r="G314" s="24">
        <v>0</v>
      </c>
      <c r="H314" s="25">
        <v>0</v>
      </c>
      <c r="I314" s="26">
        <v>0</v>
      </c>
      <c r="J314" s="24">
        <v>0</v>
      </c>
      <c r="K314" s="27">
        <v>0</v>
      </c>
      <c r="L314" s="43"/>
      <c r="M314" s="53">
        <v>0</v>
      </c>
      <c r="O314" s="60">
        <v>101583</v>
      </c>
      <c r="P314" s="60">
        <v>8041</v>
      </c>
      <c r="Q314" s="60">
        <v>6432.8</v>
      </c>
      <c r="R314" s="60">
        <v>6030.75</v>
      </c>
      <c r="T314" s="96">
        <f t="shared" si="16"/>
        <v>0</v>
      </c>
      <c r="U314" s="96">
        <f t="shared" si="17"/>
        <v>0</v>
      </c>
      <c r="W314" s="94">
        <f t="shared" si="18"/>
        <v>0</v>
      </c>
      <c r="X314" s="94">
        <f t="shared" si="19"/>
        <v>0</v>
      </c>
    </row>
    <row r="315" spans="1:24" ht="51">
      <c r="A315" s="20">
        <v>304</v>
      </c>
      <c r="B315" s="21" t="s">
        <v>1028</v>
      </c>
      <c r="C315" s="31" t="s">
        <v>1027</v>
      </c>
      <c r="D315" s="21" t="s">
        <v>559</v>
      </c>
      <c r="E315" s="23">
        <v>0</v>
      </c>
      <c r="F315" s="24">
        <v>0</v>
      </c>
      <c r="G315" s="24">
        <v>0</v>
      </c>
      <c r="H315" s="25">
        <v>0</v>
      </c>
      <c r="I315" s="26">
        <v>0</v>
      </c>
      <c r="J315" s="24">
        <v>0</v>
      </c>
      <c r="K315" s="27">
        <v>0</v>
      </c>
      <c r="L315" s="43"/>
      <c r="M315" s="53">
        <v>0</v>
      </c>
      <c r="O315" s="60">
        <v>479336</v>
      </c>
      <c r="P315" s="60">
        <v>8041</v>
      </c>
      <c r="Q315" s="60">
        <v>6432.8</v>
      </c>
      <c r="R315" s="60">
        <v>6030.75</v>
      </c>
      <c r="T315" s="96">
        <f t="shared" si="16"/>
        <v>0</v>
      </c>
      <c r="U315" s="96">
        <f t="shared" si="17"/>
        <v>0</v>
      </c>
      <c r="W315" s="94">
        <f t="shared" si="18"/>
        <v>0</v>
      </c>
      <c r="X315" s="94">
        <f t="shared" si="19"/>
        <v>0</v>
      </c>
    </row>
    <row r="316" spans="1:24" ht="76.5">
      <c r="A316" s="20">
        <v>305</v>
      </c>
      <c r="B316" s="21" t="s">
        <v>1029</v>
      </c>
      <c r="C316" s="31" t="s">
        <v>1030</v>
      </c>
      <c r="D316" s="21" t="s">
        <v>559</v>
      </c>
      <c r="E316" s="23">
        <v>0</v>
      </c>
      <c r="F316" s="24">
        <v>0</v>
      </c>
      <c r="G316" s="24">
        <v>0</v>
      </c>
      <c r="H316" s="25">
        <v>0</v>
      </c>
      <c r="I316" s="26">
        <v>0</v>
      </c>
      <c r="J316" s="24">
        <v>0</v>
      </c>
      <c r="K316" s="27">
        <v>0</v>
      </c>
      <c r="L316" s="43"/>
      <c r="M316" s="53">
        <v>0</v>
      </c>
      <c r="O316" s="60">
        <v>90948</v>
      </c>
      <c r="P316" s="60">
        <v>1212</v>
      </c>
      <c r="Q316" s="60">
        <v>969.6</v>
      </c>
      <c r="R316" s="60">
        <v>909</v>
      </c>
      <c r="T316" s="96">
        <f t="shared" si="16"/>
        <v>0</v>
      </c>
      <c r="U316" s="96">
        <f t="shared" si="17"/>
        <v>0</v>
      </c>
      <c r="W316" s="94">
        <f t="shared" si="18"/>
        <v>0</v>
      </c>
      <c r="X316" s="94">
        <f t="shared" si="19"/>
        <v>0</v>
      </c>
    </row>
    <row r="317" spans="1:24" ht="76.5">
      <c r="A317" s="20">
        <v>306</v>
      </c>
      <c r="B317" s="21" t="s">
        <v>1031</v>
      </c>
      <c r="C317" s="31" t="s">
        <v>1032</v>
      </c>
      <c r="D317" s="21" t="s">
        <v>559</v>
      </c>
      <c r="E317" s="23">
        <v>0</v>
      </c>
      <c r="F317" s="24">
        <v>0</v>
      </c>
      <c r="G317" s="24">
        <v>0</v>
      </c>
      <c r="H317" s="25">
        <v>0</v>
      </c>
      <c r="I317" s="26">
        <v>0</v>
      </c>
      <c r="J317" s="24">
        <v>0</v>
      </c>
      <c r="K317" s="27">
        <v>0</v>
      </c>
      <c r="L317" s="43"/>
      <c r="M317" s="53">
        <v>0</v>
      </c>
      <c r="O317" s="60">
        <v>90948</v>
      </c>
      <c r="P317" s="60">
        <v>1212</v>
      </c>
      <c r="Q317" s="60">
        <v>969.6</v>
      </c>
      <c r="R317" s="60">
        <v>909</v>
      </c>
      <c r="T317" s="96">
        <f t="shared" si="16"/>
        <v>0</v>
      </c>
      <c r="U317" s="96">
        <f t="shared" si="17"/>
        <v>0</v>
      </c>
      <c r="W317" s="94">
        <f t="shared" si="18"/>
        <v>0</v>
      </c>
      <c r="X317" s="94">
        <f t="shared" si="19"/>
        <v>0</v>
      </c>
    </row>
    <row r="318" spans="1:24" ht="89.25">
      <c r="A318" s="20">
        <v>307</v>
      </c>
      <c r="B318" s="21" t="s">
        <v>1033</v>
      </c>
      <c r="C318" s="31" t="s">
        <v>1034</v>
      </c>
      <c r="D318" s="21" t="s">
        <v>559</v>
      </c>
      <c r="E318" s="23">
        <v>0</v>
      </c>
      <c r="F318" s="24">
        <v>0</v>
      </c>
      <c r="G318" s="24">
        <v>0</v>
      </c>
      <c r="H318" s="25">
        <v>0</v>
      </c>
      <c r="I318" s="26">
        <v>0</v>
      </c>
      <c r="J318" s="24">
        <v>0</v>
      </c>
      <c r="K318" s="27">
        <v>0</v>
      </c>
      <c r="L318" s="43"/>
      <c r="M318" s="53">
        <v>0</v>
      </c>
      <c r="O318" s="60">
        <v>90948</v>
      </c>
      <c r="P318" s="60">
        <v>1212</v>
      </c>
      <c r="Q318" s="60">
        <v>969.6</v>
      </c>
      <c r="R318" s="60">
        <v>909</v>
      </c>
      <c r="T318" s="96">
        <f t="shared" si="16"/>
        <v>0</v>
      </c>
      <c r="U318" s="96">
        <f t="shared" si="17"/>
        <v>0</v>
      </c>
      <c r="W318" s="94">
        <f t="shared" si="18"/>
        <v>0</v>
      </c>
      <c r="X318" s="94">
        <f t="shared" si="19"/>
        <v>0</v>
      </c>
    </row>
    <row r="319" spans="1:24" ht="89.25">
      <c r="A319" s="20">
        <v>308</v>
      </c>
      <c r="B319" s="21" t="s">
        <v>1035</v>
      </c>
      <c r="C319" s="31" t="s">
        <v>1036</v>
      </c>
      <c r="D319" s="21" t="s">
        <v>559</v>
      </c>
      <c r="E319" s="23">
        <v>0</v>
      </c>
      <c r="F319" s="24">
        <v>0</v>
      </c>
      <c r="G319" s="24">
        <v>0</v>
      </c>
      <c r="H319" s="25">
        <v>0</v>
      </c>
      <c r="I319" s="26">
        <v>0</v>
      </c>
      <c r="J319" s="24">
        <v>0</v>
      </c>
      <c r="K319" s="27">
        <v>0</v>
      </c>
      <c r="L319" s="43"/>
      <c r="M319" s="53">
        <v>0</v>
      </c>
      <c r="O319" s="60">
        <v>90948</v>
      </c>
      <c r="P319" s="60">
        <v>1212</v>
      </c>
      <c r="Q319" s="60">
        <v>969.6</v>
      </c>
      <c r="R319" s="60">
        <v>909</v>
      </c>
      <c r="T319" s="96">
        <f t="shared" si="16"/>
        <v>0</v>
      </c>
      <c r="U319" s="96">
        <f t="shared" si="17"/>
        <v>0</v>
      </c>
      <c r="W319" s="94">
        <f t="shared" si="18"/>
        <v>0</v>
      </c>
      <c r="X319" s="94">
        <f t="shared" si="19"/>
        <v>0</v>
      </c>
    </row>
    <row r="320" spans="1:24" ht="76.5">
      <c r="A320" s="20">
        <v>309</v>
      </c>
      <c r="B320" s="21" t="s">
        <v>1037</v>
      </c>
      <c r="C320" s="31" t="s">
        <v>1038</v>
      </c>
      <c r="D320" s="21" t="s">
        <v>559</v>
      </c>
      <c r="E320" s="23">
        <v>0</v>
      </c>
      <c r="F320" s="24">
        <v>0</v>
      </c>
      <c r="G320" s="24">
        <v>0</v>
      </c>
      <c r="H320" s="25">
        <v>0</v>
      </c>
      <c r="I320" s="26">
        <v>0</v>
      </c>
      <c r="J320" s="24">
        <v>0</v>
      </c>
      <c r="K320" s="27">
        <v>0</v>
      </c>
      <c r="L320" s="43"/>
      <c r="M320" s="53">
        <v>0</v>
      </c>
      <c r="O320" s="60">
        <v>125563</v>
      </c>
      <c r="P320" s="60">
        <v>1515</v>
      </c>
      <c r="Q320" s="60">
        <v>1212</v>
      </c>
      <c r="R320" s="60">
        <v>1136.25</v>
      </c>
      <c r="T320" s="96">
        <f t="shared" si="16"/>
        <v>0</v>
      </c>
      <c r="U320" s="96">
        <f t="shared" si="17"/>
        <v>0</v>
      </c>
      <c r="W320" s="94">
        <f t="shared" si="18"/>
        <v>0</v>
      </c>
      <c r="X320" s="94">
        <f t="shared" si="19"/>
        <v>0</v>
      </c>
    </row>
    <row r="321" spans="1:24" ht="76.5">
      <c r="A321" s="20">
        <v>310</v>
      </c>
      <c r="B321" s="21" t="s">
        <v>1039</v>
      </c>
      <c r="C321" s="31" t="s">
        <v>1040</v>
      </c>
      <c r="D321" s="21" t="s">
        <v>559</v>
      </c>
      <c r="E321" s="23">
        <v>0</v>
      </c>
      <c r="F321" s="24">
        <v>0</v>
      </c>
      <c r="G321" s="24">
        <v>0</v>
      </c>
      <c r="H321" s="25">
        <v>0</v>
      </c>
      <c r="I321" s="26">
        <v>0</v>
      </c>
      <c r="J321" s="24">
        <v>0</v>
      </c>
      <c r="K321" s="27">
        <v>0</v>
      </c>
      <c r="L321" s="43"/>
      <c r="M321" s="53">
        <v>0</v>
      </c>
      <c r="O321" s="60">
        <v>125563</v>
      </c>
      <c r="P321" s="60">
        <v>1515</v>
      </c>
      <c r="Q321" s="60">
        <v>1212</v>
      </c>
      <c r="R321" s="60">
        <v>1136.25</v>
      </c>
      <c r="T321" s="96">
        <f t="shared" si="16"/>
        <v>0</v>
      </c>
      <c r="U321" s="96">
        <f t="shared" si="17"/>
        <v>0</v>
      </c>
      <c r="W321" s="94">
        <f t="shared" si="18"/>
        <v>0</v>
      </c>
      <c r="X321" s="94">
        <f t="shared" si="19"/>
        <v>0</v>
      </c>
    </row>
    <row r="322" spans="1:24" ht="89.25">
      <c r="A322" s="20">
        <v>311</v>
      </c>
      <c r="B322" s="21" t="s">
        <v>1041</v>
      </c>
      <c r="C322" s="31" t="s">
        <v>1042</v>
      </c>
      <c r="D322" s="21" t="s">
        <v>559</v>
      </c>
      <c r="E322" s="23">
        <v>0</v>
      </c>
      <c r="F322" s="24">
        <v>0</v>
      </c>
      <c r="G322" s="24">
        <v>0</v>
      </c>
      <c r="H322" s="25">
        <v>0</v>
      </c>
      <c r="I322" s="26">
        <v>0</v>
      </c>
      <c r="J322" s="24">
        <v>0</v>
      </c>
      <c r="K322" s="27">
        <v>0</v>
      </c>
      <c r="L322" s="43"/>
      <c r="M322" s="53">
        <v>0</v>
      </c>
      <c r="O322" s="60">
        <v>125563</v>
      </c>
      <c r="P322" s="60">
        <v>1515</v>
      </c>
      <c r="Q322" s="60">
        <v>1212</v>
      </c>
      <c r="R322" s="60">
        <v>1136.25</v>
      </c>
      <c r="T322" s="96">
        <f t="shared" si="16"/>
        <v>0</v>
      </c>
      <c r="U322" s="96">
        <f t="shared" si="17"/>
        <v>0</v>
      </c>
      <c r="W322" s="94">
        <f t="shared" si="18"/>
        <v>0</v>
      </c>
      <c r="X322" s="94">
        <f t="shared" si="19"/>
        <v>0</v>
      </c>
    </row>
    <row r="323" spans="1:24" ht="89.25">
      <c r="A323" s="20">
        <v>312</v>
      </c>
      <c r="B323" s="21" t="s">
        <v>1043</v>
      </c>
      <c r="C323" s="31" t="s">
        <v>1044</v>
      </c>
      <c r="D323" s="21" t="s">
        <v>559</v>
      </c>
      <c r="E323" s="23">
        <v>0</v>
      </c>
      <c r="F323" s="24">
        <v>0</v>
      </c>
      <c r="G323" s="24">
        <v>0</v>
      </c>
      <c r="H323" s="25">
        <v>0</v>
      </c>
      <c r="I323" s="26">
        <v>0</v>
      </c>
      <c r="J323" s="24">
        <v>0</v>
      </c>
      <c r="K323" s="27">
        <v>0</v>
      </c>
      <c r="L323" s="43"/>
      <c r="M323" s="53">
        <v>0</v>
      </c>
      <c r="O323" s="60">
        <v>125563</v>
      </c>
      <c r="P323" s="60">
        <v>1515</v>
      </c>
      <c r="Q323" s="60">
        <v>1212</v>
      </c>
      <c r="R323" s="60">
        <v>1136.25</v>
      </c>
      <c r="T323" s="96">
        <f t="shared" si="16"/>
        <v>0</v>
      </c>
      <c r="U323" s="96">
        <f t="shared" si="17"/>
        <v>0</v>
      </c>
      <c r="W323" s="94">
        <f t="shared" si="18"/>
        <v>0</v>
      </c>
      <c r="X323" s="94">
        <f t="shared" si="19"/>
        <v>0</v>
      </c>
    </row>
    <row r="324" spans="1:24" ht="76.5">
      <c r="A324" s="20">
        <v>313</v>
      </c>
      <c r="B324" s="21" t="s">
        <v>1045</v>
      </c>
      <c r="C324" s="31" t="s">
        <v>1046</v>
      </c>
      <c r="D324" s="21" t="s">
        <v>559</v>
      </c>
      <c r="E324" s="23">
        <v>0</v>
      </c>
      <c r="F324" s="24">
        <v>0</v>
      </c>
      <c r="G324" s="24">
        <v>0</v>
      </c>
      <c r="H324" s="25">
        <v>0</v>
      </c>
      <c r="I324" s="26">
        <v>0</v>
      </c>
      <c r="J324" s="24">
        <v>0</v>
      </c>
      <c r="K324" s="27">
        <v>0</v>
      </c>
      <c r="L324" s="43"/>
      <c r="M324" s="53">
        <v>0</v>
      </c>
      <c r="O324" s="60">
        <v>152938</v>
      </c>
      <c r="P324" s="60">
        <v>2272</v>
      </c>
      <c r="Q324" s="60">
        <v>1817.6</v>
      </c>
      <c r="R324" s="60">
        <v>1704</v>
      </c>
      <c r="T324" s="96">
        <f t="shared" si="16"/>
        <v>0</v>
      </c>
      <c r="U324" s="96">
        <f t="shared" si="17"/>
        <v>0</v>
      </c>
      <c r="W324" s="94">
        <f t="shared" si="18"/>
        <v>0</v>
      </c>
      <c r="X324" s="94">
        <f t="shared" si="19"/>
        <v>0</v>
      </c>
    </row>
    <row r="325" spans="1:24" ht="76.5">
      <c r="A325" s="20">
        <v>314</v>
      </c>
      <c r="B325" s="21" t="s">
        <v>1047</v>
      </c>
      <c r="C325" s="31" t="s">
        <v>1048</v>
      </c>
      <c r="D325" s="21" t="s">
        <v>559</v>
      </c>
      <c r="E325" s="23">
        <v>0</v>
      </c>
      <c r="F325" s="24">
        <v>0</v>
      </c>
      <c r="G325" s="24">
        <v>0</v>
      </c>
      <c r="H325" s="25">
        <v>0</v>
      </c>
      <c r="I325" s="26">
        <v>0</v>
      </c>
      <c r="J325" s="24">
        <v>0</v>
      </c>
      <c r="K325" s="27">
        <v>0</v>
      </c>
      <c r="L325" s="43"/>
      <c r="M325" s="53">
        <v>0</v>
      </c>
      <c r="O325" s="60">
        <v>152938</v>
      </c>
      <c r="P325" s="60">
        <v>2272</v>
      </c>
      <c r="Q325" s="60">
        <v>1817.6</v>
      </c>
      <c r="R325" s="60">
        <v>1704</v>
      </c>
      <c r="T325" s="96">
        <f t="shared" si="16"/>
        <v>0</v>
      </c>
      <c r="U325" s="96">
        <f t="shared" si="17"/>
        <v>0</v>
      </c>
      <c r="W325" s="94">
        <f t="shared" si="18"/>
        <v>0</v>
      </c>
      <c r="X325" s="94">
        <f t="shared" si="19"/>
        <v>0</v>
      </c>
    </row>
    <row r="326" spans="1:24" ht="89.25">
      <c r="A326" s="20">
        <v>315</v>
      </c>
      <c r="B326" s="21" t="s">
        <v>1049</v>
      </c>
      <c r="C326" s="31" t="s">
        <v>1050</v>
      </c>
      <c r="D326" s="21" t="s">
        <v>559</v>
      </c>
      <c r="E326" s="23">
        <v>0</v>
      </c>
      <c r="F326" s="24">
        <v>0</v>
      </c>
      <c r="G326" s="24">
        <v>0</v>
      </c>
      <c r="H326" s="25">
        <v>0</v>
      </c>
      <c r="I326" s="26">
        <v>0</v>
      </c>
      <c r="J326" s="24">
        <v>0</v>
      </c>
      <c r="K326" s="27">
        <v>0</v>
      </c>
      <c r="L326" s="43"/>
      <c r="M326" s="53">
        <v>0</v>
      </c>
      <c r="O326" s="60">
        <v>172884</v>
      </c>
      <c r="P326" s="60">
        <v>2272</v>
      </c>
      <c r="Q326" s="60">
        <v>1817.6</v>
      </c>
      <c r="R326" s="60">
        <v>1704</v>
      </c>
      <c r="T326" s="96">
        <f t="shared" si="16"/>
        <v>0</v>
      </c>
      <c r="U326" s="96">
        <f t="shared" si="17"/>
        <v>0</v>
      </c>
      <c r="W326" s="94">
        <f t="shared" si="18"/>
        <v>0</v>
      </c>
      <c r="X326" s="94">
        <f t="shared" si="19"/>
        <v>0</v>
      </c>
    </row>
    <row r="327" spans="1:24" ht="89.25">
      <c r="A327" s="20">
        <v>316</v>
      </c>
      <c r="B327" s="21" t="s">
        <v>1051</v>
      </c>
      <c r="C327" s="31" t="s">
        <v>1052</v>
      </c>
      <c r="D327" s="21" t="s">
        <v>559</v>
      </c>
      <c r="E327" s="23">
        <v>0</v>
      </c>
      <c r="F327" s="24">
        <v>0</v>
      </c>
      <c r="G327" s="24">
        <v>0</v>
      </c>
      <c r="H327" s="25">
        <v>0</v>
      </c>
      <c r="I327" s="26">
        <v>0</v>
      </c>
      <c r="J327" s="24">
        <v>0</v>
      </c>
      <c r="K327" s="27">
        <v>0</v>
      </c>
      <c r="L327" s="43"/>
      <c r="M327" s="53">
        <v>0</v>
      </c>
      <c r="O327" s="60">
        <v>152938</v>
      </c>
      <c r="P327" s="60">
        <v>2272</v>
      </c>
      <c r="Q327" s="60">
        <v>1817.6</v>
      </c>
      <c r="R327" s="60">
        <v>1704</v>
      </c>
      <c r="T327" s="96">
        <f t="shared" si="16"/>
        <v>0</v>
      </c>
      <c r="U327" s="96">
        <f t="shared" si="17"/>
        <v>0</v>
      </c>
      <c r="W327" s="94">
        <f t="shared" si="18"/>
        <v>0</v>
      </c>
      <c r="X327" s="94">
        <f t="shared" si="19"/>
        <v>0</v>
      </c>
    </row>
    <row r="328" spans="1:24" ht="76.5">
      <c r="A328" s="20">
        <v>317</v>
      </c>
      <c r="B328" s="21" t="s">
        <v>1053</v>
      </c>
      <c r="C328" s="31" t="s">
        <v>1054</v>
      </c>
      <c r="D328" s="21" t="s">
        <v>559</v>
      </c>
      <c r="E328" s="23">
        <v>0</v>
      </c>
      <c r="F328" s="24">
        <v>0</v>
      </c>
      <c r="G328" s="24">
        <v>0</v>
      </c>
      <c r="H328" s="25">
        <v>0</v>
      </c>
      <c r="I328" s="26">
        <v>0</v>
      </c>
      <c r="J328" s="24">
        <v>0</v>
      </c>
      <c r="K328" s="27">
        <v>0</v>
      </c>
      <c r="L328" s="43"/>
      <c r="M328" s="53">
        <v>0</v>
      </c>
      <c r="O328" s="60">
        <v>689771</v>
      </c>
      <c r="P328" s="60">
        <v>5236</v>
      </c>
      <c r="Q328" s="60">
        <v>4188.8</v>
      </c>
      <c r="R328" s="60">
        <v>3927</v>
      </c>
      <c r="T328" s="96">
        <f t="shared" si="16"/>
        <v>0</v>
      </c>
      <c r="U328" s="96">
        <f t="shared" si="17"/>
        <v>0</v>
      </c>
      <c r="W328" s="94">
        <f t="shared" si="18"/>
        <v>0</v>
      </c>
      <c r="X328" s="94">
        <f t="shared" si="19"/>
        <v>0</v>
      </c>
    </row>
    <row r="329" spans="1:24" ht="76.5">
      <c r="A329" s="20">
        <v>318</v>
      </c>
      <c r="B329" s="21" t="s">
        <v>1055</v>
      </c>
      <c r="C329" s="31" t="s">
        <v>1056</v>
      </c>
      <c r="D329" s="21" t="s">
        <v>559</v>
      </c>
      <c r="E329" s="23">
        <v>0</v>
      </c>
      <c r="F329" s="24">
        <v>0</v>
      </c>
      <c r="G329" s="24">
        <v>0</v>
      </c>
      <c r="H329" s="25">
        <v>0</v>
      </c>
      <c r="I329" s="26">
        <v>0</v>
      </c>
      <c r="J329" s="24">
        <v>0</v>
      </c>
      <c r="K329" s="27">
        <v>0</v>
      </c>
      <c r="L329" s="43"/>
      <c r="M329" s="53">
        <v>0</v>
      </c>
      <c r="O329" s="60">
        <v>736123</v>
      </c>
      <c r="P329" s="60">
        <v>5236</v>
      </c>
      <c r="Q329" s="60">
        <v>4188.8</v>
      </c>
      <c r="R329" s="60">
        <v>3927</v>
      </c>
      <c r="T329" s="96">
        <f t="shared" si="16"/>
        <v>0</v>
      </c>
      <c r="U329" s="96">
        <f t="shared" si="17"/>
        <v>0</v>
      </c>
      <c r="W329" s="94">
        <f t="shared" si="18"/>
        <v>0</v>
      </c>
      <c r="X329" s="94">
        <f t="shared" si="19"/>
        <v>0</v>
      </c>
    </row>
    <row r="330" spans="1:24" ht="89.25">
      <c r="A330" s="20">
        <v>319</v>
      </c>
      <c r="B330" s="21" t="s">
        <v>1057</v>
      </c>
      <c r="C330" s="31" t="s">
        <v>1058</v>
      </c>
      <c r="D330" s="21" t="s">
        <v>559</v>
      </c>
      <c r="E330" s="23">
        <v>0</v>
      </c>
      <c r="F330" s="24">
        <v>0</v>
      </c>
      <c r="G330" s="24">
        <v>0</v>
      </c>
      <c r="H330" s="25">
        <v>0</v>
      </c>
      <c r="I330" s="26">
        <v>0</v>
      </c>
      <c r="J330" s="24">
        <v>0</v>
      </c>
      <c r="K330" s="27">
        <v>0</v>
      </c>
      <c r="L330" s="43"/>
      <c r="M330" s="53">
        <v>0</v>
      </c>
      <c r="O330" s="60">
        <v>689771</v>
      </c>
      <c r="P330" s="60">
        <v>5236</v>
      </c>
      <c r="Q330" s="60">
        <v>4188.8</v>
      </c>
      <c r="R330" s="60">
        <v>3927</v>
      </c>
      <c r="T330" s="96">
        <f t="shared" si="16"/>
        <v>0</v>
      </c>
      <c r="U330" s="96">
        <f t="shared" si="17"/>
        <v>0</v>
      </c>
      <c r="W330" s="94">
        <f t="shared" si="18"/>
        <v>0</v>
      </c>
      <c r="X330" s="94">
        <f t="shared" si="19"/>
        <v>0</v>
      </c>
    </row>
    <row r="331" spans="1:24" ht="89.25">
      <c r="A331" s="20">
        <v>320</v>
      </c>
      <c r="B331" s="21" t="s">
        <v>1059</v>
      </c>
      <c r="C331" s="31" t="s">
        <v>1060</v>
      </c>
      <c r="D331" s="21" t="s">
        <v>559</v>
      </c>
      <c r="E331" s="23">
        <v>0</v>
      </c>
      <c r="F331" s="24">
        <v>0</v>
      </c>
      <c r="G331" s="24">
        <v>0</v>
      </c>
      <c r="H331" s="25">
        <v>0</v>
      </c>
      <c r="I331" s="26">
        <v>0</v>
      </c>
      <c r="J331" s="24">
        <v>0</v>
      </c>
      <c r="K331" s="27">
        <v>0</v>
      </c>
      <c r="L331" s="43"/>
      <c r="M331" s="53">
        <v>0</v>
      </c>
      <c r="O331" s="60">
        <v>736123</v>
      </c>
      <c r="P331" s="60">
        <v>5236</v>
      </c>
      <c r="Q331" s="60">
        <v>4188.8</v>
      </c>
      <c r="R331" s="60">
        <v>3927</v>
      </c>
      <c r="T331" s="96">
        <f t="shared" si="16"/>
        <v>0</v>
      </c>
      <c r="U331" s="96">
        <f t="shared" si="17"/>
        <v>0</v>
      </c>
      <c r="W331" s="94">
        <f t="shared" si="18"/>
        <v>0</v>
      </c>
      <c r="X331" s="94">
        <f t="shared" si="19"/>
        <v>0</v>
      </c>
    </row>
    <row r="332" spans="1:24" ht="63.75">
      <c r="A332" s="20">
        <v>321</v>
      </c>
      <c r="B332" s="21" t="s">
        <v>1061</v>
      </c>
      <c r="C332" s="31" t="s">
        <v>1062</v>
      </c>
      <c r="D332" s="21" t="s">
        <v>559</v>
      </c>
      <c r="E332" s="23">
        <v>0</v>
      </c>
      <c r="F332" s="24">
        <v>0</v>
      </c>
      <c r="G332" s="24">
        <v>0</v>
      </c>
      <c r="H332" s="25">
        <v>0</v>
      </c>
      <c r="I332" s="26">
        <v>0</v>
      </c>
      <c r="J332" s="24">
        <v>0</v>
      </c>
      <c r="K332" s="27">
        <v>0</v>
      </c>
      <c r="L332" s="43"/>
      <c r="M332" s="53">
        <v>0</v>
      </c>
      <c r="O332" s="60">
        <v>989800</v>
      </c>
      <c r="P332" s="60">
        <v>15590</v>
      </c>
      <c r="Q332" s="60">
        <v>12472</v>
      </c>
      <c r="R332" s="60">
        <v>11692.5</v>
      </c>
      <c r="T332" s="96">
        <f t="shared" ref="T332:T395" si="20">E332*Q332</f>
        <v>0</v>
      </c>
      <c r="U332" s="96">
        <f t="shared" ref="U332:U395" si="21">E332*R332</f>
        <v>0</v>
      </c>
      <c r="W332" s="94">
        <f t="shared" ref="W332:W395" si="22">T332-K332</f>
        <v>0</v>
      </c>
      <c r="X332" s="94">
        <f t="shared" ref="X332:X395" si="23">U332-K332</f>
        <v>0</v>
      </c>
    </row>
    <row r="333" spans="1:24" ht="63.75">
      <c r="A333" s="20">
        <v>322</v>
      </c>
      <c r="B333" s="21" t="s">
        <v>1063</v>
      </c>
      <c r="C333" s="31" t="s">
        <v>1064</v>
      </c>
      <c r="D333" s="21" t="s">
        <v>559</v>
      </c>
      <c r="E333" s="23">
        <v>0</v>
      </c>
      <c r="F333" s="24">
        <v>0</v>
      </c>
      <c r="G333" s="24">
        <v>0</v>
      </c>
      <c r="H333" s="25">
        <v>0</v>
      </c>
      <c r="I333" s="26">
        <v>0</v>
      </c>
      <c r="J333" s="24">
        <v>0</v>
      </c>
      <c r="K333" s="27">
        <v>0</v>
      </c>
      <c r="L333" s="43"/>
      <c r="M333" s="53">
        <v>0</v>
      </c>
      <c r="O333" s="60">
        <v>992911</v>
      </c>
      <c r="P333" s="60">
        <v>15590</v>
      </c>
      <c r="Q333" s="60">
        <v>12472</v>
      </c>
      <c r="R333" s="60">
        <v>11692.5</v>
      </c>
      <c r="T333" s="96">
        <f t="shared" si="20"/>
        <v>0</v>
      </c>
      <c r="U333" s="96">
        <f t="shared" si="21"/>
        <v>0</v>
      </c>
      <c r="W333" s="94">
        <f t="shared" si="22"/>
        <v>0</v>
      </c>
      <c r="X333" s="94">
        <f t="shared" si="23"/>
        <v>0</v>
      </c>
    </row>
    <row r="334" spans="1:24" ht="63.75">
      <c r="A334" s="20">
        <v>323</v>
      </c>
      <c r="B334" s="21" t="s">
        <v>1065</v>
      </c>
      <c r="C334" s="31" t="s">
        <v>1066</v>
      </c>
      <c r="D334" s="21" t="s">
        <v>559</v>
      </c>
      <c r="E334" s="23">
        <v>0</v>
      </c>
      <c r="F334" s="24">
        <v>0</v>
      </c>
      <c r="G334" s="24">
        <v>0</v>
      </c>
      <c r="H334" s="25">
        <v>0</v>
      </c>
      <c r="I334" s="26">
        <v>0</v>
      </c>
      <c r="J334" s="24">
        <v>0</v>
      </c>
      <c r="K334" s="27">
        <v>0</v>
      </c>
      <c r="L334" s="43"/>
      <c r="M334" s="53">
        <v>0</v>
      </c>
      <c r="O334" s="60">
        <v>989800</v>
      </c>
      <c r="P334" s="60">
        <v>15590</v>
      </c>
      <c r="Q334" s="60">
        <v>12472</v>
      </c>
      <c r="R334" s="60">
        <v>11692.5</v>
      </c>
      <c r="T334" s="96">
        <f t="shared" si="20"/>
        <v>0</v>
      </c>
      <c r="U334" s="96">
        <f t="shared" si="21"/>
        <v>0</v>
      </c>
      <c r="W334" s="94">
        <f t="shared" si="22"/>
        <v>0</v>
      </c>
      <c r="X334" s="94">
        <f t="shared" si="23"/>
        <v>0</v>
      </c>
    </row>
    <row r="335" spans="1:24" ht="63.75">
      <c r="A335" s="20">
        <v>324</v>
      </c>
      <c r="B335" s="21" t="s">
        <v>1067</v>
      </c>
      <c r="C335" s="31" t="s">
        <v>1068</v>
      </c>
      <c r="D335" s="21" t="s">
        <v>559</v>
      </c>
      <c r="E335" s="23">
        <v>0</v>
      </c>
      <c r="F335" s="24">
        <v>0</v>
      </c>
      <c r="G335" s="24">
        <v>0</v>
      </c>
      <c r="H335" s="25">
        <v>0</v>
      </c>
      <c r="I335" s="26">
        <v>0</v>
      </c>
      <c r="J335" s="24">
        <v>0</v>
      </c>
      <c r="K335" s="27">
        <v>0</v>
      </c>
      <c r="L335" s="43"/>
      <c r="M335" s="53">
        <v>0</v>
      </c>
      <c r="O335" s="60">
        <v>1360972</v>
      </c>
      <c r="P335" s="60">
        <v>14942</v>
      </c>
      <c r="Q335" s="60">
        <v>11953.6</v>
      </c>
      <c r="R335" s="60">
        <v>11206.5</v>
      </c>
      <c r="T335" s="96">
        <f t="shared" si="20"/>
        <v>0</v>
      </c>
      <c r="U335" s="96">
        <f t="shared" si="21"/>
        <v>0</v>
      </c>
      <c r="W335" s="94">
        <f t="shared" si="22"/>
        <v>0</v>
      </c>
      <c r="X335" s="94">
        <f t="shared" si="23"/>
        <v>0</v>
      </c>
    </row>
    <row r="336" spans="1:24" ht="63.75">
      <c r="A336" s="20">
        <v>325</v>
      </c>
      <c r="B336" s="21" t="s">
        <v>1069</v>
      </c>
      <c r="C336" s="31" t="s">
        <v>1070</v>
      </c>
      <c r="D336" s="21" t="s">
        <v>559</v>
      </c>
      <c r="E336" s="23">
        <v>0</v>
      </c>
      <c r="F336" s="24">
        <v>0</v>
      </c>
      <c r="G336" s="24">
        <v>0</v>
      </c>
      <c r="H336" s="25">
        <v>0</v>
      </c>
      <c r="I336" s="26">
        <v>0</v>
      </c>
      <c r="J336" s="24">
        <v>0</v>
      </c>
      <c r="K336" s="27">
        <v>0</v>
      </c>
      <c r="L336" s="43"/>
      <c r="M336" s="53">
        <v>0</v>
      </c>
      <c r="O336" s="60">
        <v>1275273</v>
      </c>
      <c r="P336" s="60">
        <v>14942</v>
      </c>
      <c r="Q336" s="60">
        <v>11953.6</v>
      </c>
      <c r="R336" s="60">
        <v>11206.5</v>
      </c>
      <c r="T336" s="96">
        <f t="shared" si="20"/>
        <v>0</v>
      </c>
      <c r="U336" s="96">
        <f t="shared" si="21"/>
        <v>0</v>
      </c>
      <c r="W336" s="94">
        <f t="shared" si="22"/>
        <v>0</v>
      </c>
      <c r="X336" s="94">
        <f t="shared" si="23"/>
        <v>0</v>
      </c>
    </row>
    <row r="337" spans="1:24" ht="63.75">
      <c r="A337" s="20">
        <v>326</v>
      </c>
      <c r="B337" s="21" t="s">
        <v>1071</v>
      </c>
      <c r="C337" s="31" t="s">
        <v>1072</v>
      </c>
      <c r="D337" s="21" t="s">
        <v>559</v>
      </c>
      <c r="E337" s="23">
        <v>0</v>
      </c>
      <c r="F337" s="24">
        <v>0</v>
      </c>
      <c r="G337" s="24">
        <v>0</v>
      </c>
      <c r="H337" s="25">
        <v>0</v>
      </c>
      <c r="I337" s="26">
        <v>0</v>
      </c>
      <c r="J337" s="24">
        <v>0</v>
      </c>
      <c r="K337" s="27">
        <v>0</v>
      </c>
      <c r="L337" s="43"/>
      <c r="M337" s="53">
        <v>0</v>
      </c>
      <c r="O337" s="60">
        <v>1360972</v>
      </c>
      <c r="P337" s="60">
        <v>14942</v>
      </c>
      <c r="Q337" s="60">
        <v>11953.6</v>
      </c>
      <c r="R337" s="60">
        <v>11206.5</v>
      </c>
      <c r="T337" s="96">
        <f t="shared" si="20"/>
        <v>0</v>
      </c>
      <c r="U337" s="96">
        <f t="shared" si="21"/>
        <v>0</v>
      </c>
      <c r="W337" s="94">
        <f t="shared" si="22"/>
        <v>0</v>
      </c>
      <c r="X337" s="94">
        <f t="shared" si="23"/>
        <v>0</v>
      </c>
    </row>
    <row r="338" spans="1:24" ht="63.75">
      <c r="A338" s="20">
        <v>327</v>
      </c>
      <c r="B338" s="21" t="s">
        <v>1073</v>
      </c>
      <c r="C338" s="31" t="s">
        <v>1074</v>
      </c>
      <c r="D338" s="21" t="s">
        <v>559</v>
      </c>
      <c r="E338" s="23">
        <v>0</v>
      </c>
      <c r="F338" s="24">
        <v>0</v>
      </c>
      <c r="G338" s="24">
        <v>0</v>
      </c>
      <c r="H338" s="25">
        <v>0</v>
      </c>
      <c r="I338" s="26">
        <v>0</v>
      </c>
      <c r="J338" s="24">
        <v>0</v>
      </c>
      <c r="K338" s="27">
        <v>0</v>
      </c>
      <c r="L338" s="43"/>
      <c r="M338" s="53">
        <v>0</v>
      </c>
      <c r="O338" s="60">
        <v>2196682</v>
      </c>
      <c r="P338" s="60">
        <v>27437</v>
      </c>
      <c r="Q338" s="60">
        <v>21949.599999999999</v>
      </c>
      <c r="R338" s="60">
        <v>20577.75</v>
      </c>
      <c r="T338" s="96">
        <f t="shared" si="20"/>
        <v>0</v>
      </c>
      <c r="U338" s="96">
        <f t="shared" si="21"/>
        <v>0</v>
      </c>
      <c r="W338" s="94">
        <f t="shared" si="22"/>
        <v>0</v>
      </c>
      <c r="X338" s="94">
        <f t="shared" si="23"/>
        <v>0</v>
      </c>
    </row>
    <row r="339" spans="1:24" ht="63.75">
      <c r="A339" s="20">
        <v>328</v>
      </c>
      <c r="B339" s="21" t="s">
        <v>1075</v>
      </c>
      <c r="C339" s="31" t="s">
        <v>1076</v>
      </c>
      <c r="D339" s="21" t="s">
        <v>559</v>
      </c>
      <c r="E339" s="23">
        <v>0</v>
      </c>
      <c r="F339" s="24">
        <v>0</v>
      </c>
      <c r="G339" s="24">
        <v>0</v>
      </c>
      <c r="H339" s="25">
        <v>0</v>
      </c>
      <c r="I339" s="26">
        <v>0</v>
      </c>
      <c r="J339" s="24">
        <v>0</v>
      </c>
      <c r="K339" s="27">
        <v>0</v>
      </c>
      <c r="L339" s="43"/>
      <c r="M339" s="53">
        <v>0</v>
      </c>
      <c r="O339" s="60">
        <v>2202277</v>
      </c>
      <c r="P339" s="60">
        <v>27437</v>
      </c>
      <c r="Q339" s="60">
        <v>21949.599999999999</v>
      </c>
      <c r="R339" s="60">
        <v>20577.75</v>
      </c>
      <c r="T339" s="96">
        <f t="shared" si="20"/>
        <v>0</v>
      </c>
      <c r="U339" s="96">
        <f t="shared" si="21"/>
        <v>0</v>
      </c>
      <c r="W339" s="94">
        <f t="shared" si="22"/>
        <v>0</v>
      </c>
      <c r="X339" s="94">
        <f t="shared" si="23"/>
        <v>0</v>
      </c>
    </row>
    <row r="340" spans="1:24" ht="63.75">
      <c r="A340" s="20">
        <v>329</v>
      </c>
      <c r="B340" s="21" t="s">
        <v>1077</v>
      </c>
      <c r="C340" s="31" t="s">
        <v>1078</v>
      </c>
      <c r="D340" s="21" t="s">
        <v>559</v>
      </c>
      <c r="E340" s="23">
        <v>0</v>
      </c>
      <c r="F340" s="24">
        <v>0</v>
      </c>
      <c r="G340" s="24">
        <v>0</v>
      </c>
      <c r="H340" s="25">
        <v>0</v>
      </c>
      <c r="I340" s="26">
        <v>0</v>
      </c>
      <c r="J340" s="24">
        <v>0</v>
      </c>
      <c r="K340" s="27">
        <v>0</v>
      </c>
      <c r="L340" s="43"/>
      <c r="M340" s="53">
        <v>0</v>
      </c>
      <c r="O340" s="60">
        <v>2196682</v>
      </c>
      <c r="P340" s="60">
        <v>27437</v>
      </c>
      <c r="Q340" s="60">
        <v>21949.599999999999</v>
      </c>
      <c r="R340" s="60">
        <v>20577.75</v>
      </c>
      <c r="T340" s="96">
        <f t="shared" si="20"/>
        <v>0</v>
      </c>
      <c r="U340" s="96">
        <f t="shared" si="21"/>
        <v>0</v>
      </c>
      <c r="W340" s="94">
        <f t="shared" si="22"/>
        <v>0</v>
      </c>
      <c r="X340" s="94">
        <f t="shared" si="23"/>
        <v>0</v>
      </c>
    </row>
    <row r="341" spans="1:24" ht="63.75">
      <c r="A341" s="20">
        <v>330</v>
      </c>
      <c r="B341" s="21" t="s">
        <v>1079</v>
      </c>
      <c r="C341" s="31" t="s">
        <v>1080</v>
      </c>
      <c r="D341" s="21" t="s">
        <v>559</v>
      </c>
      <c r="E341" s="23">
        <v>0</v>
      </c>
      <c r="F341" s="24">
        <v>0</v>
      </c>
      <c r="G341" s="24">
        <v>0</v>
      </c>
      <c r="H341" s="25">
        <v>0</v>
      </c>
      <c r="I341" s="26">
        <v>0</v>
      </c>
      <c r="J341" s="24">
        <v>0</v>
      </c>
      <c r="K341" s="27">
        <v>0</v>
      </c>
      <c r="L341" s="43"/>
      <c r="M341" s="53">
        <v>0</v>
      </c>
      <c r="O341" s="60">
        <v>5290566</v>
      </c>
      <c r="P341" s="60">
        <v>79229</v>
      </c>
      <c r="Q341" s="60">
        <v>63383.199999999997</v>
      </c>
      <c r="R341" s="60">
        <v>59421.75</v>
      </c>
      <c r="T341" s="96">
        <f t="shared" si="20"/>
        <v>0</v>
      </c>
      <c r="U341" s="96">
        <f t="shared" si="21"/>
        <v>0</v>
      </c>
      <c r="W341" s="94">
        <f t="shared" si="22"/>
        <v>0</v>
      </c>
      <c r="X341" s="94">
        <f t="shared" si="23"/>
        <v>0</v>
      </c>
    </row>
    <row r="342" spans="1:24" ht="63.75">
      <c r="A342" s="20">
        <v>331</v>
      </c>
      <c r="B342" s="21" t="s">
        <v>1081</v>
      </c>
      <c r="C342" s="31" t="s">
        <v>1082</v>
      </c>
      <c r="D342" s="21" t="s">
        <v>559</v>
      </c>
      <c r="E342" s="23">
        <v>0</v>
      </c>
      <c r="F342" s="24">
        <v>0</v>
      </c>
      <c r="G342" s="24">
        <v>0</v>
      </c>
      <c r="H342" s="25">
        <v>0</v>
      </c>
      <c r="I342" s="26">
        <v>0</v>
      </c>
      <c r="J342" s="24">
        <v>0</v>
      </c>
      <c r="K342" s="27">
        <v>0</v>
      </c>
      <c r="L342" s="43"/>
      <c r="M342" s="53">
        <v>0</v>
      </c>
      <c r="O342" s="60">
        <v>5280107</v>
      </c>
      <c r="P342" s="60">
        <v>79229</v>
      </c>
      <c r="Q342" s="60">
        <v>63383.199999999997</v>
      </c>
      <c r="R342" s="60">
        <v>59421.75</v>
      </c>
      <c r="T342" s="96">
        <f t="shared" si="20"/>
        <v>0</v>
      </c>
      <c r="U342" s="96">
        <f t="shared" si="21"/>
        <v>0</v>
      </c>
      <c r="W342" s="94">
        <f t="shared" si="22"/>
        <v>0</v>
      </c>
      <c r="X342" s="94">
        <f t="shared" si="23"/>
        <v>0</v>
      </c>
    </row>
    <row r="343" spans="1:24" ht="63.75">
      <c r="A343" s="20">
        <v>332</v>
      </c>
      <c r="B343" s="21" t="s">
        <v>1083</v>
      </c>
      <c r="C343" s="31" t="s">
        <v>1084</v>
      </c>
      <c r="D343" s="21" t="s">
        <v>559</v>
      </c>
      <c r="E343" s="23">
        <v>0</v>
      </c>
      <c r="F343" s="24">
        <v>0</v>
      </c>
      <c r="G343" s="24">
        <v>0</v>
      </c>
      <c r="H343" s="25">
        <v>0</v>
      </c>
      <c r="I343" s="26">
        <v>0</v>
      </c>
      <c r="J343" s="24">
        <v>0</v>
      </c>
      <c r="K343" s="27">
        <v>0</v>
      </c>
      <c r="L343" s="43"/>
      <c r="M343" s="53">
        <v>0</v>
      </c>
      <c r="O343" s="60">
        <v>5282014</v>
      </c>
      <c r="P343" s="60">
        <v>79229</v>
      </c>
      <c r="Q343" s="60">
        <v>63383.199999999997</v>
      </c>
      <c r="R343" s="60">
        <v>59421.75</v>
      </c>
      <c r="T343" s="96">
        <f t="shared" si="20"/>
        <v>0</v>
      </c>
      <c r="U343" s="96">
        <f t="shared" si="21"/>
        <v>0</v>
      </c>
      <c r="W343" s="94">
        <f t="shared" si="22"/>
        <v>0</v>
      </c>
      <c r="X343" s="94">
        <f t="shared" si="23"/>
        <v>0</v>
      </c>
    </row>
    <row r="344" spans="1:24" ht="63.75">
      <c r="A344" s="20">
        <v>333</v>
      </c>
      <c r="B344" s="21" t="s">
        <v>1085</v>
      </c>
      <c r="C344" s="31" t="s">
        <v>1086</v>
      </c>
      <c r="D344" s="21" t="s">
        <v>559</v>
      </c>
      <c r="E344" s="23">
        <v>0</v>
      </c>
      <c r="F344" s="24">
        <v>0</v>
      </c>
      <c r="G344" s="24">
        <v>0</v>
      </c>
      <c r="H344" s="25">
        <v>0</v>
      </c>
      <c r="I344" s="26">
        <v>0</v>
      </c>
      <c r="J344" s="24">
        <v>0</v>
      </c>
      <c r="K344" s="27">
        <v>0</v>
      </c>
      <c r="L344" s="43"/>
      <c r="M344" s="53">
        <v>0</v>
      </c>
      <c r="O344" s="60">
        <v>8130308</v>
      </c>
      <c r="P344" s="60">
        <v>79768</v>
      </c>
      <c r="Q344" s="60">
        <v>63814.400000000001</v>
      </c>
      <c r="R344" s="60">
        <v>59826</v>
      </c>
      <c r="T344" s="96">
        <f t="shared" si="20"/>
        <v>0</v>
      </c>
      <c r="U344" s="96">
        <f t="shared" si="21"/>
        <v>0</v>
      </c>
      <c r="W344" s="94">
        <f t="shared" si="22"/>
        <v>0</v>
      </c>
      <c r="X344" s="94">
        <f t="shared" si="23"/>
        <v>0</v>
      </c>
    </row>
    <row r="345" spans="1:24" ht="63.75">
      <c r="A345" s="20">
        <v>334</v>
      </c>
      <c r="B345" s="21" t="s">
        <v>1087</v>
      </c>
      <c r="C345" s="31" t="s">
        <v>1088</v>
      </c>
      <c r="D345" s="21" t="s">
        <v>559</v>
      </c>
      <c r="E345" s="23">
        <v>0</v>
      </c>
      <c r="F345" s="24">
        <v>0</v>
      </c>
      <c r="G345" s="24">
        <v>0</v>
      </c>
      <c r="H345" s="25">
        <v>0</v>
      </c>
      <c r="I345" s="26">
        <v>0</v>
      </c>
      <c r="J345" s="24">
        <v>0</v>
      </c>
      <c r="K345" s="27">
        <v>0</v>
      </c>
      <c r="L345" s="43"/>
      <c r="M345" s="53">
        <v>0</v>
      </c>
      <c r="O345" s="60">
        <v>7977814</v>
      </c>
      <c r="P345" s="60">
        <v>79768</v>
      </c>
      <c r="Q345" s="60">
        <v>63814.400000000001</v>
      </c>
      <c r="R345" s="60">
        <v>59826</v>
      </c>
      <c r="T345" s="96">
        <f t="shared" si="20"/>
        <v>0</v>
      </c>
      <c r="U345" s="96">
        <f t="shared" si="21"/>
        <v>0</v>
      </c>
      <c r="W345" s="94">
        <f t="shared" si="22"/>
        <v>0</v>
      </c>
      <c r="X345" s="94">
        <f t="shared" si="23"/>
        <v>0</v>
      </c>
    </row>
    <row r="346" spans="1:24" ht="255">
      <c r="A346" s="20">
        <v>335</v>
      </c>
      <c r="B346" s="21" t="s">
        <v>1089</v>
      </c>
      <c r="C346" s="31" t="s">
        <v>1090</v>
      </c>
      <c r="D346" s="21" t="s">
        <v>559</v>
      </c>
      <c r="E346" s="23">
        <v>0</v>
      </c>
      <c r="F346" s="24">
        <v>0</v>
      </c>
      <c r="G346" s="24">
        <v>0</v>
      </c>
      <c r="H346" s="25">
        <v>0</v>
      </c>
      <c r="I346" s="26">
        <v>0</v>
      </c>
      <c r="J346" s="24">
        <v>0</v>
      </c>
      <c r="K346" s="27">
        <v>0</v>
      </c>
      <c r="L346" s="43"/>
      <c r="M346" s="53">
        <v>0</v>
      </c>
      <c r="O346" s="60">
        <v>615866</v>
      </c>
      <c r="P346" s="60">
        <v>11755</v>
      </c>
      <c r="Q346" s="60">
        <v>9404</v>
      </c>
      <c r="R346" s="60">
        <v>8816.25</v>
      </c>
      <c r="T346" s="96">
        <f t="shared" si="20"/>
        <v>0</v>
      </c>
      <c r="U346" s="96">
        <f t="shared" si="21"/>
        <v>0</v>
      </c>
      <c r="W346" s="94">
        <f t="shared" si="22"/>
        <v>0</v>
      </c>
      <c r="X346" s="94">
        <f t="shared" si="23"/>
        <v>0</v>
      </c>
    </row>
    <row r="347" spans="1:24" ht="255">
      <c r="A347" s="20">
        <v>336</v>
      </c>
      <c r="B347" s="21" t="s">
        <v>1091</v>
      </c>
      <c r="C347" s="31" t="s">
        <v>1092</v>
      </c>
      <c r="D347" s="21" t="s">
        <v>559</v>
      </c>
      <c r="E347" s="23">
        <v>1</v>
      </c>
      <c r="F347" s="24">
        <v>311287</v>
      </c>
      <c r="G347" s="24">
        <v>12785</v>
      </c>
      <c r="H347" s="25">
        <v>0.2</v>
      </c>
      <c r="I347" s="26">
        <v>0.96714286173209929</v>
      </c>
      <c r="J347" s="24">
        <v>10228</v>
      </c>
      <c r="K347" s="27">
        <v>10228</v>
      </c>
      <c r="L347" s="43"/>
      <c r="M347" s="53">
        <v>1</v>
      </c>
      <c r="O347" s="60">
        <v>724461</v>
      </c>
      <c r="P347" s="60">
        <v>12785</v>
      </c>
      <c r="Q347" s="60">
        <v>10228</v>
      </c>
      <c r="R347" s="60">
        <v>9588.75</v>
      </c>
      <c r="T347" s="96">
        <f t="shared" si="20"/>
        <v>10228</v>
      </c>
      <c r="U347" s="96">
        <f t="shared" si="21"/>
        <v>9588.75</v>
      </c>
      <c r="W347" s="94">
        <f t="shared" si="22"/>
        <v>0</v>
      </c>
      <c r="X347" s="94">
        <f t="shared" si="23"/>
        <v>-639.25</v>
      </c>
    </row>
    <row r="348" spans="1:24" ht="255">
      <c r="A348" s="20">
        <v>337</v>
      </c>
      <c r="B348" s="21" t="s">
        <v>1093</v>
      </c>
      <c r="C348" s="31" t="s">
        <v>1094</v>
      </c>
      <c r="D348" s="21" t="s">
        <v>559</v>
      </c>
      <c r="E348" s="23">
        <v>0</v>
      </c>
      <c r="F348" s="24">
        <v>0</v>
      </c>
      <c r="G348" s="24">
        <v>0</v>
      </c>
      <c r="H348" s="25">
        <v>0</v>
      </c>
      <c r="I348" s="26">
        <v>0</v>
      </c>
      <c r="J348" s="24">
        <v>0</v>
      </c>
      <c r="K348" s="27">
        <v>0</v>
      </c>
      <c r="L348" s="43"/>
      <c r="M348" s="53">
        <v>0</v>
      </c>
      <c r="O348" s="60">
        <v>846058</v>
      </c>
      <c r="P348" s="60">
        <v>14249</v>
      </c>
      <c r="Q348" s="60">
        <v>11399.2</v>
      </c>
      <c r="R348" s="60">
        <v>10686.75</v>
      </c>
      <c r="T348" s="96">
        <f t="shared" si="20"/>
        <v>0</v>
      </c>
      <c r="U348" s="96">
        <f t="shared" si="21"/>
        <v>0</v>
      </c>
      <c r="W348" s="94">
        <f t="shared" si="22"/>
        <v>0</v>
      </c>
      <c r="X348" s="94">
        <f t="shared" si="23"/>
        <v>0</v>
      </c>
    </row>
    <row r="349" spans="1:24" ht="255">
      <c r="A349" s="20">
        <v>338</v>
      </c>
      <c r="B349" s="21" t="s">
        <v>1095</v>
      </c>
      <c r="C349" s="31" t="s">
        <v>1096</v>
      </c>
      <c r="D349" s="21" t="s">
        <v>559</v>
      </c>
      <c r="E349" s="23">
        <v>0</v>
      </c>
      <c r="F349" s="24">
        <v>0</v>
      </c>
      <c r="G349" s="24">
        <v>0</v>
      </c>
      <c r="H349" s="25">
        <v>0</v>
      </c>
      <c r="I349" s="26">
        <v>0</v>
      </c>
      <c r="J349" s="24">
        <v>0</v>
      </c>
      <c r="K349" s="27">
        <v>0</v>
      </c>
      <c r="L349" s="43"/>
      <c r="M349" s="53">
        <v>0</v>
      </c>
      <c r="O349" s="60">
        <v>1115096</v>
      </c>
      <c r="P349" s="60">
        <v>14936</v>
      </c>
      <c r="Q349" s="60">
        <v>11948.8</v>
      </c>
      <c r="R349" s="60">
        <v>11202</v>
      </c>
      <c r="T349" s="96">
        <f t="shared" si="20"/>
        <v>0</v>
      </c>
      <c r="U349" s="96">
        <f t="shared" si="21"/>
        <v>0</v>
      </c>
      <c r="W349" s="94">
        <f t="shared" si="22"/>
        <v>0</v>
      </c>
      <c r="X349" s="94">
        <f t="shared" si="23"/>
        <v>0</v>
      </c>
    </row>
    <row r="350" spans="1:24" ht="255">
      <c r="A350" s="20">
        <v>339</v>
      </c>
      <c r="B350" s="21" t="s">
        <v>1097</v>
      </c>
      <c r="C350" s="31" t="s">
        <v>1098</v>
      </c>
      <c r="D350" s="21" t="s">
        <v>559</v>
      </c>
      <c r="E350" s="23">
        <v>0</v>
      </c>
      <c r="F350" s="24">
        <v>0</v>
      </c>
      <c r="G350" s="24">
        <v>0</v>
      </c>
      <c r="H350" s="25">
        <v>0</v>
      </c>
      <c r="I350" s="26">
        <v>0</v>
      </c>
      <c r="J350" s="24">
        <v>0</v>
      </c>
      <c r="K350" s="27">
        <v>0</v>
      </c>
      <c r="L350" s="43"/>
      <c r="M350" s="53">
        <v>0</v>
      </c>
      <c r="O350" s="60">
        <v>1866480</v>
      </c>
      <c r="P350" s="60">
        <v>14123</v>
      </c>
      <c r="Q350" s="60">
        <v>11298.4</v>
      </c>
      <c r="R350" s="60">
        <v>10592.25</v>
      </c>
      <c r="T350" s="96">
        <f t="shared" si="20"/>
        <v>0</v>
      </c>
      <c r="U350" s="96">
        <f t="shared" si="21"/>
        <v>0</v>
      </c>
      <c r="W350" s="94">
        <f t="shared" si="22"/>
        <v>0</v>
      </c>
      <c r="X350" s="94">
        <f t="shared" si="23"/>
        <v>0</v>
      </c>
    </row>
    <row r="351" spans="1:24" ht="255">
      <c r="A351" s="20">
        <v>340</v>
      </c>
      <c r="B351" s="21" t="s">
        <v>1099</v>
      </c>
      <c r="C351" s="31" t="s">
        <v>1100</v>
      </c>
      <c r="D351" s="21" t="s">
        <v>559</v>
      </c>
      <c r="E351" s="23">
        <v>0</v>
      </c>
      <c r="F351" s="24">
        <v>0</v>
      </c>
      <c r="G351" s="24">
        <v>0</v>
      </c>
      <c r="H351" s="25">
        <v>0</v>
      </c>
      <c r="I351" s="26">
        <v>0</v>
      </c>
      <c r="J351" s="24">
        <v>0</v>
      </c>
      <c r="K351" s="27">
        <v>0</v>
      </c>
      <c r="L351" s="43"/>
      <c r="M351" s="53">
        <v>0</v>
      </c>
      <c r="O351" s="60">
        <v>2355724</v>
      </c>
      <c r="P351" s="60">
        <v>29054</v>
      </c>
      <c r="Q351" s="60">
        <v>23243.200000000001</v>
      </c>
      <c r="R351" s="60">
        <v>21790.5</v>
      </c>
      <c r="T351" s="96">
        <f t="shared" si="20"/>
        <v>0</v>
      </c>
      <c r="U351" s="96">
        <f t="shared" si="21"/>
        <v>0</v>
      </c>
      <c r="W351" s="94">
        <f t="shared" si="22"/>
        <v>0</v>
      </c>
      <c r="X351" s="94">
        <f t="shared" si="23"/>
        <v>0</v>
      </c>
    </row>
    <row r="352" spans="1:24" ht="38.25">
      <c r="A352" s="20">
        <v>341</v>
      </c>
      <c r="B352" s="21" t="s">
        <v>1101</v>
      </c>
      <c r="C352" s="31" t="s">
        <v>1102</v>
      </c>
      <c r="D352" s="21" t="s">
        <v>559</v>
      </c>
      <c r="E352" s="23">
        <v>0</v>
      </c>
      <c r="F352" s="24">
        <v>0</v>
      </c>
      <c r="G352" s="24">
        <v>0</v>
      </c>
      <c r="H352" s="25">
        <v>0</v>
      </c>
      <c r="I352" s="26">
        <v>0</v>
      </c>
      <c r="J352" s="24">
        <v>0</v>
      </c>
      <c r="K352" s="27">
        <v>0</v>
      </c>
      <c r="L352" s="43"/>
      <c r="M352" s="53">
        <v>0</v>
      </c>
      <c r="O352" s="60">
        <v>172884</v>
      </c>
      <c r="P352" s="60">
        <v>834</v>
      </c>
      <c r="Q352" s="60">
        <v>667.2</v>
      </c>
      <c r="R352" s="60">
        <v>625.5</v>
      </c>
      <c r="T352" s="96">
        <f t="shared" si="20"/>
        <v>0</v>
      </c>
      <c r="U352" s="96">
        <f t="shared" si="21"/>
        <v>0</v>
      </c>
      <c r="W352" s="94">
        <f t="shared" si="22"/>
        <v>0</v>
      </c>
      <c r="X352" s="94">
        <f t="shared" si="23"/>
        <v>0</v>
      </c>
    </row>
    <row r="353" spans="1:24" ht="63.75">
      <c r="A353" s="20">
        <v>342</v>
      </c>
      <c r="B353" s="21" t="s">
        <v>1103</v>
      </c>
      <c r="C353" s="31" t="s">
        <v>1104</v>
      </c>
      <c r="D353" s="21" t="s">
        <v>559</v>
      </c>
      <c r="E353" s="23">
        <v>0</v>
      </c>
      <c r="F353" s="24">
        <v>0</v>
      </c>
      <c r="G353" s="24">
        <v>0</v>
      </c>
      <c r="H353" s="25">
        <v>0</v>
      </c>
      <c r="I353" s="26">
        <v>0</v>
      </c>
      <c r="J353" s="24">
        <v>0</v>
      </c>
      <c r="K353" s="27">
        <v>0</v>
      </c>
      <c r="L353" s="43"/>
      <c r="M353" s="53">
        <v>0</v>
      </c>
      <c r="O353" s="60">
        <v>81725</v>
      </c>
      <c r="P353" s="60">
        <v>742</v>
      </c>
      <c r="Q353" s="60">
        <v>593.6</v>
      </c>
      <c r="R353" s="60">
        <v>556.5</v>
      </c>
      <c r="T353" s="96">
        <f t="shared" si="20"/>
        <v>0</v>
      </c>
      <c r="U353" s="96">
        <f t="shared" si="21"/>
        <v>0</v>
      </c>
      <c r="W353" s="94">
        <f t="shared" si="22"/>
        <v>0</v>
      </c>
      <c r="X353" s="94">
        <f t="shared" si="23"/>
        <v>0</v>
      </c>
    </row>
    <row r="354" spans="1:24" ht="38.25">
      <c r="A354" s="20">
        <v>343</v>
      </c>
      <c r="B354" s="21" t="s">
        <v>1105</v>
      </c>
      <c r="C354" s="31" t="s">
        <v>1106</v>
      </c>
      <c r="D354" s="21" t="s">
        <v>559</v>
      </c>
      <c r="E354" s="23">
        <v>0</v>
      </c>
      <c r="F354" s="24">
        <v>0</v>
      </c>
      <c r="G354" s="24">
        <v>0</v>
      </c>
      <c r="H354" s="25">
        <v>0</v>
      </c>
      <c r="I354" s="26">
        <v>0</v>
      </c>
      <c r="J354" s="24">
        <v>0</v>
      </c>
      <c r="K354" s="27">
        <v>0</v>
      </c>
      <c r="L354" s="43"/>
      <c r="M354" s="53">
        <v>0</v>
      </c>
      <c r="O354" s="60">
        <v>65496</v>
      </c>
      <c r="P354" s="60">
        <v>482</v>
      </c>
      <c r="Q354" s="60">
        <v>385.6</v>
      </c>
      <c r="R354" s="60">
        <v>361.5</v>
      </c>
      <c r="T354" s="96">
        <f t="shared" si="20"/>
        <v>0</v>
      </c>
      <c r="U354" s="96">
        <f t="shared" si="21"/>
        <v>0</v>
      </c>
      <c r="W354" s="94">
        <f t="shared" si="22"/>
        <v>0</v>
      </c>
      <c r="X354" s="94">
        <f t="shared" si="23"/>
        <v>0</v>
      </c>
    </row>
    <row r="355" spans="1:24" ht="89.25">
      <c r="A355" s="20">
        <v>344</v>
      </c>
      <c r="B355" s="21" t="s">
        <v>1107</v>
      </c>
      <c r="C355" s="31" t="s">
        <v>1108</v>
      </c>
      <c r="D355" s="21" t="s">
        <v>559</v>
      </c>
      <c r="E355" s="23">
        <v>0</v>
      </c>
      <c r="F355" s="24">
        <v>0</v>
      </c>
      <c r="G355" s="24">
        <v>0</v>
      </c>
      <c r="H355" s="25">
        <v>0</v>
      </c>
      <c r="I355" s="26">
        <v>0</v>
      </c>
      <c r="J355" s="24">
        <v>0</v>
      </c>
      <c r="K355" s="27">
        <v>0</v>
      </c>
      <c r="L355" s="43"/>
      <c r="M355" s="53">
        <v>0</v>
      </c>
      <c r="O355" s="60">
        <v>55994</v>
      </c>
      <c r="P355" s="60">
        <v>627</v>
      </c>
      <c r="Q355" s="60">
        <v>501.6</v>
      </c>
      <c r="R355" s="60">
        <v>470.25</v>
      </c>
      <c r="T355" s="96">
        <f t="shared" si="20"/>
        <v>0</v>
      </c>
      <c r="U355" s="96">
        <f t="shared" si="21"/>
        <v>0</v>
      </c>
      <c r="W355" s="94">
        <f t="shared" si="22"/>
        <v>0</v>
      </c>
      <c r="X355" s="94">
        <f t="shared" si="23"/>
        <v>0</v>
      </c>
    </row>
    <row r="356" spans="1:24" ht="102">
      <c r="A356" s="20">
        <v>345</v>
      </c>
      <c r="B356" s="21" t="s">
        <v>1109</v>
      </c>
      <c r="C356" s="31" t="s">
        <v>1110</v>
      </c>
      <c r="D356" s="21" t="s">
        <v>559</v>
      </c>
      <c r="E356" s="23">
        <v>0</v>
      </c>
      <c r="F356" s="24">
        <v>0</v>
      </c>
      <c r="G356" s="24">
        <v>0</v>
      </c>
      <c r="H356" s="25">
        <v>0</v>
      </c>
      <c r="I356" s="26">
        <v>0</v>
      </c>
      <c r="J356" s="24">
        <v>0</v>
      </c>
      <c r="K356" s="27">
        <v>0</v>
      </c>
      <c r="L356" s="43"/>
      <c r="M356" s="53">
        <v>0</v>
      </c>
      <c r="O356" s="60">
        <v>105541</v>
      </c>
      <c r="P356" s="60">
        <v>792</v>
      </c>
      <c r="Q356" s="60">
        <v>633.6</v>
      </c>
      <c r="R356" s="60">
        <v>594</v>
      </c>
      <c r="T356" s="96">
        <f t="shared" si="20"/>
        <v>0</v>
      </c>
      <c r="U356" s="96">
        <f t="shared" si="21"/>
        <v>0</v>
      </c>
      <c r="W356" s="94">
        <f t="shared" si="22"/>
        <v>0</v>
      </c>
      <c r="X356" s="94">
        <f t="shared" si="23"/>
        <v>0</v>
      </c>
    </row>
    <row r="357" spans="1:24" ht="102">
      <c r="A357" s="20">
        <v>346</v>
      </c>
      <c r="B357" s="21" t="s">
        <v>1111</v>
      </c>
      <c r="C357" s="31" t="s">
        <v>1112</v>
      </c>
      <c r="D357" s="21" t="s">
        <v>559</v>
      </c>
      <c r="E357" s="23">
        <v>0</v>
      </c>
      <c r="F357" s="24">
        <v>0</v>
      </c>
      <c r="G357" s="24">
        <v>0</v>
      </c>
      <c r="H357" s="25">
        <v>0</v>
      </c>
      <c r="I357" s="26">
        <v>0</v>
      </c>
      <c r="J357" s="24">
        <v>0</v>
      </c>
      <c r="K357" s="27">
        <v>0</v>
      </c>
      <c r="L357" s="43"/>
      <c r="M357" s="53">
        <v>0</v>
      </c>
      <c r="O357" s="60">
        <v>136536</v>
      </c>
      <c r="P357" s="60">
        <v>1216</v>
      </c>
      <c r="Q357" s="60">
        <v>972.8</v>
      </c>
      <c r="R357" s="60">
        <v>912</v>
      </c>
      <c r="T357" s="96">
        <f t="shared" si="20"/>
        <v>0</v>
      </c>
      <c r="U357" s="96">
        <f t="shared" si="21"/>
        <v>0</v>
      </c>
      <c r="W357" s="94">
        <f t="shared" si="22"/>
        <v>0</v>
      </c>
      <c r="X357" s="94">
        <f t="shared" si="23"/>
        <v>0</v>
      </c>
    </row>
    <row r="358" spans="1:24" ht="89.25">
      <c r="A358" s="20">
        <v>347</v>
      </c>
      <c r="B358" s="21" t="s">
        <v>1113</v>
      </c>
      <c r="C358" s="31" t="s">
        <v>1114</v>
      </c>
      <c r="D358" s="21" t="s">
        <v>559</v>
      </c>
      <c r="E358" s="23">
        <v>0</v>
      </c>
      <c r="F358" s="24">
        <v>0</v>
      </c>
      <c r="G358" s="24">
        <v>0</v>
      </c>
      <c r="H358" s="25">
        <v>0</v>
      </c>
      <c r="I358" s="26">
        <v>0</v>
      </c>
      <c r="J358" s="24">
        <v>0</v>
      </c>
      <c r="K358" s="27">
        <v>0</v>
      </c>
      <c r="L358" s="43"/>
      <c r="M358" s="53">
        <v>0</v>
      </c>
      <c r="O358" s="60">
        <v>114338</v>
      </c>
      <c r="P358" s="60">
        <v>858</v>
      </c>
      <c r="Q358" s="60">
        <v>686.4</v>
      </c>
      <c r="R358" s="60">
        <v>643.5</v>
      </c>
      <c r="T358" s="96">
        <f t="shared" si="20"/>
        <v>0</v>
      </c>
      <c r="U358" s="96">
        <f t="shared" si="21"/>
        <v>0</v>
      </c>
      <c r="W358" s="94">
        <f t="shared" si="22"/>
        <v>0</v>
      </c>
      <c r="X358" s="94">
        <f t="shared" si="23"/>
        <v>0</v>
      </c>
    </row>
    <row r="359" spans="1:24" ht="114.75">
      <c r="A359" s="20">
        <v>348</v>
      </c>
      <c r="B359" s="21" t="s">
        <v>1115</v>
      </c>
      <c r="C359" s="31" t="s">
        <v>1116</v>
      </c>
      <c r="D359" s="21" t="s">
        <v>559</v>
      </c>
      <c r="E359" s="23">
        <v>0</v>
      </c>
      <c r="F359" s="24">
        <v>0</v>
      </c>
      <c r="G359" s="24">
        <v>0</v>
      </c>
      <c r="H359" s="25">
        <v>0</v>
      </c>
      <c r="I359" s="26">
        <v>0</v>
      </c>
      <c r="J359" s="24">
        <v>0</v>
      </c>
      <c r="K359" s="27">
        <v>0</v>
      </c>
      <c r="L359" s="43"/>
      <c r="M359" s="53">
        <v>0</v>
      </c>
      <c r="O359" s="60">
        <v>124382</v>
      </c>
      <c r="P359" s="60">
        <v>858</v>
      </c>
      <c r="Q359" s="60">
        <v>686.4</v>
      </c>
      <c r="R359" s="60">
        <v>643.5</v>
      </c>
      <c r="T359" s="96">
        <f t="shared" si="20"/>
        <v>0</v>
      </c>
      <c r="U359" s="96">
        <f t="shared" si="21"/>
        <v>0</v>
      </c>
      <c r="W359" s="94">
        <f t="shared" si="22"/>
        <v>0</v>
      </c>
      <c r="X359" s="94">
        <f t="shared" si="23"/>
        <v>0</v>
      </c>
    </row>
    <row r="360" spans="1:24" ht="114.75">
      <c r="A360" s="20">
        <v>349</v>
      </c>
      <c r="B360" s="21" t="s">
        <v>1117</v>
      </c>
      <c r="C360" s="31" t="s">
        <v>1118</v>
      </c>
      <c r="D360" s="21" t="s">
        <v>559</v>
      </c>
      <c r="E360" s="23">
        <v>2</v>
      </c>
      <c r="F360" s="24">
        <v>34959</v>
      </c>
      <c r="G360" s="24">
        <v>858</v>
      </c>
      <c r="H360" s="25">
        <v>0.20000000000000004</v>
      </c>
      <c r="I360" s="26">
        <v>0.98036557109757139</v>
      </c>
      <c r="J360" s="24">
        <v>686.4</v>
      </c>
      <c r="K360" s="27">
        <v>1372.8</v>
      </c>
      <c r="L360" s="43"/>
      <c r="M360" s="53">
        <v>2</v>
      </c>
      <c r="O360" s="60">
        <v>67306</v>
      </c>
      <c r="P360" s="60">
        <v>858</v>
      </c>
      <c r="Q360" s="60">
        <v>686.4</v>
      </c>
      <c r="R360" s="60">
        <v>643.5</v>
      </c>
      <c r="T360" s="96">
        <f t="shared" si="20"/>
        <v>1372.8</v>
      </c>
      <c r="U360" s="96">
        <f t="shared" si="21"/>
        <v>1287</v>
      </c>
      <c r="W360" s="94">
        <f t="shared" si="22"/>
        <v>0</v>
      </c>
      <c r="X360" s="94">
        <f t="shared" si="23"/>
        <v>-85.799999999999955</v>
      </c>
    </row>
    <row r="361" spans="1:24" ht="89.25">
      <c r="A361" s="20">
        <v>350</v>
      </c>
      <c r="B361" s="21" t="s">
        <v>1119</v>
      </c>
      <c r="C361" s="31" t="s">
        <v>1120</v>
      </c>
      <c r="D361" s="21" t="s">
        <v>559</v>
      </c>
      <c r="E361" s="23">
        <v>0</v>
      </c>
      <c r="F361" s="24">
        <v>0</v>
      </c>
      <c r="G361" s="24">
        <v>0</v>
      </c>
      <c r="H361" s="25">
        <v>0</v>
      </c>
      <c r="I361" s="26">
        <v>0</v>
      </c>
      <c r="J361" s="24">
        <v>0</v>
      </c>
      <c r="K361" s="27">
        <v>0</v>
      </c>
      <c r="L361" s="43"/>
      <c r="M361" s="53">
        <v>0</v>
      </c>
      <c r="O361" s="60">
        <v>322440</v>
      </c>
      <c r="P361" s="60">
        <v>1258</v>
      </c>
      <c r="Q361" s="60">
        <v>1006.4</v>
      </c>
      <c r="R361" s="60">
        <v>943.5</v>
      </c>
      <c r="T361" s="96">
        <f t="shared" si="20"/>
        <v>0</v>
      </c>
      <c r="U361" s="96">
        <f t="shared" si="21"/>
        <v>0</v>
      </c>
      <c r="W361" s="94">
        <f t="shared" si="22"/>
        <v>0</v>
      </c>
      <c r="X361" s="94">
        <f t="shared" si="23"/>
        <v>0</v>
      </c>
    </row>
    <row r="362" spans="1:24" ht="89.25">
      <c r="A362" s="20">
        <v>351</v>
      </c>
      <c r="B362" s="21" t="s">
        <v>1121</v>
      </c>
      <c r="C362" s="31" t="s">
        <v>1122</v>
      </c>
      <c r="D362" s="21" t="s">
        <v>559</v>
      </c>
      <c r="E362" s="23">
        <v>0</v>
      </c>
      <c r="F362" s="24">
        <v>0</v>
      </c>
      <c r="G362" s="24">
        <v>0</v>
      </c>
      <c r="H362" s="25">
        <v>0</v>
      </c>
      <c r="I362" s="26">
        <v>0</v>
      </c>
      <c r="J362" s="24">
        <v>0</v>
      </c>
      <c r="K362" s="27">
        <v>0</v>
      </c>
      <c r="L362" s="43"/>
      <c r="M362" s="53">
        <v>0</v>
      </c>
      <c r="O362" s="60">
        <v>683861</v>
      </c>
      <c r="P362" s="60">
        <v>3773</v>
      </c>
      <c r="Q362" s="60">
        <v>3018.4</v>
      </c>
      <c r="R362" s="60">
        <v>2829.75</v>
      </c>
      <c r="T362" s="96">
        <f t="shared" si="20"/>
        <v>0</v>
      </c>
      <c r="U362" s="96">
        <f t="shared" si="21"/>
        <v>0</v>
      </c>
      <c r="W362" s="94">
        <f t="shared" si="22"/>
        <v>0</v>
      </c>
      <c r="X362" s="94">
        <f t="shared" si="23"/>
        <v>0</v>
      </c>
    </row>
    <row r="363" spans="1:24" ht="140.25">
      <c r="A363" s="20">
        <v>352</v>
      </c>
      <c r="B363" s="21" t="s">
        <v>1123</v>
      </c>
      <c r="C363" s="31" t="s">
        <v>1124</v>
      </c>
      <c r="D363" s="21" t="s">
        <v>559</v>
      </c>
      <c r="E363" s="23">
        <v>0</v>
      </c>
      <c r="F363" s="24">
        <v>0</v>
      </c>
      <c r="G363" s="24">
        <v>0</v>
      </c>
      <c r="H363" s="25">
        <v>0</v>
      </c>
      <c r="I363" s="26">
        <v>0</v>
      </c>
      <c r="J363" s="24">
        <v>0</v>
      </c>
      <c r="K363" s="27">
        <v>0</v>
      </c>
      <c r="L363" s="43"/>
      <c r="M363" s="53">
        <v>0</v>
      </c>
      <c r="O363" s="60">
        <v>554175</v>
      </c>
      <c r="P363" s="60">
        <v>13158</v>
      </c>
      <c r="Q363" s="60">
        <v>10526.4</v>
      </c>
      <c r="R363" s="60">
        <v>9868.5</v>
      </c>
      <c r="T363" s="96">
        <f t="shared" si="20"/>
        <v>0</v>
      </c>
      <c r="U363" s="96">
        <f t="shared" si="21"/>
        <v>0</v>
      </c>
      <c r="W363" s="94">
        <f t="shared" si="22"/>
        <v>0</v>
      </c>
      <c r="X363" s="94">
        <f t="shared" si="23"/>
        <v>0</v>
      </c>
    </row>
    <row r="364" spans="1:24" ht="102">
      <c r="A364" s="20">
        <v>353</v>
      </c>
      <c r="B364" s="21" t="s">
        <v>1125</v>
      </c>
      <c r="C364" s="31" t="s">
        <v>1126</v>
      </c>
      <c r="D364" s="21" t="s">
        <v>559</v>
      </c>
      <c r="E364" s="23">
        <v>0</v>
      </c>
      <c r="F364" s="24">
        <v>0</v>
      </c>
      <c r="G364" s="24">
        <v>0</v>
      </c>
      <c r="H364" s="25">
        <v>0</v>
      </c>
      <c r="I364" s="26">
        <v>0</v>
      </c>
      <c r="J364" s="24">
        <v>0</v>
      </c>
      <c r="K364" s="27">
        <v>0</v>
      </c>
      <c r="L364" s="43"/>
      <c r="M364" s="53">
        <v>0</v>
      </c>
      <c r="O364" s="60">
        <v>521338</v>
      </c>
      <c r="P364" s="60">
        <v>1237</v>
      </c>
      <c r="Q364" s="60">
        <v>989.6</v>
      </c>
      <c r="R364" s="60">
        <v>927.75</v>
      </c>
      <c r="T364" s="96">
        <f t="shared" si="20"/>
        <v>0</v>
      </c>
      <c r="U364" s="96">
        <f t="shared" si="21"/>
        <v>0</v>
      </c>
      <c r="W364" s="94">
        <f t="shared" si="22"/>
        <v>0</v>
      </c>
      <c r="X364" s="94">
        <f t="shared" si="23"/>
        <v>0</v>
      </c>
    </row>
    <row r="365" spans="1:24" ht="102">
      <c r="A365" s="20">
        <v>354</v>
      </c>
      <c r="B365" s="21" t="s">
        <v>1127</v>
      </c>
      <c r="C365" s="31" t="s">
        <v>1128</v>
      </c>
      <c r="D365" s="21" t="s">
        <v>559</v>
      </c>
      <c r="E365" s="23">
        <v>0</v>
      </c>
      <c r="F365" s="24">
        <v>0</v>
      </c>
      <c r="G365" s="24">
        <v>0</v>
      </c>
      <c r="H365" s="25">
        <v>0</v>
      </c>
      <c r="I365" s="26">
        <v>0</v>
      </c>
      <c r="J365" s="24">
        <v>0</v>
      </c>
      <c r="K365" s="27">
        <v>0</v>
      </c>
      <c r="L365" s="43"/>
      <c r="M365" s="53">
        <v>0</v>
      </c>
      <c r="O365" s="60">
        <v>435938</v>
      </c>
      <c r="P365" s="60">
        <v>3312</v>
      </c>
      <c r="Q365" s="60">
        <v>2649.6</v>
      </c>
      <c r="R365" s="60">
        <v>2484</v>
      </c>
      <c r="T365" s="96">
        <f t="shared" si="20"/>
        <v>0</v>
      </c>
      <c r="U365" s="96">
        <f t="shared" si="21"/>
        <v>0</v>
      </c>
      <c r="W365" s="94">
        <f t="shared" si="22"/>
        <v>0</v>
      </c>
      <c r="X365" s="94">
        <f t="shared" si="23"/>
        <v>0</v>
      </c>
    </row>
    <row r="366" spans="1:24" ht="89.25">
      <c r="A366" s="20">
        <v>355</v>
      </c>
      <c r="B366" s="21" t="s">
        <v>1129</v>
      </c>
      <c r="C366" s="31" t="s">
        <v>1130</v>
      </c>
      <c r="D366" s="21" t="s">
        <v>559</v>
      </c>
      <c r="E366" s="23">
        <v>0</v>
      </c>
      <c r="F366" s="24">
        <v>0</v>
      </c>
      <c r="G366" s="24">
        <v>0</v>
      </c>
      <c r="H366" s="25">
        <v>0</v>
      </c>
      <c r="I366" s="26">
        <v>0</v>
      </c>
      <c r="J366" s="24">
        <v>0</v>
      </c>
      <c r="K366" s="27">
        <v>0</v>
      </c>
      <c r="L366" s="43"/>
      <c r="M366" s="53">
        <v>0</v>
      </c>
      <c r="O366" s="60">
        <v>320711</v>
      </c>
      <c r="P366" s="60">
        <v>880</v>
      </c>
      <c r="Q366" s="60">
        <v>704</v>
      </c>
      <c r="R366" s="60">
        <v>660</v>
      </c>
      <c r="T366" s="96">
        <f t="shared" si="20"/>
        <v>0</v>
      </c>
      <c r="U366" s="96">
        <f t="shared" si="21"/>
        <v>0</v>
      </c>
      <c r="W366" s="94">
        <f t="shared" si="22"/>
        <v>0</v>
      </c>
      <c r="X366" s="94">
        <f t="shared" si="23"/>
        <v>0</v>
      </c>
    </row>
    <row r="367" spans="1:24" ht="89.25">
      <c r="A367" s="20">
        <v>356</v>
      </c>
      <c r="B367" s="21" t="s">
        <v>1131</v>
      </c>
      <c r="C367" s="31" t="s">
        <v>1132</v>
      </c>
      <c r="D367" s="21" t="s">
        <v>559</v>
      </c>
      <c r="E367" s="23">
        <v>0</v>
      </c>
      <c r="F367" s="24">
        <v>0</v>
      </c>
      <c r="G367" s="24">
        <v>0</v>
      </c>
      <c r="H367" s="25">
        <v>0</v>
      </c>
      <c r="I367" s="26">
        <v>0</v>
      </c>
      <c r="J367" s="24">
        <v>0</v>
      </c>
      <c r="K367" s="27">
        <v>0</v>
      </c>
      <c r="L367" s="43"/>
      <c r="M367" s="53">
        <v>0</v>
      </c>
      <c r="O367" s="60">
        <v>556372</v>
      </c>
      <c r="P367" s="60">
        <v>3333</v>
      </c>
      <c r="Q367" s="60">
        <v>2666.4</v>
      </c>
      <c r="R367" s="60">
        <v>2499.75</v>
      </c>
      <c r="T367" s="96">
        <f t="shared" si="20"/>
        <v>0</v>
      </c>
      <c r="U367" s="96">
        <f t="shared" si="21"/>
        <v>0</v>
      </c>
      <c r="W367" s="94">
        <f t="shared" si="22"/>
        <v>0</v>
      </c>
      <c r="X367" s="94">
        <f t="shared" si="23"/>
        <v>0</v>
      </c>
    </row>
    <row r="368" spans="1:24" ht="102">
      <c r="A368" s="20">
        <v>357</v>
      </c>
      <c r="B368" s="21" t="s">
        <v>1133</v>
      </c>
      <c r="C368" s="31" t="s">
        <v>1134</v>
      </c>
      <c r="D368" s="21" t="s">
        <v>559</v>
      </c>
      <c r="E368" s="23">
        <v>0</v>
      </c>
      <c r="F368" s="24">
        <v>0</v>
      </c>
      <c r="G368" s="24">
        <v>0</v>
      </c>
      <c r="H368" s="25">
        <v>0</v>
      </c>
      <c r="I368" s="26">
        <v>0</v>
      </c>
      <c r="J368" s="24">
        <v>0</v>
      </c>
      <c r="K368" s="27">
        <v>0</v>
      </c>
      <c r="L368" s="43"/>
      <c r="M368" s="53">
        <v>0</v>
      </c>
      <c r="O368" s="60">
        <v>344885</v>
      </c>
      <c r="P368" s="60">
        <v>2264</v>
      </c>
      <c r="Q368" s="60">
        <v>1811.2</v>
      </c>
      <c r="R368" s="60">
        <v>1698</v>
      </c>
      <c r="T368" s="96">
        <f t="shared" si="20"/>
        <v>0</v>
      </c>
      <c r="U368" s="96">
        <f t="shared" si="21"/>
        <v>0</v>
      </c>
      <c r="W368" s="94">
        <f t="shared" si="22"/>
        <v>0</v>
      </c>
      <c r="X368" s="94">
        <f t="shared" si="23"/>
        <v>0</v>
      </c>
    </row>
    <row r="369" spans="1:24" ht="102">
      <c r="A369" s="20">
        <v>358</v>
      </c>
      <c r="B369" s="21" t="s">
        <v>1135</v>
      </c>
      <c r="C369" s="31" t="s">
        <v>1136</v>
      </c>
      <c r="D369" s="21" t="s">
        <v>559</v>
      </c>
      <c r="E369" s="23">
        <v>0</v>
      </c>
      <c r="F369" s="24">
        <v>0</v>
      </c>
      <c r="G369" s="24">
        <v>0</v>
      </c>
      <c r="H369" s="25">
        <v>0</v>
      </c>
      <c r="I369" s="26">
        <v>0</v>
      </c>
      <c r="J369" s="24">
        <v>0</v>
      </c>
      <c r="K369" s="27">
        <v>0</v>
      </c>
      <c r="L369" s="43"/>
      <c r="M369" s="53">
        <v>0</v>
      </c>
      <c r="O369" s="60">
        <v>1245417</v>
      </c>
      <c r="P369" s="60">
        <v>15674</v>
      </c>
      <c r="Q369" s="60">
        <v>12539.2</v>
      </c>
      <c r="R369" s="60">
        <v>11755.5</v>
      </c>
      <c r="T369" s="96">
        <f t="shared" si="20"/>
        <v>0</v>
      </c>
      <c r="U369" s="96">
        <f t="shared" si="21"/>
        <v>0</v>
      </c>
      <c r="W369" s="94">
        <f t="shared" si="22"/>
        <v>0</v>
      </c>
      <c r="X369" s="94">
        <f t="shared" si="23"/>
        <v>0</v>
      </c>
    </row>
    <row r="370" spans="1:24" ht="102">
      <c r="A370" s="20">
        <v>359</v>
      </c>
      <c r="B370" s="21" t="s">
        <v>1137</v>
      </c>
      <c r="C370" s="31" t="s">
        <v>1138</v>
      </c>
      <c r="D370" s="21" t="s">
        <v>559</v>
      </c>
      <c r="E370" s="23">
        <v>0</v>
      </c>
      <c r="F370" s="24">
        <v>0</v>
      </c>
      <c r="G370" s="24">
        <v>0</v>
      </c>
      <c r="H370" s="25">
        <v>0</v>
      </c>
      <c r="I370" s="26">
        <v>0</v>
      </c>
      <c r="J370" s="24">
        <v>0</v>
      </c>
      <c r="K370" s="27">
        <v>0</v>
      </c>
      <c r="L370" s="43"/>
      <c r="M370" s="53">
        <v>0</v>
      </c>
      <c r="O370" s="60">
        <v>911182</v>
      </c>
      <c r="P370" s="60">
        <v>1170</v>
      </c>
      <c r="Q370" s="60">
        <v>936</v>
      </c>
      <c r="R370" s="60">
        <v>877.5</v>
      </c>
      <c r="T370" s="96">
        <f t="shared" si="20"/>
        <v>0</v>
      </c>
      <c r="U370" s="96">
        <f t="shared" si="21"/>
        <v>0</v>
      </c>
      <c r="W370" s="94">
        <f t="shared" si="22"/>
        <v>0</v>
      </c>
      <c r="X370" s="94">
        <f t="shared" si="23"/>
        <v>0</v>
      </c>
    </row>
    <row r="371" spans="1:24" ht="102">
      <c r="A371" s="20">
        <v>360</v>
      </c>
      <c r="B371" s="21" t="s">
        <v>1139</v>
      </c>
      <c r="C371" s="31" t="s">
        <v>1140</v>
      </c>
      <c r="D371" s="21" t="s">
        <v>559</v>
      </c>
      <c r="E371" s="23">
        <v>0</v>
      </c>
      <c r="F371" s="24">
        <v>0</v>
      </c>
      <c r="G371" s="24">
        <v>0</v>
      </c>
      <c r="H371" s="25">
        <v>0</v>
      </c>
      <c r="I371" s="26">
        <v>0</v>
      </c>
      <c r="J371" s="24">
        <v>0</v>
      </c>
      <c r="K371" s="27">
        <v>0</v>
      </c>
      <c r="L371" s="43"/>
      <c r="M371" s="53">
        <v>0</v>
      </c>
      <c r="O371" s="60">
        <v>4279785</v>
      </c>
      <c r="P371" s="60">
        <v>4817</v>
      </c>
      <c r="Q371" s="60">
        <v>3853.6</v>
      </c>
      <c r="R371" s="60">
        <v>3612.75</v>
      </c>
      <c r="T371" s="96">
        <f t="shared" si="20"/>
        <v>0</v>
      </c>
      <c r="U371" s="96">
        <f t="shared" si="21"/>
        <v>0</v>
      </c>
      <c r="W371" s="94">
        <f t="shared" si="22"/>
        <v>0</v>
      </c>
      <c r="X371" s="94">
        <f t="shared" si="23"/>
        <v>0</v>
      </c>
    </row>
    <row r="372" spans="1:24" ht="76.5">
      <c r="A372" s="20">
        <v>361</v>
      </c>
      <c r="B372" s="21" t="s">
        <v>1141</v>
      </c>
      <c r="C372" s="31" t="s">
        <v>1142</v>
      </c>
      <c r="D372" s="21" t="s">
        <v>559</v>
      </c>
      <c r="E372" s="23">
        <v>0</v>
      </c>
      <c r="F372" s="24">
        <v>0</v>
      </c>
      <c r="G372" s="24">
        <v>0</v>
      </c>
      <c r="H372" s="25">
        <v>0</v>
      </c>
      <c r="I372" s="26">
        <v>0</v>
      </c>
      <c r="J372" s="24">
        <v>0</v>
      </c>
      <c r="K372" s="27">
        <v>0</v>
      </c>
      <c r="L372" s="43"/>
      <c r="M372" s="53">
        <v>0</v>
      </c>
      <c r="O372" s="60">
        <v>3096763</v>
      </c>
      <c r="P372" s="60">
        <v>46071</v>
      </c>
      <c r="Q372" s="60">
        <v>36856.800000000003</v>
      </c>
      <c r="R372" s="60">
        <v>34553.25</v>
      </c>
      <c r="T372" s="96">
        <f t="shared" si="20"/>
        <v>0</v>
      </c>
      <c r="U372" s="96">
        <f t="shared" si="21"/>
        <v>0</v>
      </c>
      <c r="W372" s="94">
        <f t="shared" si="22"/>
        <v>0</v>
      </c>
      <c r="X372" s="94">
        <f t="shared" si="23"/>
        <v>0</v>
      </c>
    </row>
    <row r="373" spans="1:24" ht="51">
      <c r="A373" s="20">
        <v>362</v>
      </c>
      <c r="B373" s="21" t="s">
        <v>1143</v>
      </c>
      <c r="C373" s="31" t="s">
        <v>1144</v>
      </c>
      <c r="D373" s="21" t="s">
        <v>559</v>
      </c>
      <c r="E373" s="23">
        <v>0</v>
      </c>
      <c r="F373" s="24">
        <v>0</v>
      </c>
      <c r="G373" s="24">
        <v>0</v>
      </c>
      <c r="H373" s="25">
        <v>0</v>
      </c>
      <c r="I373" s="26">
        <v>0</v>
      </c>
      <c r="J373" s="24">
        <v>0</v>
      </c>
      <c r="K373" s="27">
        <v>0</v>
      </c>
      <c r="L373" s="43"/>
      <c r="M373" s="53">
        <v>0</v>
      </c>
      <c r="O373" s="60">
        <v>1848008</v>
      </c>
      <c r="P373" s="60">
        <v>33537</v>
      </c>
      <c r="Q373" s="60">
        <v>26829.599999999999</v>
      </c>
      <c r="R373" s="60">
        <v>25152.75</v>
      </c>
      <c r="T373" s="96">
        <f t="shared" si="20"/>
        <v>0</v>
      </c>
      <c r="U373" s="96">
        <f t="shared" si="21"/>
        <v>0</v>
      </c>
      <c r="W373" s="94">
        <f t="shared" si="22"/>
        <v>0</v>
      </c>
      <c r="X373" s="94">
        <f t="shared" si="23"/>
        <v>0</v>
      </c>
    </row>
    <row r="374" spans="1:24" ht="114.75">
      <c r="A374" s="20">
        <v>363</v>
      </c>
      <c r="B374" s="21" t="s">
        <v>1145</v>
      </c>
      <c r="C374" s="31" t="s">
        <v>1146</v>
      </c>
      <c r="D374" s="21" t="s">
        <v>559</v>
      </c>
      <c r="E374" s="23">
        <v>0</v>
      </c>
      <c r="F374" s="24">
        <v>0</v>
      </c>
      <c r="G374" s="24">
        <v>0</v>
      </c>
      <c r="H374" s="25">
        <v>0</v>
      </c>
      <c r="I374" s="26">
        <v>0</v>
      </c>
      <c r="J374" s="24">
        <v>0</v>
      </c>
      <c r="K374" s="27">
        <v>0</v>
      </c>
      <c r="L374" s="43"/>
      <c r="M374" s="53">
        <v>0</v>
      </c>
      <c r="O374" s="60">
        <v>322392</v>
      </c>
      <c r="P374" s="60">
        <v>14253</v>
      </c>
      <c r="Q374" s="60">
        <v>11402.4</v>
      </c>
      <c r="R374" s="60">
        <v>10689.75</v>
      </c>
      <c r="T374" s="96">
        <f t="shared" si="20"/>
        <v>0</v>
      </c>
      <c r="U374" s="96">
        <f t="shared" si="21"/>
        <v>0</v>
      </c>
      <c r="W374" s="94">
        <f t="shared" si="22"/>
        <v>0</v>
      </c>
      <c r="X374" s="94">
        <f t="shared" si="23"/>
        <v>0</v>
      </c>
    </row>
    <row r="375" spans="1:24" ht="114.75">
      <c r="A375" s="20">
        <v>364</v>
      </c>
      <c r="B375" s="21" t="s">
        <v>1147</v>
      </c>
      <c r="C375" s="31" t="s">
        <v>1146</v>
      </c>
      <c r="D375" s="21" t="s">
        <v>559</v>
      </c>
      <c r="E375" s="23">
        <v>0</v>
      </c>
      <c r="F375" s="24">
        <v>0</v>
      </c>
      <c r="G375" s="24">
        <v>0</v>
      </c>
      <c r="H375" s="25">
        <v>0</v>
      </c>
      <c r="I375" s="26">
        <v>0</v>
      </c>
      <c r="J375" s="24">
        <v>0</v>
      </c>
      <c r="K375" s="27">
        <v>0</v>
      </c>
      <c r="L375" s="43"/>
      <c r="M375" s="53">
        <v>0</v>
      </c>
      <c r="O375" s="60">
        <v>1230451</v>
      </c>
      <c r="P375" s="60">
        <v>14253</v>
      </c>
      <c r="Q375" s="60">
        <v>11402.4</v>
      </c>
      <c r="R375" s="60">
        <v>10689.75</v>
      </c>
      <c r="T375" s="96">
        <f t="shared" si="20"/>
        <v>0</v>
      </c>
      <c r="U375" s="96">
        <f t="shared" si="21"/>
        <v>0</v>
      </c>
      <c r="W375" s="94">
        <f t="shared" si="22"/>
        <v>0</v>
      </c>
      <c r="X375" s="94">
        <f t="shared" si="23"/>
        <v>0</v>
      </c>
    </row>
    <row r="376" spans="1:24" ht="127.5">
      <c r="A376" s="20">
        <v>365</v>
      </c>
      <c r="B376" s="21" t="s">
        <v>1148</v>
      </c>
      <c r="C376" s="31" t="s">
        <v>1149</v>
      </c>
      <c r="D376" s="21" t="s">
        <v>559</v>
      </c>
      <c r="E376" s="23">
        <v>0</v>
      </c>
      <c r="F376" s="24">
        <v>0</v>
      </c>
      <c r="G376" s="24">
        <v>0</v>
      </c>
      <c r="H376" s="25">
        <v>0</v>
      </c>
      <c r="I376" s="26">
        <v>0</v>
      </c>
      <c r="J376" s="24">
        <v>0</v>
      </c>
      <c r="K376" s="27">
        <v>0</v>
      </c>
      <c r="L376" s="43"/>
      <c r="M376" s="53">
        <v>0</v>
      </c>
      <c r="O376" s="60">
        <v>350672</v>
      </c>
      <c r="P376" s="60">
        <v>17420</v>
      </c>
      <c r="Q376" s="60">
        <v>13936</v>
      </c>
      <c r="R376" s="60">
        <v>13065</v>
      </c>
      <c r="T376" s="96">
        <f t="shared" si="20"/>
        <v>0</v>
      </c>
      <c r="U376" s="96">
        <f t="shared" si="21"/>
        <v>0</v>
      </c>
      <c r="W376" s="94">
        <f t="shared" si="22"/>
        <v>0</v>
      </c>
      <c r="X376" s="94">
        <f t="shared" si="23"/>
        <v>0</v>
      </c>
    </row>
    <row r="377" spans="1:24" ht="127.5">
      <c r="A377" s="20">
        <v>366</v>
      </c>
      <c r="B377" s="21" t="s">
        <v>1150</v>
      </c>
      <c r="C377" s="31" t="s">
        <v>1149</v>
      </c>
      <c r="D377" s="21" t="s">
        <v>559</v>
      </c>
      <c r="E377" s="23">
        <v>0</v>
      </c>
      <c r="F377" s="24">
        <v>0</v>
      </c>
      <c r="G377" s="24">
        <v>0</v>
      </c>
      <c r="H377" s="25">
        <v>0</v>
      </c>
      <c r="I377" s="26">
        <v>0</v>
      </c>
      <c r="J377" s="24">
        <v>0</v>
      </c>
      <c r="K377" s="27">
        <v>0</v>
      </c>
      <c r="L377" s="43"/>
      <c r="M377" s="53">
        <v>0</v>
      </c>
      <c r="O377" s="60">
        <v>1360952</v>
      </c>
      <c r="P377" s="60">
        <v>17420</v>
      </c>
      <c r="Q377" s="60">
        <v>13936</v>
      </c>
      <c r="R377" s="60">
        <v>13065</v>
      </c>
      <c r="T377" s="96">
        <f t="shared" si="20"/>
        <v>0</v>
      </c>
      <c r="U377" s="96">
        <f t="shared" si="21"/>
        <v>0</v>
      </c>
      <c r="W377" s="94">
        <f t="shared" si="22"/>
        <v>0</v>
      </c>
      <c r="X377" s="94">
        <f t="shared" si="23"/>
        <v>0</v>
      </c>
    </row>
    <row r="378" spans="1:24" ht="127.5">
      <c r="A378" s="20">
        <v>367</v>
      </c>
      <c r="B378" s="21" t="s">
        <v>1151</v>
      </c>
      <c r="C378" s="31" t="s">
        <v>1152</v>
      </c>
      <c r="D378" s="21" t="s">
        <v>559</v>
      </c>
      <c r="E378" s="23">
        <v>2</v>
      </c>
      <c r="F378" s="24">
        <v>50003</v>
      </c>
      <c r="G378" s="24">
        <v>20984</v>
      </c>
      <c r="H378" s="25">
        <v>0.25</v>
      </c>
      <c r="I378" s="26">
        <v>0.68525888446693206</v>
      </c>
      <c r="J378" s="24">
        <v>15738</v>
      </c>
      <c r="K378" s="27">
        <v>31476</v>
      </c>
      <c r="L378" s="43"/>
      <c r="M378" s="53">
        <v>2</v>
      </c>
      <c r="O378" s="60">
        <v>373296</v>
      </c>
      <c r="P378" s="60">
        <v>20984</v>
      </c>
      <c r="Q378" s="60">
        <v>16787.2</v>
      </c>
      <c r="R378" s="60">
        <v>15738</v>
      </c>
      <c r="T378" s="96">
        <f t="shared" si="20"/>
        <v>33574.400000000001</v>
      </c>
      <c r="U378" s="96">
        <f t="shared" si="21"/>
        <v>31476</v>
      </c>
      <c r="W378" s="94">
        <f t="shared" si="22"/>
        <v>2098.4000000000015</v>
      </c>
      <c r="X378" s="94">
        <f t="shared" si="23"/>
        <v>0</v>
      </c>
    </row>
    <row r="379" spans="1:24" ht="127.5">
      <c r="A379" s="20">
        <v>368</v>
      </c>
      <c r="B379" s="21" t="s">
        <v>1153</v>
      </c>
      <c r="C379" s="31" t="s">
        <v>1152</v>
      </c>
      <c r="D379" s="21" t="s">
        <v>559</v>
      </c>
      <c r="E379" s="23">
        <v>0</v>
      </c>
      <c r="F379" s="24">
        <v>0</v>
      </c>
      <c r="G379" s="24">
        <v>0</v>
      </c>
      <c r="H379" s="25">
        <v>0</v>
      </c>
      <c r="I379" s="26">
        <v>0</v>
      </c>
      <c r="J379" s="24">
        <v>0</v>
      </c>
      <c r="K379" s="27">
        <v>0</v>
      </c>
      <c r="L379" s="43"/>
      <c r="M379" s="53">
        <v>0</v>
      </c>
      <c r="O379" s="60">
        <v>1455127</v>
      </c>
      <c r="P379" s="60">
        <v>20984</v>
      </c>
      <c r="Q379" s="60">
        <v>16787.2</v>
      </c>
      <c r="R379" s="60">
        <v>15738</v>
      </c>
      <c r="T379" s="96">
        <f t="shared" si="20"/>
        <v>0</v>
      </c>
      <c r="U379" s="96">
        <f t="shared" si="21"/>
        <v>0</v>
      </c>
      <c r="W379" s="94">
        <f t="shared" si="22"/>
        <v>0</v>
      </c>
      <c r="X379" s="94">
        <f t="shared" si="23"/>
        <v>0</v>
      </c>
    </row>
    <row r="380" spans="1:24" ht="165.75">
      <c r="A380" s="20">
        <v>369</v>
      </c>
      <c r="B380" s="21" t="s">
        <v>1154</v>
      </c>
      <c r="C380" s="31" t="s">
        <v>1155</v>
      </c>
      <c r="D380" s="21" t="s">
        <v>559</v>
      </c>
      <c r="E380" s="23">
        <v>0</v>
      </c>
      <c r="F380" s="24">
        <v>0</v>
      </c>
      <c r="G380" s="24">
        <v>0</v>
      </c>
      <c r="H380" s="25">
        <v>0</v>
      </c>
      <c r="I380" s="26">
        <v>0</v>
      </c>
      <c r="J380" s="24">
        <v>0</v>
      </c>
      <c r="K380" s="27">
        <v>0</v>
      </c>
      <c r="L380" s="43"/>
      <c r="M380" s="53">
        <v>0</v>
      </c>
      <c r="O380" s="60">
        <v>11772940</v>
      </c>
      <c r="P380" s="60">
        <v>125631</v>
      </c>
      <c r="Q380" s="60">
        <v>100504.8</v>
      </c>
      <c r="R380" s="60">
        <v>94223.25</v>
      </c>
      <c r="T380" s="96">
        <f t="shared" si="20"/>
        <v>0</v>
      </c>
      <c r="U380" s="96">
        <f t="shared" si="21"/>
        <v>0</v>
      </c>
      <c r="W380" s="94">
        <f t="shared" si="22"/>
        <v>0</v>
      </c>
      <c r="X380" s="94">
        <f t="shared" si="23"/>
        <v>0</v>
      </c>
    </row>
    <row r="381" spans="1:24" ht="63.75">
      <c r="A381" s="20">
        <v>370</v>
      </c>
      <c r="B381" s="21" t="s">
        <v>1156</v>
      </c>
      <c r="C381" s="31" t="s">
        <v>1157</v>
      </c>
      <c r="D381" s="21" t="s">
        <v>559</v>
      </c>
      <c r="E381" s="23">
        <v>0</v>
      </c>
      <c r="F381" s="24">
        <v>0</v>
      </c>
      <c r="G381" s="24">
        <v>0</v>
      </c>
      <c r="H381" s="25">
        <v>0</v>
      </c>
      <c r="I381" s="26">
        <v>0</v>
      </c>
      <c r="J381" s="24">
        <v>0</v>
      </c>
      <c r="K381" s="27">
        <v>0</v>
      </c>
      <c r="L381" s="43"/>
      <c r="M381" s="53">
        <v>0</v>
      </c>
      <c r="O381" s="60">
        <v>249673</v>
      </c>
      <c r="P381" s="60">
        <v>18099</v>
      </c>
      <c r="Q381" s="60">
        <v>14479.2</v>
      </c>
      <c r="R381" s="60">
        <v>13574.25</v>
      </c>
      <c r="T381" s="96">
        <f t="shared" si="20"/>
        <v>0</v>
      </c>
      <c r="U381" s="96">
        <f t="shared" si="21"/>
        <v>0</v>
      </c>
      <c r="W381" s="94">
        <f t="shared" si="22"/>
        <v>0</v>
      </c>
      <c r="X381" s="94">
        <f t="shared" si="23"/>
        <v>0</v>
      </c>
    </row>
    <row r="382" spans="1:24" ht="63.75">
      <c r="A382" s="20">
        <v>371</v>
      </c>
      <c r="B382" s="21" t="s">
        <v>1158</v>
      </c>
      <c r="C382" s="31" t="s">
        <v>1157</v>
      </c>
      <c r="D382" s="21" t="s">
        <v>559</v>
      </c>
      <c r="E382" s="23">
        <v>0</v>
      </c>
      <c r="F382" s="24">
        <v>0</v>
      </c>
      <c r="G382" s="24">
        <v>0</v>
      </c>
      <c r="H382" s="25">
        <v>0</v>
      </c>
      <c r="I382" s="26">
        <v>0</v>
      </c>
      <c r="J382" s="24">
        <v>0</v>
      </c>
      <c r="K382" s="27">
        <v>0</v>
      </c>
      <c r="L382" s="43"/>
      <c r="M382" s="53">
        <v>0</v>
      </c>
      <c r="O382" s="60">
        <v>2648411</v>
      </c>
      <c r="P382" s="60">
        <v>21776</v>
      </c>
      <c r="Q382" s="60">
        <v>17420.8</v>
      </c>
      <c r="R382" s="60">
        <v>16332</v>
      </c>
      <c r="T382" s="96">
        <f t="shared" si="20"/>
        <v>0</v>
      </c>
      <c r="U382" s="96">
        <f t="shared" si="21"/>
        <v>0</v>
      </c>
      <c r="W382" s="94">
        <f t="shared" si="22"/>
        <v>0</v>
      </c>
      <c r="X382" s="94">
        <f t="shared" si="23"/>
        <v>0</v>
      </c>
    </row>
    <row r="383" spans="1:24" ht="76.5">
      <c r="A383" s="20">
        <v>372</v>
      </c>
      <c r="B383" s="21" t="s">
        <v>1159</v>
      </c>
      <c r="C383" s="31" t="s">
        <v>1160</v>
      </c>
      <c r="D383" s="21" t="s">
        <v>559</v>
      </c>
      <c r="E383" s="23">
        <v>0</v>
      </c>
      <c r="F383" s="24">
        <v>0</v>
      </c>
      <c r="G383" s="24">
        <v>0</v>
      </c>
      <c r="H383" s="25">
        <v>0</v>
      </c>
      <c r="I383" s="26">
        <v>0</v>
      </c>
      <c r="J383" s="24">
        <v>0</v>
      </c>
      <c r="K383" s="27">
        <v>0</v>
      </c>
      <c r="L383" s="43"/>
      <c r="M383" s="53">
        <v>0</v>
      </c>
      <c r="O383" s="60">
        <v>712656</v>
      </c>
      <c r="P383" s="60">
        <v>31574</v>
      </c>
      <c r="Q383" s="60">
        <v>25259.200000000001</v>
      </c>
      <c r="R383" s="60">
        <v>23680.5</v>
      </c>
      <c r="T383" s="96">
        <f t="shared" si="20"/>
        <v>0</v>
      </c>
      <c r="U383" s="96">
        <f t="shared" si="21"/>
        <v>0</v>
      </c>
      <c r="W383" s="94">
        <f t="shared" si="22"/>
        <v>0</v>
      </c>
      <c r="X383" s="94">
        <f t="shared" si="23"/>
        <v>0</v>
      </c>
    </row>
    <row r="384" spans="1:24" ht="63.75">
      <c r="A384" s="20">
        <v>373</v>
      </c>
      <c r="B384" s="21" t="s">
        <v>1161</v>
      </c>
      <c r="C384" s="31" t="s">
        <v>1160</v>
      </c>
      <c r="D384" s="21" t="s">
        <v>559</v>
      </c>
      <c r="E384" s="23">
        <v>0</v>
      </c>
      <c r="F384" s="24">
        <v>0</v>
      </c>
      <c r="G384" s="24">
        <v>0</v>
      </c>
      <c r="H384" s="25">
        <v>0</v>
      </c>
      <c r="I384" s="26">
        <v>0</v>
      </c>
      <c r="J384" s="24">
        <v>0</v>
      </c>
      <c r="K384" s="27">
        <v>0</v>
      </c>
      <c r="L384" s="43"/>
      <c r="M384" s="53">
        <v>0</v>
      </c>
      <c r="O384" s="60">
        <v>4275936</v>
      </c>
      <c r="P384" s="60">
        <v>78722</v>
      </c>
      <c r="Q384" s="60">
        <v>62977.599999999999</v>
      </c>
      <c r="R384" s="60">
        <v>59041.5</v>
      </c>
      <c r="T384" s="96">
        <f t="shared" si="20"/>
        <v>0</v>
      </c>
      <c r="U384" s="96">
        <f t="shared" si="21"/>
        <v>0</v>
      </c>
      <c r="W384" s="94">
        <f t="shared" si="22"/>
        <v>0</v>
      </c>
      <c r="X384" s="94">
        <f t="shared" si="23"/>
        <v>0</v>
      </c>
    </row>
    <row r="385" spans="1:24" ht="63.75">
      <c r="A385" s="20">
        <v>374</v>
      </c>
      <c r="B385" s="21" t="s">
        <v>1162</v>
      </c>
      <c r="C385" s="31" t="s">
        <v>1163</v>
      </c>
      <c r="D385" s="21" t="s">
        <v>559</v>
      </c>
      <c r="E385" s="23">
        <v>0</v>
      </c>
      <c r="F385" s="24">
        <v>0</v>
      </c>
      <c r="G385" s="24">
        <v>0</v>
      </c>
      <c r="H385" s="25">
        <v>0</v>
      </c>
      <c r="I385" s="26">
        <v>0</v>
      </c>
      <c r="J385" s="24">
        <v>0</v>
      </c>
      <c r="K385" s="27">
        <v>0</v>
      </c>
      <c r="L385" s="43"/>
      <c r="M385" s="53">
        <v>0</v>
      </c>
      <c r="O385" s="60">
        <v>127260</v>
      </c>
      <c r="P385" s="60">
        <v>4185</v>
      </c>
      <c r="Q385" s="60">
        <v>3348</v>
      </c>
      <c r="R385" s="60">
        <v>3138.75</v>
      </c>
      <c r="T385" s="96">
        <f t="shared" si="20"/>
        <v>0</v>
      </c>
      <c r="U385" s="96">
        <f t="shared" si="21"/>
        <v>0</v>
      </c>
      <c r="W385" s="94">
        <f t="shared" si="22"/>
        <v>0</v>
      </c>
      <c r="X385" s="94">
        <f t="shared" si="23"/>
        <v>0</v>
      </c>
    </row>
    <row r="386" spans="1:24" ht="63.75">
      <c r="A386" s="20">
        <v>375</v>
      </c>
      <c r="B386" s="21" t="s">
        <v>1164</v>
      </c>
      <c r="C386" s="31" t="s">
        <v>1163</v>
      </c>
      <c r="D386" s="21" t="s">
        <v>559</v>
      </c>
      <c r="E386" s="23">
        <v>0</v>
      </c>
      <c r="F386" s="24">
        <v>0</v>
      </c>
      <c r="G386" s="24">
        <v>0</v>
      </c>
      <c r="H386" s="25">
        <v>0</v>
      </c>
      <c r="I386" s="26">
        <v>0</v>
      </c>
      <c r="J386" s="24">
        <v>0</v>
      </c>
      <c r="K386" s="27">
        <v>0</v>
      </c>
      <c r="L386" s="43"/>
      <c r="M386" s="53">
        <v>0</v>
      </c>
      <c r="O386" s="60">
        <v>329056</v>
      </c>
      <c r="P386" s="60">
        <v>5026</v>
      </c>
      <c r="Q386" s="60">
        <v>4020.8</v>
      </c>
      <c r="R386" s="60">
        <v>3769.5</v>
      </c>
      <c r="T386" s="96">
        <f t="shared" si="20"/>
        <v>0</v>
      </c>
      <c r="U386" s="96">
        <f t="shared" si="21"/>
        <v>0</v>
      </c>
      <c r="W386" s="94">
        <f t="shared" si="22"/>
        <v>0</v>
      </c>
      <c r="X386" s="94">
        <f t="shared" si="23"/>
        <v>0</v>
      </c>
    </row>
    <row r="387" spans="1:24" ht="51">
      <c r="A387" s="20">
        <v>376</v>
      </c>
      <c r="B387" s="21" t="s">
        <v>1165</v>
      </c>
      <c r="C387" s="31" t="s">
        <v>1166</v>
      </c>
      <c r="D387" s="21" t="s">
        <v>559</v>
      </c>
      <c r="E387" s="23">
        <v>0</v>
      </c>
      <c r="F387" s="24">
        <v>0</v>
      </c>
      <c r="G387" s="24">
        <v>0</v>
      </c>
      <c r="H387" s="25">
        <v>0</v>
      </c>
      <c r="I387" s="26">
        <v>0</v>
      </c>
      <c r="J387" s="24">
        <v>0</v>
      </c>
      <c r="K387" s="27">
        <v>0</v>
      </c>
      <c r="L387" s="43"/>
      <c r="M387" s="53">
        <v>0</v>
      </c>
      <c r="O387" s="60">
        <v>59388</v>
      </c>
      <c r="P387" s="60">
        <v>4307</v>
      </c>
      <c r="Q387" s="60">
        <v>3445.6</v>
      </c>
      <c r="R387" s="60">
        <v>3230.25</v>
      </c>
      <c r="T387" s="96">
        <f t="shared" si="20"/>
        <v>0</v>
      </c>
      <c r="U387" s="96">
        <f t="shared" si="21"/>
        <v>0</v>
      </c>
      <c r="W387" s="94">
        <f t="shared" si="22"/>
        <v>0</v>
      </c>
      <c r="X387" s="94">
        <f t="shared" si="23"/>
        <v>0</v>
      </c>
    </row>
    <row r="388" spans="1:24" ht="63.75">
      <c r="A388" s="20">
        <v>377</v>
      </c>
      <c r="B388" s="21" t="s">
        <v>1167</v>
      </c>
      <c r="C388" s="31" t="s">
        <v>1168</v>
      </c>
      <c r="D388" s="21" t="s">
        <v>559</v>
      </c>
      <c r="E388" s="23">
        <v>0</v>
      </c>
      <c r="F388" s="24">
        <v>0</v>
      </c>
      <c r="G388" s="24">
        <v>0</v>
      </c>
      <c r="H388" s="25">
        <v>0</v>
      </c>
      <c r="I388" s="26">
        <v>0</v>
      </c>
      <c r="J388" s="24">
        <v>0</v>
      </c>
      <c r="K388" s="27">
        <v>0</v>
      </c>
      <c r="L388" s="43"/>
      <c r="M388" s="53">
        <v>0</v>
      </c>
      <c r="O388" s="60">
        <v>320469</v>
      </c>
      <c r="P388" s="60">
        <v>5143</v>
      </c>
      <c r="Q388" s="60">
        <v>4114.3999999999996</v>
      </c>
      <c r="R388" s="60">
        <v>3857.25</v>
      </c>
      <c r="T388" s="96">
        <f t="shared" si="20"/>
        <v>0</v>
      </c>
      <c r="U388" s="96">
        <f t="shared" si="21"/>
        <v>0</v>
      </c>
      <c r="W388" s="94">
        <f t="shared" si="22"/>
        <v>0</v>
      </c>
      <c r="X388" s="94">
        <f t="shared" si="23"/>
        <v>0</v>
      </c>
    </row>
    <row r="389" spans="1:24" ht="63.75">
      <c r="A389" s="20">
        <v>378</v>
      </c>
      <c r="B389" s="21" t="s">
        <v>1169</v>
      </c>
      <c r="C389" s="31" t="s">
        <v>1170</v>
      </c>
      <c r="D389" s="21" t="s">
        <v>559</v>
      </c>
      <c r="E389" s="23">
        <v>0</v>
      </c>
      <c r="F389" s="24">
        <v>0</v>
      </c>
      <c r="G389" s="24">
        <v>0</v>
      </c>
      <c r="H389" s="25">
        <v>0</v>
      </c>
      <c r="I389" s="26">
        <v>0</v>
      </c>
      <c r="J389" s="24">
        <v>0</v>
      </c>
      <c r="K389" s="27">
        <v>0</v>
      </c>
      <c r="L389" s="43"/>
      <c r="M389" s="53">
        <v>0</v>
      </c>
      <c r="O389" s="60">
        <v>703198</v>
      </c>
      <c r="P389" s="60">
        <v>8116</v>
      </c>
      <c r="Q389" s="60">
        <v>6492.8</v>
      </c>
      <c r="R389" s="60">
        <v>6087</v>
      </c>
      <c r="T389" s="96">
        <f t="shared" si="20"/>
        <v>0</v>
      </c>
      <c r="U389" s="96">
        <f t="shared" si="21"/>
        <v>0</v>
      </c>
      <c r="W389" s="94">
        <f t="shared" si="22"/>
        <v>0</v>
      </c>
      <c r="X389" s="94">
        <f t="shared" si="23"/>
        <v>0</v>
      </c>
    </row>
    <row r="390" spans="1:24" ht="63.75">
      <c r="A390" s="20">
        <v>379</v>
      </c>
      <c r="B390" s="21" t="s">
        <v>1171</v>
      </c>
      <c r="C390" s="31" t="s">
        <v>1172</v>
      </c>
      <c r="D390" s="21" t="s">
        <v>559</v>
      </c>
      <c r="E390" s="23">
        <v>1</v>
      </c>
      <c r="F390" s="24">
        <v>513824</v>
      </c>
      <c r="G390" s="24">
        <v>11284</v>
      </c>
      <c r="H390" s="25">
        <v>0.19999999999999993</v>
      </c>
      <c r="I390" s="26">
        <v>0.98243133835710283</v>
      </c>
      <c r="J390" s="24">
        <v>9027.2000000000007</v>
      </c>
      <c r="K390" s="27">
        <v>9027.2000000000007</v>
      </c>
      <c r="L390" s="43"/>
      <c r="M390" s="53">
        <v>1</v>
      </c>
      <c r="O390" s="60">
        <v>834826</v>
      </c>
      <c r="P390" s="60">
        <v>11284</v>
      </c>
      <c r="Q390" s="60">
        <v>9027.2000000000007</v>
      </c>
      <c r="R390" s="60">
        <v>8463</v>
      </c>
      <c r="T390" s="96">
        <f t="shared" si="20"/>
        <v>9027.2000000000007</v>
      </c>
      <c r="U390" s="96">
        <f t="shared" si="21"/>
        <v>8463</v>
      </c>
      <c r="W390" s="94">
        <f t="shared" si="22"/>
        <v>0</v>
      </c>
      <c r="X390" s="94">
        <f t="shared" si="23"/>
        <v>-564.20000000000073</v>
      </c>
    </row>
    <row r="391" spans="1:24" ht="89.25">
      <c r="A391" s="20">
        <v>380</v>
      </c>
      <c r="B391" s="21" t="s">
        <v>1173</v>
      </c>
      <c r="C391" s="31" t="s">
        <v>1174</v>
      </c>
      <c r="D391" s="21" t="s">
        <v>559</v>
      </c>
      <c r="E391" s="23">
        <v>0</v>
      </c>
      <c r="F391" s="24">
        <v>0</v>
      </c>
      <c r="G391" s="24">
        <v>0</v>
      </c>
      <c r="H391" s="25">
        <v>0</v>
      </c>
      <c r="I391" s="26">
        <v>0</v>
      </c>
      <c r="J391" s="24">
        <v>0</v>
      </c>
      <c r="K391" s="27">
        <v>0</v>
      </c>
      <c r="L391" s="43"/>
      <c r="M391" s="53">
        <v>0</v>
      </c>
      <c r="O391" s="60">
        <v>271488</v>
      </c>
      <c r="P391" s="60">
        <v>19426</v>
      </c>
      <c r="Q391" s="60">
        <v>15540.8</v>
      </c>
      <c r="R391" s="60">
        <v>14569.5</v>
      </c>
      <c r="T391" s="96">
        <f t="shared" si="20"/>
        <v>0</v>
      </c>
      <c r="U391" s="96">
        <f t="shared" si="21"/>
        <v>0</v>
      </c>
      <c r="W391" s="94">
        <f t="shared" si="22"/>
        <v>0</v>
      </c>
      <c r="X391" s="94">
        <f t="shared" si="23"/>
        <v>0</v>
      </c>
    </row>
    <row r="392" spans="1:24" ht="89.25">
      <c r="A392" s="20">
        <v>381</v>
      </c>
      <c r="B392" s="21" t="s">
        <v>1175</v>
      </c>
      <c r="C392" s="31" t="s">
        <v>1174</v>
      </c>
      <c r="D392" s="21" t="s">
        <v>559</v>
      </c>
      <c r="E392" s="23">
        <v>0</v>
      </c>
      <c r="F392" s="24">
        <v>0</v>
      </c>
      <c r="G392" s="24">
        <v>0</v>
      </c>
      <c r="H392" s="25">
        <v>0</v>
      </c>
      <c r="I392" s="26">
        <v>0</v>
      </c>
      <c r="J392" s="24">
        <v>0</v>
      </c>
      <c r="K392" s="27">
        <v>0</v>
      </c>
      <c r="L392" s="43"/>
      <c r="M392" s="53">
        <v>0</v>
      </c>
      <c r="O392" s="60">
        <v>2202603</v>
      </c>
      <c r="P392" s="60">
        <v>32743</v>
      </c>
      <c r="Q392" s="60">
        <v>26194.400000000001</v>
      </c>
      <c r="R392" s="60">
        <v>24557.25</v>
      </c>
      <c r="T392" s="96">
        <f t="shared" si="20"/>
        <v>0</v>
      </c>
      <c r="U392" s="96">
        <f t="shared" si="21"/>
        <v>0</v>
      </c>
      <c r="W392" s="94">
        <f t="shared" si="22"/>
        <v>0</v>
      </c>
      <c r="X392" s="94">
        <f t="shared" si="23"/>
        <v>0</v>
      </c>
    </row>
    <row r="393" spans="1:24" ht="89.25">
      <c r="A393" s="20">
        <v>382</v>
      </c>
      <c r="B393" s="21" t="s">
        <v>1176</v>
      </c>
      <c r="C393" s="31" t="s">
        <v>1177</v>
      </c>
      <c r="D393" s="21" t="s">
        <v>559</v>
      </c>
      <c r="E393" s="23">
        <v>0</v>
      </c>
      <c r="F393" s="24">
        <v>0</v>
      </c>
      <c r="G393" s="24">
        <v>0</v>
      </c>
      <c r="H393" s="25">
        <v>0</v>
      </c>
      <c r="I393" s="26">
        <v>0</v>
      </c>
      <c r="J393" s="24">
        <v>0</v>
      </c>
      <c r="K393" s="27">
        <v>0</v>
      </c>
      <c r="L393" s="43"/>
      <c r="M393" s="53">
        <v>0</v>
      </c>
      <c r="O393" s="60">
        <v>3156048</v>
      </c>
      <c r="P393" s="60">
        <v>32650</v>
      </c>
      <c r="Q393" s="60">
        <v>26120</v>
      </c>
      <c r="R393" s="60">
        <v>24487.5</v>
      </c>
      <c r="T393" s="96">
        <f t="shared" si="20"/>
        <v>0</v>
      </c>
      <c r="U393" s="96">
        <f t="shared" si="21"/>
        <v>0</v>
      </c>
      <c r="W393" s="94">
        <f t="shared" si="22"/>
        <v>0</v>
      </c>
      <c r="X393" s="94">
        <f t="shared" si="23"/>
        <v>0</v>
      </c>
    </row>
    <row r="394" spans="1:24" ht="89.25">
      <c r="A394" s="20">
        <v>383</v>
      </c>
      <c r="B394" s="21" t="s">
        <v>1178</v>
      </c>
      <c r="C394" s="31" t="s">
        <v>1177</v>
      </c>
      <c r="D394" s="21" t="s">
        <v>559</v>
      </c>
      <c r="E394" s="23">
        <v>0</v>
      </c>
      <c r="F394" s="24">
        <v>0</v>
      </c>
      <c r="G394" s="24">
        <v>0</v>
      </c>
      <c r="H394" s="25">
        <v>0</v>
      </c>
      <c r="I394" s="26">
        <v>0</v>
      </c>
      <c r="J394" s="24">
        <v>0</v>
      </c>
      <c r="K394" s="27">
        <v>0</v>
      </c>
      <c r="L394" s="43"/>
      <c r="M394" s="53">
        <v>0</v>
      </c>
      <c r="O394" s="60">
        <v>5721044</v>
      </c>
      <c r="P394" s="60">
        <v>63149</v>
      </c>
      <c r="Q394" s="60">
        <v>50519.199999999997</v>
      </c>
      <c r="R394" s="60">
        <v>47361.75</v>
      </c>
      <c r="T394" s="96">
        <f t="shared" si="20"/>
        <v>0</v>
      </c>
      <c r="U394" s="96">
        <f t="shared" si="21"/>
        <v>0</v>
      </c>
      <c r="W394" s="94">
        <f t="shared" si="22"/>
        <v>0</v>
      </c>
      <c r="X394" s="94">
        <f t="shared" si="23"/>
        <v>0</v>
      </c>
    </row>
    <row r="395" spans="1:24" ht="114.75">
      <c r="A395" s="20">
        <v>384</v>
      </c>
      <c r="B395" s="21" t="s">
        <v>1179</v>
      </c>
      <c r="C395" s="31" t="s">
        <v>1180</v>
      </c>
      <c r="D395" s="21" t="s">
        <v>1181</v>
      </c>
      <c r="E395" s="23">
        <v>2</v>
      </c>
      <c r="F395" s="24">
        <v>166594</v>
      </c>
      <c r="G395" s="24">
        <v>79234</v>
      </c>
      <c r="H395" s="25">
        <v>0.25</v>
      </c>
      <c r="I395" s="26">
        <v>0.64329147508313622</v>
      </c>
      <c r="J395" s="24">
        <v>59425.5</v>
      </c>
      <c r="K395" s="27">
        <v>118851</v>
      </c>
      <c r="L395" s="43"/>
      <c r="M395" s="53">
        <v>2</v>
      </c>
      <c r="O395" s="60">
        <v>669105</v>
      </c>
      <c r="P395" s="60">
        <v>79234</v>
      </c>
      <c r="Q395" s="60">
        <v>63387.199999999997</v>
      </c>
      <c r="R395" s="60">
        <v>59425.5</v>
      </c>
      <c r="T395" s="96">
        <f t="shared" si="20"/>
        <v>126774.39999999999</v>
      </c>
      <c r="U395" s="96">
        <f t="shared" si="21"/>
        <v>118851</v>
      </c>
      <c r="W395" s="94">
        <f t="shared" si="22"/>
        <v>7923.3999999999942</v>
      </c>
      <c r="X395" s="94">
        <f t="shared" si="23"/>
        <v>0</v>
      </c>
    </row>
    <row r="396" spans="1:24" ht="114.75">
      <c r="A396" s="20">
        <v>385</v>
      </c>
      <c r="B396" s="21" t="s">
        <v>1182</v>
      </c>
      <c r="C396" s="31" t="s">
        <v>1180</v>
      </c>
      <c r="D396" s="21" t="s">
        <v>1181</v>
      </c>
      <c r="E396" s="23">
        <v>0</v>
      </c>
      <c r="F396" s="24">
        <v>0</v>
      </c>
      <c r="G396" s="24">
        <v>0</v>
      </c>
      <c r="H396" s="25">
        <v>0</v>
      </c>
      <c r="I396" s="26">
        <v>0</v>
      </c>
      <c r="J396" s="24">
        <v>0</v>
      </c>
      <c r="K396" s="27">
        <v>0</v>
      </c>
      <c r="L396" s="43"/>
      <c r="M396" s="53">
        <v>0</v>
      </c>
      <c r="O396" s="60">
        <v>5690388</v>
      </c>
      <c r="P396" s="60">
        <v>83262</v>
      </c>
      <c r="Q396" s="60">
        <v>66609.600000000006</v>
      </c>
      <c r="R396" s="60">
        <v>62446.5</v>
      </c>
      <c r="T396" s="96">
        <f t="shared" ref="T396:T418" si="24">E396*Q396</f>
        <v>0</v>
      </c>
      <c r="U396" s="96">
        <f t="shared" ref="U396:U418" si="25">E396*R396</f>
        <v>0</v>
      </c>
      <c r="W396" s="94">
        <f t="shared" ref="W396:W418" si="26">T396-K396</f>
        <v>0</v>
      </c>
      <c r="X396" s="94">
        <f t="shared" ref="X396:X418" si="27">U396-K396</f>
        <v>0</v>
      </c>
    </row>
    <row r="397" spans="1:24" ht="114.75">
      <c r="A397" s="20">
        <v>386</v>
      </c>
      <c r="B397" s="21" t="s">
        <v>1183</v>
      </c>
      <c r="C397" s="31" t="s">
        <v>1184</v>
      </c>
      <c r="D397" s="21" t="s">
        <v>559</v>
      </c>
      <c r="E397" s="23">
        <v>0</v>
      </c>
      <c r="F397" s="24">
        <v>0</v>
      </c>
      <c r="G397" s="24">
        <v>0</v>
      </c>
      <c r="H397" s="25">
        <v>0</v>
      </c>
      <c r="I397" s="26">
        <v>0</v>
      </c>
      <c r="J397" s="24">
        <v>0</v>
      </c>
      <c r="K397" s="27">
        <v>0</v>
      </c>
      <c r="L397" s="43"/>
      <c r="M397" s="53">
        <v>0</v>
      </c>
      <c r="O397" s="60">
        <v>721140</v>
      </c>
      <c r="P397" s="60">
        <v>84840</v>
      </c>
      <c r="Q397" s="60">
        <v>67872</v>
      </c>
      <c r="R397" s="60">
        <v>63630</v>
      </c>
      <c r="T397" s="96">
        <f t="shared" si="24"/>
        <v>0</v>
      </c>
      <c r="U397" s="96">
        <f t="shared" si="25"/>
        <v>0</v>
      </c>
      <c r="W397" s="94">
        <f t="shared" si="26"/>
        <v>0</v>
      </c>
      <c r="X397" s="94">
        <f t="shared" si="27"/>
        <v>0</v>
      </c>
    </row>
    <row r="398" spans="1:24" ht="114.75">
      <c r="A398" s="20">
        <v>387</v>
      </c>
      <c r="B398" s="21" t="s">
        <v>1185</v>
      </c>
      <c r="C398" s="31" t="s">
        <v>1184</v>
      </c>
      <c r="D398" s="21" t="s">
        <v>559</v>
      </c>
      <c r="E398" s="23">
        <v>0</v>
      </c>
      <c r="F398" s="24">
        <v>0</v>
      </c>
      <c r="G398" s="24">
        <v>0</v>
      </c>
      <c r="H398" s="25">
        <v>0</v>
      </c>
      <c r="I398" s="26">
        <v>0</v>
      </c>
      <c r="J398" s="24">
        <v>0</v>
      </c>
      <c r="K398" s="27">
        <v>0</v>
      </c>
      <c r="L398" s="43"/>
      <c r="M398" s="53">
        <v>0</v>
      </c>
      <c r="O398" s="60">
        <v>5690388</v>
      </c>
      <c r="P398" s="60">
        <v>90864</v>
      </c>
      <c r="Q398" s="60">
        <v>72691.199999999997</v>
      </c>
      <c r="R398" s="60">
        <v>68148</v>
      </c>
      <c r="T398" s="96">
        <f t="shared" si="24"/>
        <v>0</v>
      </c>
      <c r="U398" s="96">
        <f t="shared" si="25"/>
        <v>0</v>
      </c>
      <c r="W398" s="94">
        <f t="shared" si="26"/>
        <v>0</v>
      </c>
      <c r="X398" s="94">
        <f t="shared" si="27"/>
        <v>0</v>
      </c>
    </row>
    <row r="399" spans="1:24" ht="102">
      <c r="A399" s="20">
        <v>388</v>
      </c>
      <c r="B399" s="21" t="s">
        <v>1186</v>
      </c>
      <c r="C399" s="31" t="s">
        <v>1187</v>
      </c>
      <c r="D399" s="21" t="s">
        <v>559</v>
      </c>
      <c r="E399" s="23">
        <v>0</v>
      </c>
      <c r="F399" s="24">
        <v>0</v>
      </c>
      <c r="G399" s="24">
        <v>0</v>
      </c>
      <c r="H399" s="25">
        <v>0</v>
      </c>
      <c r="I399" s="26">
        <v>0</v>
      </c>
      <c r="J399" s="24">
        <v>0</v>
      </c>
      <c r="K399" s="27">
        <v>0</v>
      </c>
      <c r="L399" s="43"/>
      <c r="M399" s="53">
        <v>0</v>
      </c>
      <c r="O399" s="60">
        <v>989800</v>
      </c>
      <c r="P399" s="60">
        <v>104919</v>
      </c>
      <c r="Q399" s="60">
        <v>83935.2</v>
      </c>
      <c r="R399" s="60">
        <v>78689.25</v>
      </c>
      <c r="T399" s="96">
        <f t="shared" si="24"/>
        <v>0</v>
      </c>
      <c r="U399" s="96">
        <f t="shared" si="25"/>
        <v>0</v>
      </c>
      <c r="W399" s="94">
        <f t="shared" si="26"/>
        <v>0</v>
      </c>
      <c r="X399" s="94">
        <f t="shared" si="27"/>
        <v>0</v>
      </c>
    </row>
    <row r="400" spans="1:24" ht="102">
      <c r="A400" s="20">
        <v>389</v>
      </c>
      <c r="B400" s="21" t="s">
        <v>1188</v>
      </c>
      <c r="C400" s="31" t="s">
        <v>1187</v>
      </c>
      <c r="D400" s="21" t="s">
        <v>559</v>
      </c>
      <c r="E400" s="23">
        <v>0</v>
      </c>
      <c r="F400" s="24">
        <v>0</v>
      </c>
      <c r="G400" s="24">
        <v>0</v>
      </c>
      <c r="H400" s="25">
        <v>0</v>
      </c>
      <c r="I400" s="26">
        <v>0</v>
      </c>
      <c r="J400" s="24">
        <v>0</v>
      </c>
      <c r="K400" s="27">
        <v>0</v>
      </c>
      <c r="L400" s="43"/>
      <c r="M400" s="53">
        <v>0</v>
      </c>
      <c r="O400" s="60">
        <v>13030067</v>
      </c>
      <c r="P400" s="60">
        <v>104919</v>
      </c>
      <c r="Q400" s="60">
        <v>83935.2</v>
      </c>
      <c r="R400" s="60">
        <v>78689.25</v>
      </c>
      <c r="T400" s="96">
        <f t="shared" si="24"/>
        <v>0</v>
      </c>
      <c r="U400" s="96">
        <f t="shared" si="25"/>
        <v>0</v>
      </c>
      <c r="W400" s="94">
        <f t="shared" si="26"/>
        <v>0</v>
      </c>
      <c r="X400" s="94">
        <f t="shared" si="27"/>
        <v>0</v>
      </c>
    </row>
    <row r="401" spans="1:24" ht="89.25">
      <c r="A401" s="20">
        <v>390</v>
      </c>
      <c r="B401" s="21" t="s">
        <v>1189</v>
      </c>
      <c r="C401" s="31" t="s">
        <v>1190</v>
      </c>
      <c r="D401" s="21" t="s">
        <v>559</v>
      </c>
      <c r="E401" s="23">
        <v>0</v>
      </c>
      <c r="F401" s="24">
        <v>0</v>
      </c>
      <c r="G401" s="24">
        <v>0</v>
      </c>
      <c r="H401" s="25">
        <v>0</v>
      </c>
      <c r="I401" s="26">
        <v>0</v>
      </c>
      <c r="J401" s="24">
        <v>0</v>
      </c>
      <c r="K401" s="27">
        <v>0</v>
      </c>
      <c r="L401" s="43"/>
      <c r="M401" s="53">
        <v>0</v>
      </c>
      <c r="O401" s="60">
        <v>753945</v>
      </c>
      <c r="P401" s="60">
        <v>81164</v>
      </c>
      <c r="Q401" s="60">
        <v>64931.199999999997</v>
      </c>
      <c r="R401" s="60">
        <v>60873</v>
      </c>
      <c r="T401" s="96">
        <f t="shared" si="24"/>
        <v>0</v>
      </c>
      <c r="U401" s="96">
        <f t="shared" si="25"/>
        <v>0</v>
      </c>
      <c r="W401" s="94">
        <f t="shared" si="26"/>
        <v>0</v>
      </c>
      <c r="X401" s="94">
        <f t="shared" si="27"/>
        <v>0</v>
      </c>
    </row>
    <row r="402" spans="1:24" ht="89.25">
      <c r="A402" s="20">
        <v>391</v>
      </c>
      <c r="B402" s="21" t="s">
        <v>1191</v>
      </c>
      <c r="C402" s="31" t="s">
        <v>1190</v>
      </c>
      <c r="D402" s="21" t="s">
        <v>559</v>
      </c>
      <c r="E402" s="23">
        <v>0</v>
      </c>
      <c r="F402" s="24">
        <v>0</v>
      </c>
      <c r="G402" s="24">
        <v>0</v>
      </c>
      <c r="H402" s="25">
        <v>0</v>
      </c>
      <c r="I402" s="26">
        <v>0</v>
      </c>
      <c r="J402" s="24">
        <v>0</v>
      </c>
      <c r="K402" s="27">
        <v>0</v>
      </c>
      <c r="L402" s="43"/>
      <c r="M402" s="53">
        <v>0</v>
      </c>
      <c r="O402" s="60">
        <v>8479475</v>
      </c>
      <c r="P402" s="60">
        <v>89201</v>
      </c>
      <c r="Q402" s="60">
        <v>71360.800000000003</v>
      </c>
      <c r="R402" s="60">
        <v>66900.75</v>
      </c>
      <c r="T402" s="96">
        <f t="shared" si="24"/>
        <v>0</v>
      </c>
      <c r="U402" s="96">
        <f t="shared" si="25"/>
        <v>0</v>
      </c>
      <c r="W402" s="94">
        <f t="shared" si="26"/>
        <v>0</v>
      </c>
      <c r="X402" s="94">
        <f t="shared" si="27"/>
        <v>0</v>
      </c>
    </row>
    <row r="403" spans="1:24" ht="76.5">
      <c r="A403" s="20">
        <v>392</v>
      </c>
      <c r="B403" s="21" t="s">
        <v>1192</v>
      </c>
      <c r="C403" s="31" t="s">
        <v>1193</v>
      </c>
      <c r="D403" s="21" t="s">
        <v>559</v>
      </c>
      <c r="E403" s="23">
        <v>0</v>
      </c>
      <c r="F403" s="24">
        <v>0</v>
      </c>
      <c r="G403" s="24">
        <v>0</v>
      </c>
      <c r="H403" s="25">
        <v>0</v>
      </c>
      <c r="I403" s="26">
        <v>0</v>
      </c>
      <c r="J403" s="24">
        <v>0</v>
      </c>
      <c r="K403" s="27">
        <v>0</v>
      </c>
      <c r="L403" s="43"/>
      <c r="M403" s="53">
        <v>0</v>
      </c>
      <c r="O403" s="60">
        <v>1074640</v>
      </c>
      <c r="P403" s="60">
        <v>88884</v>
      </c>
      <c r="Q403" s="60">
        <v>71107.199999999997</v>
      </c>
      <c r="R403" s="60">
        <v>66663</v>
      </c>
      <c r="T403" s="96">
        <f t="shared" si="24"/>
        <v>0</v>
      </c>
      <c r="U403" s="96">
        <f t="shared" si="25"/>
        <v>0</v>
      </c>
      <c r="W403" s="94">
        <f t="shared" si="26"/>
        <v>0</v>
      </c>
      <c r="X403" s="94">
        <f t="shared" si="27"/>
        <v>0</v>
      </c>
    </row>
    <row r="404" spans="1:24" ht="76.5">
      <c r="A404" s="20">
        <v>393</v>
      </c>
      <c r="B404" s="21" t="s">
        <v>1194</v>
      </c>
      <c r="C404" s="31" t="s">
        <v>1193</v>
      </c>
      <c r="D404" s="21" t="s">
        <v>559</v>
      </c>
      <c r="E404" s="23">
        <v>0</v>
      </c>
      <c r="F404" s="24">
        <v>0</v>
      </c>
      <c r="G404" s="24">
        <v>0</v>
      </c>
      <c r="H404" s="25">
        <v>0</v>
      </c>
      <c r="I404" s="26">
        <v>0</v>
      </c>
      <c r="J404" s="24">
        <v>0</v>
      </c>
      <c r="K404" s="27">
        <v>0</v>
      </c>
      <c r="L404" s="43"/>
      <c r="M404" s="53">
        <v>0</v>
      </c>
      <c r="O404" s="60">
        <v>19004160</v>
      </c>
      <c r="P404" s="60">
        <v>88884</v>
      </c>
      <c r="Q404" s="60">
        <v>71107.199999999997</v>
      </c>
      <c r="R404" s="60">
        <v>66663</v>
      </c>
      <c r="T404" s="96">
        <f t="shared" si="24"/>
        <v>0</v>
      </c>
      <c r="U404" s="96">
        <f t="shared" si="25"/>
        <v>0</v>
      </c>
      <c r="W404" s="94">
        <f t="shared" si="26"/>
        <v>0</v>
      </c>
      <c r="X404" s="94">
        <f t="shared" si="27"/>
        <v>0</v>
      </c>
    </row>
    <row r="405" spans="1:24" ht="63.75">
      <c r="A405" s="20">
        <v>394</v>
      </c>
      <c r="B405" s="21" t="s">
        <v>1195</v>
      </c>
      <c r="C405" s="31" t="s">
        <v>1196</v>
      </c>
      <c r="D405" s="21" t="s">
        <v>559</v>
      </c>
      <c r="E405" s="23">
        <v>1</v>
      </c>
      <c r="F405" s="24">
        <v>288069</v>
      </c>
      <c r="G405" s="24">
        <v>87668</v>
      </c>
      <c r="H405" s="25">
        <v>0.25</v>
      </c>
      <c r="I405" s="26">
        <v>0.77175260093935827</v>
      </c>
      <c r="J405" s="24">
        <v>65751</v>
      </c>
      <c r="K405" s="27">
        <v>65751</v>
      </c>
      <c r="L405" s="43"/>
      <c r="M405" s="53">
        <v>1</v>
      </c>
      <c r="O405" s="60">
        <v>1187760</v>
      </c>
      <c r="P405" s="60">
        <v>87668</v>
      </c>
      <c r="Q405" s="60">
        <v>70134.399999999994</v>
      </c>
      <c r="R405" s="60">
        <v>65751</v>
      </c>
      <c r="T405" s="96">
        <f t="shared" si="24"/>
        <v>70134.399999999994</v>
      </c>
      <c r="U405" s="96">
        <f t="shared" si="25"/>
        <v>65751</v>
      </c>
      <c r="W405" s="94">
        <f t="shared" si="26"/>
        <v>4383.3999999999942</v>
      </c>
      <c r="X405" s="94">
        <f t="shared" si="27"/>
        <v>0</v>
      </c>
    </row>
    <row r="406" spans="1:24" ht="63.75">
      <c r="A406" s="20">
        <v>395</v>
      </c>
      <c r="B406" s="21" t="s">
        <v>1197</v>
      </c>
      <c r="C406" s="31" t="s">
        <v>1196</v>
      </c>
      <c r="D406" s="21" t="s">
        <v>559</v>
      </c>
      <c r="E406" s="23">
        <v>0</v>
      </c>
      <c r="F406" s="24">
        <v>0</v>
      </c>
      <c r="G406" s="24">
        <v>0</v>
      </c>
      <c r="H406" s="25">
        <v>0</v>
      </c>
      <c r="I406" s="26">
        <v>0</v>
      </c>
      <c r="J406" s="24">
        <v>0</v>
      </c>
      <c r="K406" s="27">
        <v>0</v>
      </c>
      <c r="L406" s="43"/>
      <c r="M406" s="53">
        <v>0</v>
      </c>
      <c r="O406" s="60">
        <v>9219358</v>
      </c>
      <c r="P406" s="60">
        <v>102900</v>
      </c>
      <c r="Q406" s="60">
        <v>82320</v>
      </c>
      <c r="R406" s="60">
        <v>77175</v>
      </c>
      <c r="T406" s="96">
        <f t="shared" si="24"/>
        <v>0</v>
      </c>
      <c r="U406" s="96">
        <f t="shared" si="25"/>
        <v>0</v>
      </c>
      <c r="W406" s="94">
        <f t="shared" si="26"/>
        <v>0</v>
      </c>
      <c r="X406" s="94">
        <f t="shared" si="27"/>
        <v>0</v>
      </c>
    </row>
    <row r="407" spans="1:24" ht="89.25">
      <c r="A407" s="20">
        <v>396</v>
      </c>
      <c r="B407" s="21" t="s">
        <v>1198</v>
      </c>
      <c r="C407" s="31" t="s">
        <v>1199</v>
      </c>
      <c r="D407" s="21" t="s">
        <v>559</v>
      </c>
      <c r="E407" s="23">
        <v>0</v>
      </c>
      <c r="F407" s="24">
        <v>0</v>
      </c>
      <c r="G407" s="24">
        <v>0</v>
      </c>
      <c r="H407" s="25">
        <v>0</v>
      </c>
      <c r="I407" s="26">
        <v>0</v>
      </c>
      <c r="J407" s="24">
        <v>0</v>
      </c>
      <c r="K407" s="27">
        <v>0</v>
      </c>
      <c r="L407" s="43"/>
      <c r="M407" s="53">
        <v>0</v>
      </c>
      <c r="O407" s="60">
        <v>509040</v>
      </c>
      <c r="P407" s="60">
        <v>48619</v>
      </c>
      <c r="Q407" s="60">
        <v>38895.199999999997</v>
      </c>
      <c r="R407" s="60">
        <v>36464.25</v>
      </c>
      <c r="T407" s="96">
        <f t="shared" si="24"/>
        <v>0</v>
      </c>
      <c r="U407" s="96">
        <f t="shared" si="25"/>
        <v>0</v>
      </c>
      <c r="W407" s="94">
        <f t="shared" si="26"/>
        <v>0</v>
      </c>
      <c r="X407" s="94">
        <f t="shared" si="27"/>
        <v>0</v>
      </c>
    </row>
    <row r="408" spans="1:24" ht="89.25">
      <c r="A408" s="20">
        <v>397</v>
      </c>
      <c r="B408" s="21" t="s">
        <v>1200</v>
      </c>
      <c r="C408" s="31" t="s">
        <v>1199</v>
      </c>
      <c r="D408" s="21" t="s">
        <v>559</v>
      </c>
      <c r="E408" s="23">
        <v>0</v>
      </c>
      <c r="F408" s="24">
        <v>0</v>
      </c>
      <c r="G408" s="24">
        <v>0</v>
      </c>
      <c r="H408" s="25">
        <v>0</v>
      </c>
      <c r="I408" s="26">
        <v>0</v>
      </c>
      <c r="J408" s="24">
        <v>0</v>
      </c>
      <c r="K408" s="27">
        <v>0</v>
      </c>
      <c r="L408" s="43"/>
      <c r="M408" s="53">
        <v>0</v>
      </c>
      <c r="O408" s="60">
        <v>3955784</v>
      </c>
      <c r="P408" s="60">
        <v>58434</v>
      </c>
      <c r="Q408" s="60">
        <v>46747.199999999997</v>
      </c>
      <c r="R408" s="60">
        <v>43825.5</v>
      </c>
      <c r="T408" s="96">
        <f t="shared" si="24"/>
        <v>0</v>
      </c>
      <c r="U408" s="96">
        <f t="shared" si="25"/>
        <v>0</v>
      </c>
      <c r="W408" s="94">
        <f t="shared" si="26"/>
        <v>0</v>
      </c>
      <c r="X408" s="94">
        <f t="shared" si="27"/>
        <v>0</v>
      </c>
    </row>
    <row r="409" spans="1:24" ht="102">
      <c r="A409" s="20">
        <v>398</v>
      </c>
      <c r="B409" s="21" t="s">
        <v>1201</v>
      </c>
      <c r="C409" s="31" t="s">
        <v>1202</v>
      </c>
      <c r="D409" s="21" t="s">
        <v>559</v>
      </c>
      <c r="E409" s="23">
        <v>1</v>
      </c>
      <c r="F409" s="24">
        <v>20824</v>
      </c>
      <c r="G409" s="24">
        <v>2822</v>
      </c>
      <c r="H409" s="25">
        <v>0.20000000000000004</v>
      </c>
      <c r="I409" s="26">
        <v>0.89158663081060319</v>
      </c>
      <c r="J409" s="24">
        <v>2257.6</v>
      </c>
      <c r="K409" s="27">
        <v>2257.6</v>
      </c>
      <c r="L409" s="43"/>
      <c r="M409" s="53">
        <v>1</v>
      </c>
      <c r="O409" s="60">
        <v>1272600</v>
      </c>
      <c r="P409" s="60">
        <v>2822</v>
      </c>
      <c r="Q409" s="60">
        <v>2257.6</v>
      </c>
      <c r="R409" s="60">
        <v>2116.5</v>
      </c>
      <c r="T409" s="96">
        <f t="shared" si="24"/>
        <v>2257.6</v>
      </c>
      <c r="U409" s="96">
        <f t="shared" si="25"/>
        <v>2116.5</v>
      </c>
      <c r="W409" s="94">
        <f t="shared" si="26"/>
        <v>0</v>
      </c>
      <c r="X409" s="94">
        <f t="shared" si="27"/>
        <v>-141.09999999999991</v>
      </c>
    </row>
    <row r="410" spans="1:24" ht="102">
      <c r="A410" s="20">
        <v>399</v>
      </c>
      <c r="B410" s="21" t="s">
        <v>1203</v>
      </c>
      <c r="C410" s="31" t="s">
        <v>1202</v>
      </c>
      <c r="D410" s="21" t="s">
        <v>559</v>
      </c>
      <c r="E410" s="23">
        <v>0</v>
      </c>
      <c r="F410" s="24">
        <v>0</v>
      </c>
      <c r="G410" s="24">
        <v>0</v>
      </c>
      <c r="H410" s="25">
        <v>0</v>
      </c>
      <c r="I410" s="26">
        <v>0</v>
      </c>
      <c r="J410" s="24">
        <v>0</v>
      </c>
      <c r="K410" s="27">
        <v>0</v>
      </c>
      <c r="L410" s="43"/>
      <c r="M410" s="53">
        <v>0</v>
      </c>
      <c r="O410" s="60">
        <v>9877883</v>
      </c>
      <c r="P410" s="60">
        <v>12709</v>
      </c>
      <c r="Q410" s="60">
        <v>10167.200000000001</v>
      </c>
      <c r="R410" s="60">
        <v>9531.75</v>
      </c>
      <c r="T410" s="96">
        <f t="shared" si="24"/>
        <v>0</v>
      </c>
      <c r="U410" s="96">
        <f t="shared" si="25"/>
        <v>0</v>
      </c>
      <c r="W410" s="94">
        <f t="shared" si="26"/>
        <v>0</v>
      </c>
      <c r="X410" s="94">
        <f t="shared" si="27"/>
        <v>0</v>
      </c>
    </row>
    <row r="411" spans="1:24" ht="102">
      <c r="A411" s="20">
        <v>400</v>
      </c>
      <c r="B411" s="21" t="s">
        <v>1204</v>
      </c>
      <c r="C411" s="31" t="s">
        <v>1205</v>
      </c>
      <c r="D411" s="21" t="s">
        <v>559</v>
      </c>
      <c r="E411" s="23">
        <v>0</v>
      </c>
      <c r="F411" s="24">
        <v>0</v>
      </c>
      <c r="G411" s="24">
        <v>0</v>
      </c>
      <c r="H411" s="25">
        <v>0</v>
      </c>
      <c r="I411" s="26">
        <v>0</v>
      </c>
      <c r="J411" s="24">
        <v>0</v>
      </c>
      <c r="K411" s="27">
        <v>0</v>
      </c>
      <c r="L411" s="43"/>
      <c r="M411" s="53">
        <v>0</v>
      </c>
      <c r="O411" s="60">
        <v>2590342</v>
      </c>
      <c r="P411" s="60">
        <v>3757</v>
      </c>
      <c r="Q411" s="60">
        <v>3005.6</v>
      </c>
      <c r="R411" s="60">
        <v>2817.75</v>
      </c>
      <c r="T411" s="96">
        <f t="shared" si="24"/>
        <v>0</v>
      </c>
      <c r="U411" s="96">
        <f t="shared" si="25"/>
        <v>0</v>
      </c>
      <c r="W411" s="94">
        <f t="shared" si="26"/>
        <v>0</v>
      </c>
      <c r="X411" s="94">
        <f t="shared" si="27"/>
        <v>0</v>
      </c>
    </row>
    <row r="412" spans="1:24" ht="102">
      <c r="A412" s="20">
        <v>401</v>
      </c>
      <c r="B412" s="21" t="s">
        <v>1206</v>
      </c>
      <c r="C412" s="31" t="s">
        <v>1207</v>
      </c>
      <c r="D412" s="21" t="s">
        <v>559</v>
      </c>
      <c r="E412" s="23">
        <v>0</v>
      </c>
      <c r="F412" s="24">
        <v>0</v>
      </c>
      <c r="G412" s="24">
        <v>0</v>
      </c>
      <c r="H412" s="25">
        <v>0</v>
      </c>
      <c r="I412" s="26">
        <v>0</v>
      </c>
      <c r="J412" s="24">
        <v>0</v>
      </c>
      <c r="K412" s="27">
        <v>0</v>
      </c>
      <c r="L412" s="43"/>
      <c r="M412" s="53">
        <v>0</v>
      </c>
      <c r="O412" s="60">
        <v>8416128</v>
      </c>
      <c r="P412" s="60">
        <v>75779</v>
      </c>
      <c r="Q412" s="60">
        <v>60623.199999999997</v>
      </c>
      <c r="R412" s="60">
        <v>56834.25</v>
      </c>
      <c r="T412" s="96">
        <f t="shared" si="24"/>
        <v>0</v>
      </c>
      <c r="U412" s="96">
        <f t="shared" si="25"/>
        <v>0</v>
      </c>
      <c r="W412" s="94">
        <f t="shared" si="26"/>
        <v>0</v>
      </c>
      <c r="X412" s="94">
        <f t="shared" si="27"/>
        <v>0</v>
      </c>
    </row>
    <row r="413" spans="1:24" ht="114.75">
      <c r="A413" s="20">
        <v>402</v>
      </c>
      <c r="B413" s="21" t="s">
        <v>1232</v>
      </c>
      <c r="C413" s="31" t="s">
        <v>1233</v>
      </c>
      <c r="D413" s="21" t="s">
        <v>559</v>
      </c>
      <c r="E413" s="23">
        <v>0</v>
      </c>
      <c r="F413" s="24">
        <v>0</v>
      </c>
      <c r="G413" s="24">
        <v>0</v>
      </c>
      <c r="H413" s="25">
        <v>0</v>
      </c>
      <c r="I413" s="26">
        <v>0</v>
      </c>
      <c r="J413" s="24">
        <v>0</v>
      </c>
      <c r="K413" s="27">
        <v>0</v>
      </c>
      <c r="L413" s="43"/>
      <c r="M413" s="53">
        <v>0</v>
      </c>
      <c r="O413" s="60">
        <v>1161463</v>
      </c>
      <c r="P413" s="60">
        <v>66287</v>
      </c>
      <c r="Q413" s="60">
        <v>53029.599999999999</v>
      </c>
      <c r="R413" s="60">
        <v>49715.25</v>
      </c>
      <c r="T413" s="96">
        <f t="shared" si="24"/>
        <v>0</v>
      </c>
      <c r="U413" s="96">
        <f t="shared" si="25"/>
        <v>0</v>
      </c>
      <c r="W413" s="94">
        <f t="shared" si="26"/>
        <v>0</v>
      </c>
      <c r="X413" s="94">
        <f t="shared" si="27"/>
        <v>0</v>
      </c>
    </row>
    <row r="414" spans="1:24" ht="114.75">
      <c r="A414" s="20">
        <v>403</v>
      </c>
      <c r="B414" s="21" t="s">
        <v>1234</v>
      </c>
      <c r="C414" s="31" t="s">
        <v>1233</v>
      </c>
      <c r="D414" s="21" t="s">
        <v>559</v>
      </c>
      <c r="E414" s="23">
        <v>0</v>
      </c>
      <c r="F414" s="24">
        <v>0</v>
      </c>
      <c r="G414" s="24">
        <v>0</v>
      </c>
      <c r="H414" s="25">
        <v>0</v>
      </c>
      <c r="I414" s="26">
        <v>0</v>
      </c>
      <c r="J414" s="24">
        <v>0</v>
      </c>
      <c r="K414" s="27">
        <v>0</v>
      </c>
      <c r="L414" s="43"/>
      <c r="M414" s="53">
        <v>0</v>
      </c>
      <c r="O414" s="60">
        <v>7619558</v>
      </c>
      <c r="P414" s="60">
        <v>128116</v>
      </c>
      <c r="Q414" s="60">
        <v>102492.8</v>
      </c>
      <c r="R414" s="60">
        <v>96087</v>
      </c>
      <c r="T414" s="96">
        <f t="shared" si="24"/>
        <v>0</v>
      </c>
      <c r="U414" s="96">
        <f t="shared" si="25"/>
        <v>0</v>
      </c>
      <c r="W414" s="94">
        <f t="shared" si="26"/>
        <v>0</v>
      </c>
      <c r="X414" s="94">
        <f t="shared" si="27"/>
        <v>0</v>
      </c>
    </row>
    <row r="415" spans="1:24" ht="140.25">
      <c r="A415" s="20">
        <v>404</v>
      </c>
      <c r="B415" s="21" t="s">
        <v>1235</v>
      </c>
      <c r="C415" s="31" t="s">
        <v>1236</v>
      </c>
      <c r="D415" s="21" t="s">
        <v>559</v>
      </c>
      <c r="E415" s="23">
        <v>0</v>
      </c>
      <c r="F415" s="24">
        <v>0</v>
      </c>
      <c r="G415" s="24">
        <v>0</v>
      </c>
      <c r="H415" s="25">
        <v>0</v>
      </c>
      <c r="I415" s="26">
        <v>0</v>
      </c>
      <c r="J415" s="24">
        <v>0</v>
      </c>
      <c r="K415" s="27">
        <v>0</v>
      </c>
      <c r="L415" s="43"/>
      <c r="M415" s="53">
        <v>0</v>
      </c>
      <c r="O415" s="60">
        <v>611296</v>
      </c>
      <c r="P415" s="60">
        <v>55106</v>
      </c>
      <c r="Q415" s="60">
        <v>44084.800000000003</v>
      </c>
      <c r="R415" s="60">
        <v>41329.5</v>
      </c>
      <c r="T415" s="96">
        <f t="shared" si="24"/>
        <v>0</v>
      </c>
      <c r="U415" s="96">
        <f t="shared" si="25"/>
        <v>0</v>
      </c>
      <c r="W415" s="94">
        <f t="shared" si="26"/>
        <v>0</v>
      </c>
      <c r="X415" s="94">
        <f t="shared" si="27"/>
        <v>0</v>
      </c>
    </row>
    <row r="416" spans="1:24" ht="140.25">
      <c r="A416" s="20">
        <v>405</v>
      </c>
      <c r="B416" s="21" t="s">
        <v>1237</v>
      </c>
      <c r="C416" s="31" t="s">
        <v>1236</v>
      </c>
      <c r="D416" s="21" t="s">
        <v>559</v>
      </c>
      <c r="E416" s="23">
        <v>0</v>
      </c>
      <c r="F416" s="24">
        <v>0</v>
      </c>
      <c r="G416" s="24">
        <v>0</v>
      </c>
      <c r="H416" s="25">
        <v>0</v>
      </c>
      <c r="I416" s="26">
        <v>0</v>
      </c>
      <c r="J416" s="24">
        <v>0</v>
      </c>
      <c r="K416" s="27">
        <v>0</v>
      </c>
      <c r="L416" s="43"/>
      <c r="M416" s="53">
        <v>0</v>
      </c>
      <c r="O416" s="60">
        <v>4621427</v>
      </c>
      <c r="P416" s="60">
        <v>75951</v>
      </c>
      <c r="Q416" s="60">
        <v>60760.800000000003</v>
      </c>
      <c r="R416" s="60">
        <v>56963.25</v>
      </c>
      <c r="T416" s="96">
        <f t="shared" si="24"/>
        <v>0</v>
      </c>
      <c r="U416" s="96">
        <f t="shared" si="25"/>
        <v>0</v>
      </c>
      <c r="W416" s="94">
        <f t="shared" si="26"/>
        <v>0</v>
      </c>
      <c r="X416" s="94">
        <f t="shared" si="27"/>
        <v>0</v>
      </c>
    </row>
    <row r="417" spans="1:24" ht="89.25">
      <c r="A417" s="20">
        <v>406</v>
      </c>
      <c r="B417" s="21" t="s">
        <v>1238</v>
      </c>
      <c r="C417" s="31" t="s">
        <v>1239</v>
      </c>
      <c r="D417" s="21" t="s">
        <v>559</v>
      </c>
      <c r="E417" s="23">
        <v>0</v>
      </c>
      <c r="F417" s="24">
        <v>0</v>
      </c>
      <c r="G417" s="24">
        <v>0</v>
      </c>
      <c r="H417" s="25">
        <v>0</v>
      </c>
      <c r="I417" s="26">
        <v>0</v>
      </c>
      <c r="J417" s="24">
        <v>0</v>
      </c>
      <c r="K417" s="27">
        <v>0</v>
      </c>
      <c r="L417" s="43"/>
      <c r="M417" s="53">
        <v>0</v>
      </c>
      <c r="O417" s="60">
        <v>476346</v>
      </c>
      <c r="P417" s="60">
        <v>40749</v>
      </c>
      <c r="Q417" s="60">
        <v>32599.200000000001</v>
      </c>
      <c r="R417" s="60">
        <v>30561.75</v>
      </c>
      <c r="T417" s="96">
        <f t="shared" si="24"/>
        <v>0</v>
      </c>
      <c r="U417" s="96">
        <f t="shared" si="25"/>
        <v>0</v>
      </c>
      <c r="W417" s="94">
        <f t="shared" si="26"/>
        <v>0</v>
      </c>
      <c r="X417" s="94">
        <f t="shared" si="27"/>
        <v>0</v>
      </c>
    </row>
    <row r="418" spans="1:24" ht="89.25">
      <c r="A418" s="20">
        <v>407</v>
      </c>
      <c r="B418" s="21" t="s">
        <v>1240</v>
      </c>
      <c r="C418" s="31" t="s">
        <v>1239</v>
      </c>
      <c r="D418" s="21" t="s">
        <v>559</v>
      </c>
      <c r="E418" s="23">
        <v>0</v>
      </c>
      <c r="F418" s="24">
        <v>0</v>
      </c>
      <c r="G418" s="24">
        <v>0</v>
      </c>
      <c r="H418" s="25">
        <v>0</v>
      </c>
      <c r="I418" s="26">
        <v>0</v>
      </c>
      <c r="J418" s="24">
        <v>0</v>
      </c>
      <c r="K418" s="27">
        <v>0</v>
      </c>
      <c r="L418" s="43"/>
      <c r="M418" s="53">
        <v>0</v>
      </c>
      <c r="O418" s="60">
        <v>4242000</v>
      </c>
      <c r="P418" s="60">
        <v>65876</v>
      </c>
      <c r="Q418" s="60">
        <v>52700.800000000003</v>
      </c>
      <c r="R418" s="60">
        <v>49407</v>
      </c>
      <c r="T418" s="96">
        <f t="shared" si="24"/>
        <v>0</v>
      </c>
      <c r="U418" s="96">
        <f t="shared" si="25"/>
        <v>0</v>
      </c>
      <c r="W418" s="94">
        <f t="shared" si="26"/>
        <v>0</v>
      </c>
      <c r="X418" s="94">
        <f t="shared" si="27"/>
        <v>0</v>
      </c>
    </row>
    <row r="419" spans="1:24" ht="15.75">
      <c r="A419" s="55" t="s">
        <v>1241</v>
      </c>
      <c r="B419" s="56" t="s">
        <v>1241</v>
      </c>
      <c r="C419" s="56" t="s">
        <v>1241</v>
      </c>
      <c r="D419" s="56" t="s">
        <v>1241</v>
      </c>
      <c r="E419" s="56" t="s">
        <v>1241</v>
      </c>
      <c r="F419" s="56" t="s">
        <v>1241</v>
      </c>
      <c r="G419" s="56"/>
      <c r="H419" s="56"/>
      <c r="I419" s="56"/>
      <c r="J419" s="57" t="s">
        <v>1242</v>
      </c>
      <c r="K419" s="58">
        <v>4911464.1499999985</v>
      </c>
      <c r="L419" s="43"/>
      <c r="M419" s="44"/>
    </row>
  </sheetData>
  <mergeCells count="8">
    <mergeCell ref="A2:B2"/>
    <mergeCell ref="A3:B3"/>
    <mergeCell ref="F3:I3"/>
    <mergeCell ref="A4:B6"/>
    <mergeCell ref="C4:C6"/>
    <mergeCell ref="F4:I4"/>
    <mergeCell ref="F5:I5"/>
    <mergeCell ref="F6:I6"/>
  </mergeCells>
  <conditionalFormatting sqref="J11:J418 F11:H418">
    <cfRule type="expression" dxfId="79" priority="8">
      <formula>ISERROR($K11)</formula>
    </cfRule>
  </conditionalFormatting>
  <conditionalFormatting sqref="M11:M418">
    <cfRule type="expression" dxfId="78" priority="7">
      <formula>ISERROR($I11)</formula>
    </cfRule>
  </conditionalFormatting>
  <conditionalFormatting sqref="K11:K418">
    <cfRule type="expression" dxfId="77" priority="6">
      <formula>ISERROR(K11)</formula>
    </cfRule>
  </conditionalFormatting>
  <conditionalFormatting sqref="K419">
    <cfRule type="expression" dxfId="76" priority="5">
      <formula>ISERROR($K$422)</formula>
    </cfRule>
  </conditionalFormatting>
  <conditionalFormatting sqref="E11:E418">
    <cfRule type="cellIs" dxfId="75" priority="4" operator="equal">
      <formula>0</formula>
    </cfRule>
  </conditionalFormatting>
  <conditionalFormatting sqref="C2:C3">
    <cfRule type="cellIs" dxfId="74" priority="3" operator="equal">
      <formula>0</formula>
    </cfRule>
  </conditionalFormatting>
  <conditionalFormatting sqref="J3:J6">
    <cfRule type="cellIs" dxfId="73" priority="2" operator="equal">
      <formula>0</formula>
    </cfRule>
  </conditionalFormatting>
  <conditionalFormatting sqref="K3:K6">
    <cfRule type="cellIs" dxfId="72" priority="1" operator="equal">
      <formula>0</formula>
    </cfRule>
  </conditionalFormatting>
  <dataValidations count="3">
    <dataValidation type="custom" allowBlank="1" showInputMessage="1" showErrorMessage="1" errorTitle="Descuento no valido" error="Por favor verifique en la columna &quot;Descuento sobre precio minimo&quot;:_x000a_- La mitad de los items pueden tener un descuento máximo del 25%_x000a_- La otra mitad puede tener un descuento máximo del 20%" promptTitle="Reglas de Descuento" prompt="Ingrese un descuento entre el 0 % y 100%. Tenga en cuenta en la columna &quot;Descuento sobre precio minimo&quot;:_x000a_- La mitad de los items pueden tener un descuento máximo del 25%_x000a_- La otra mitad puede tener un descuento máximo del 20%" sqref="I11:I418" xr:uid="{A37D829D-AB30-440A-BD12-F7145432BDC1}">
      <formula1>H11&lt;$J$11</formula1>
    </dataValidation>
    <dataValidation type="decimal" allowBlank="1" showInputMessage="1" showErrorMessage="1" errorTitle="Descuento no valido" error="Solo la mitad de los items pueden tener un descuento máximo del 25%._x000a__x000a_La otra mitad puede tener un descuento máximo del 20%." sqref="H11:H418" xr:uid="{754DE578-554E-4316-893B-02054DB8BC8C}">
      <formula1>-1</formula1>
      <formula2>$J$11</formula2>
    </dataValidation>
    <dataValidation operator="lessThan" allowBlank="1" showErrorMessage="1" errorTitle="Error" error="El valor es menor que el minimo permitido" sqref="J11:J418" xr:uid="{36C40321-E038-4825-8E88-C6431FE3D781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6BD09-39B0-4614-BA95-3BDCF21C2C86}">
  <sheetPr>
    <tabColor rgb="FF0070C0"/>
  </sheetPr>
  <dimension ref="A1:X418"/>
  <sheetViews>
    <sheetView topLeftCell="D1" zoomScale="80" zoomScaleNormal="80" workbookViewId="0">
      <selection activeCell="O9" sqref="O9:Y417"/>
    </sheetView>
  </sheetViews>
  <sheetFormatPr baseColWidth="10" defaultColWidth="11.42578125" defaultRowHeight="15"/>
  <cols>
    <col min="3" max="3" width="17.85546875" customWidth="1"/>
    <col min="6" max="6" width="12.85546875" bestFit="1" customWidth="1"/>
    <col min="10" max="10" width="27.7109375" customWidth="1"/>
    <col min="11" max="11" width="15.5703125" customWidth="1"/>
  </cols>
  <sheetData>
    <row r="1" spans="1:24">
      <c r="A1" s="134" t="s">
        <v>1220</v>
      </c>
      <c r="B1" s="135"/>
      <c r="C1" s="23">
        <v>8</v>
      </c>
      <c r="E1" s="40"/>
      <c r="F1" s="41"/>
      <c r="G1" s="41"/>
      <c r="H1" s="41"/>
      <c r="I1" s="41"/>
      <c r="J1" s="42" t="s">
        <v>1221</v>
      </c>
      <c r="K1" s="42" t="s">
        <v>1219</v>
      </c>
      <c r="L1" s="43"/>
      <c r="M1" s="44"/>
    </row>
    <row r="2" spans="1:24" ht="25.5">
      <c r="A2" s="134" t="s">
        <v>1222</v>
      </c>
      <c r="B2" s="135"/>
      <c r="C2" s="23" t="s">
        <v>15</v>
      </c>
      <c r="E2" s="40"/>
      <c r="F2" s="134" t="s">
        <v>1223</v>
      </c>
      <c r="G2" s="138"/>
      <c r="H2" s="138"/>
      <c r="I2" s="135"/>
      <c r="J2" s="23">
        <v>77</v>
      </c>
      <c r="K2" s="45">
        <v>1</v>
      </c>
      <c r="L2" s="43"/>
      <c r="M2" s="44"/>
    </row>
    <row r="3" spans="1:24">
      <c r="A3" s="134" t="s">
        <v>1224</v>
      </c>
      <c r="B3" s="135"/>
      <c r="C3" s="143"/>
      <c r="E3" s="40"/>
      <c r="F3" s="134" t="s">
        <v>1225</v>
      </c>
      <c r="G3" s="138"/>
      <c r="H3" s="138"/>
      <c r="I3" s="135"/>
      <c r="J3" s="23">
        <v>0</v>
      </c>
      <c r="K3" s="45">
        <v>0</v>
      </c>
      <c r="L3" s="43"/>
      <c r="M3" s="44"/>
    </row>
    <row r="4" spans="1:24">
      <c r="A4" s="139"/>
      <c r="B4" s="140"/>
      <c r="C4" s="144"/>
      <c r="F4" s="146" t="s">
        <v>1226</v>
      </c>
      <c r="G4" s="147"/>
      <c r="H4" s="147"/>
      <c r="I4" s="148"/>
      <c r="J4" s="23">
        <v>0</v>
      </c>
      <c r="K4" s="45">
        <v>0</v>
      </c>
      <c r="L4" s="43"/>
      <c r="M4" s="44"/>
    </row>
    <row r="5" spans="1:24">
      <c r="A5" s="141"/>
      <c r="B5" s="142"/>
      <c r="C5" s="145"/>
      <c r="E5" s="40"/>
      <c r="F5" s="146" t="s">
        <v>1227</v>
      </c>
      <c r="G5" s="147"/>
      <c r="H5" s="147"/>
      <c r="I5" s="148"/>
      <c r="J5" s="23">
        <v>77</v>
      </c>
      <c r="K5" s="45">
        <v>1</v>
      </c>
      <c r="L5" s="43"/>
      <c r="M5" s="44"/>
    </row>
    <row r="6" spans="1:24">
      <c r="A6" s="44"/>
      <c r="B6" s="44"/>
      <c r="C6" s="44"/>
      <c r="D6" s="44"/>
      <c r="E6" s="40"/>
      <c r="F6" s="41"/>
      <c r="G6" s="41"/>
      <c r="H6" s="41"/>
      <c r="I6" s="41"/>
      <c r="J6" s="41"/>
      <c r="K6" s="44"/>
      <c r="L6" s="43"/>
      <c r="M6" s="44"/>
    </row>
    <row r="7" spans="1:24" ht="30">
      <c r="A7" s="46" t="s">
        <v>1228</v>
      </c>
      <c r="B7" s="47"/>
      <c r="C7" s="44"/>
      <c r="D7" s="44"/>
      <c r="E7" s="40"/>
      <c r="F7" s="41"/>
      <c r="G7" s="41"/>
      <c r="H7" s="41"/>
      <c r="I7" s="41"/>
      <c r="J7" s="48">
        <v>0.25009999999999999</v>
      </c>
      <c r="K7" s="49"/>
      <c r="L7" s="43"/>
      <c r="M7" s="50" t="s">
        <v>1229</v>
      </c>
    </row>
    <row r="8" spans="1:24">
      <c r="A8" s="44"/>
      <c r="B8" s="44"/>
      <c r="C8" s="44"/>
      <c r="D8" s="44"/>
      <c r="E8" s="40"/>
      <c r="F8" s="41"/>
      <c r="G8" s="41"/>
      <c r="H8" s="41"/>
      <c r="I8" s="41"/>
      <c r="J8" s="41"/>
      <c r="K8" s="43"/>
      <c r="L8" s="43"/>
      <c r="M8" s="44"/>
    </row>
    <row r="9" spans="1:24" ht="38.25">
      <c r="A9" s="51" t="s">
        <v>391</v>
      </c>
      <c r="B9" s="51" t="s">
        <v>392</v>
      </c>
      <c r="C9" s="52" t="s">
        <v>393</v>
      </c>
      <c r="D9" s="51" t="s">
        <v>394</v>
      </c>
      <c r="E9" s="18" t="s">
        <v>395</v>
      </c>
      <c r="F9" s="19" t="s">
        <v>396</v>
      </c>
      <c r="G9" s="19" t="s">
        <v>397</v>
      </c>
      <c r="H9" s="19" t="s">
        <v>398</v>
      </c>
      <c r="I9" s="19" t="s">
        <v>399</v>
      </c>
      <c r="J9" s="19" t="s">
        <v>400</v>
      </c>
      <c r="K9" s="19" t="s">
        <v>390</v>
      </c>
      <c r="L9" s="43" t="s">
        <v>1230</v>
      </c>
      <c r="M9" s="19" t="s">
        <v>1231</v>
      </c>
      <c r="O9" s="3" t="s">
        <v>18</v>
      </c>
      <c r="P9" s="4" t="s">
        <v>19</v>
      </c>
      <c r="Q9" s="3" t="s">
        <v>20</v>
      </c>
      <c r="R9" s="4" t="s">
        <v>21</v>
      </c>
      <c r="T9" s="95" t="s">
        <v>1244</v>
      </c>
      <c r="U9" s="95" t="s">
        <v>1245</v>
      </c>
      <c r="W9" s="4" t="s">
        <v>1246</v>
      </c>
      <c r="X9" s="4" t="s">
        <v>1247</v>
      </c>
    </row>
    <row r="10" spans="1:24" ht="51">
      <c r="A10" s="20">
        <v>0</v>
      </c>
      <c r="B10" s="21" t="s">
        <v>25</v>
      </c>
      <c r="C10" s="22" t="s">
        <v>1208</v>
      </c>
      <c r="D10" s="21" t="s">
        <v>1209</v>
      </c>
      <c r="E10" s="23">
        <v>0</v>
      </c>
      <c r="F10" s="24">
        <v>0</v>
      </c>
      <c r="G10" s="24">
        <v>0</v>
      </c>
      <c r="H10" s="25">
        <v>0</v>
      </c>
      <c r="I10" s="26"/>
      <c r="J10" s="24">
        <v>0</v>
      </c>
      <c r="K10" s="27">
        <v>0</v>
      </c>
      <c r="L10" s="43">
        <v>0</v>
      </c>
      <c r="M10" s="53">
        <v>0</v>
      </c>
      <c r="O10" s="59">
        <v>3959</v>
      </c>
      <c r="P10" s="59">
        <v>192</v>
      </c>
      <c r="Q10" s="59">
        <v>153.6</v>
      </c>
      <c r="R10" s="59">
        <v>144</v>
      </c>
      <c r="T10" s="96">
        <f>E10*Q10</f>
        <v>0</v>
      </c>
      <c r="U10" s="96">
        <f>E10*R10</f>
        <v>0</v>
      </c>
      <c r="W10" s="94">
        <f>T10-K10</f>
        <v>0</v>
      </c>
      <c r="X10" s="94">
        <f>U10-K10</f>
        <v>0</v>
      </c>
    </row>
    <row r="11" spans="1:24" ht="409.5">
      <c r="A11" s="20">
        <v>1</v>
      </c>
      <c r="B11" s="21" t="s">
        <v>401</v>
      </c>
      <c r="C11" s="22" t="s">
        <v>402</v>
      </c>
      <c r="D11" s="21" t="s">
        <v>403</v>
      </c>
      <c r="E11" s="23">
        <v>0</v>
      </c>
      <c r="F11" s="24">
        <v>0</v>
      </c>
      <c r="G11" s="24">
        <v>0</v>
      </c>
      <c r="H11" s="25">
        <v>0</v>
      </c>
      <c r="I11" s="26"/>
      <c r="J11" s="24">
        <v>0</v>
      </c>
      <c r="K11" s="27">
        <v>0</v>
      </c>
      <c r="L11" s="43">
        <v>0</v>
      </c>
      <c r="M11" s="53">
        <v>0</v>
      </c>
      <c r="O11" s="60">
        <v>60954</v>
      </c>
      <c r="P11" s="60">
        <v>9248</v>
      </c>
      <c r="Q11" s="60">
        <v>7398.4</v>
      </c>
      <c r="R11" s="60">
        <v>6936</v>
      </c>
      <c r="T11" s="96">
        <f t="shared" ref="T11:T74" si="0">E11*Q11</f>
        <v>0</v>
      </c>
      <c r="U11" s="96">
        <f t="shared" ref="U11:U74" si="1">E11*R11</f>
        <v>0</v>
      </c>
      <c r="W11" s="94">
        <f t="shared" ref="W11:W74" si="2">T11-K11</f>
        <v>0</v>
      </c>
      <c r="X11" s="94">
        <f t="shared" ref="X11:X74" si="3">U11-K11</f>
        <v>0</v>
      </c>
    </row>
    <row r="12" spans="1:24" ht="409.5">
      <c r="A12" s="20">
        <v>2</v>
      </c>
      <c r="B12" s="21" t="s">
        <v>404</v>
      </c>
      <c r="C12" s="22" t="s">
        <v>402</v>
      </c>
      <c r="D12" s="21" t="s">
        <v>405</v>
      </c>
      <c r="E12" s="23">
        <v>0</v>
      </c>
      <c r="F12" s="24">
        <v>0</v>
      </c>
      <c r="G12" s="24">
        <v>0</v>
      </c>
      <c r="H12" s="25">
        <v>0</v>
      </c>
      <c r="I12" s="26"/>
      <c r="J12" s="24">
        <v>0</v>
      </c>
      <c r="K12" s="27">
        <v>0</v>
      </c>
      <c r="L12" s="43">
        <v>0</v>
      </c>
      <c r="M12" s="53">
        <v>0</v>
      </c>
      <c r="O12" s="60">
        <v>11128</v>
      </c>
      <c r="P12" s="60">
        <v>2558</v>
      </c>
      <c r="Q12" s="60">
        <v>2046.4</v>
      </c>
      <c r="R12" s="60">
        <v>1918.5</v>
      </c>
      <c r="T12" s="96">
        <f t="shared" si="0"/>
        <v>0</v>
      </c>
      <c r="U12" s="96">
        <f t="shared" si="1"/>
        <v>0</v>
      </c>
      <c r="W12" s="94">
        <f t="shared" si="2"/>
        <v>0</v>
      </c>
      <c r="X12" s="94">
        <f t="shared" si="3"/>
        <v>0</v>
      </c>
    </row>
    <row r="13" spans="1:24" ht="409.5">
      <c r="A13" s="20">
        <v>3</v>
      </c>
      <c r="B13" s="21" t="s">
        <v>406</v>
      </c>
      <c r="C13" s="22" t="s">
        <v>407</v>
      </c>
      <c r="D13" s="21" t="s">
        <v>408</v>
      </c>
      <c r="E13" s="23">
        <v>4</v>
      </c>
      <c r="F13" s="24">
        <v>10058</v>
      </c>
      <c r="G13" s="24">
        <v>5599</v>
      </c>
      <c r="H13" s="25">
        <v>0</v>
      </c>
      <c r="I13" s="26"/>
      <c r="J13" s="24">
        <v>10058</v>
      </c>
      <c r="K13" s="27">
        <v>40232</v>
      </c>
      <c r="L13" s="43">
        <v>0</v>
      </c>
      <c r="M13" s="53">
        <v>4</v>
      </c>
      <c r="O13" s="60">
        <v>15881</v>
      </c>
      <c r="P13" s="60">
        <v>5599</v>
      </c>
      <c r="Q13" s="60">
        <v>4479.2</v>
      </c>
      <c r="R13" s="60">
        <v>4199.25</v>
      </c>
      <c r="T13" s="96">
        <f t="shared" si="0"/>
        <v>17916.8</v>
      </c>
      <c r="U13" s="96">
        <f t="shared" si="1"/>
        <v>16797</v>
      </c>
      <c r="W13" s="94">
        <f t="shared" si="2"/>
        <v>-22315.200000000001</v>
      </c>
      <c r="X13" s="94">
        <f t="shared" si="3"/>
        <v>-23435</v>
      </c>
    </row>
    <row r="14" spans="1:24" ht="409.5">
      <c r="A14" s="20">
        <v>4</v>
      </c>
      <c r="B14" s="21" t="s">
        <v>409</v>
      </c>
      <c r="C14" s="22" t="s">
        <v>410</v>
      </c>
      <c r="D14" s="21" t="s">
        <v>411</v>
      </c>
      <c r="E14" s="23">
        <v>0</v>
      </c>
      <c r="F14" s="24">
        <v>0</v>
      </c>
      <c r="G14" s="24">
        <v>0</v>
      </c>
      <c r="H14" s="25">
        <v>0</v>
      </c>
      <c r="I14" s="26"/>
      <c r="J14" s="24">
        <v>0</v>
      </c>
      <c r="K14" s="27">
        <v>0</v>
      </c>
      <c r="L14" s="43">
        <v>0</v>
      </c>
      <c r="M14" s="53">
        <v>0</v>
      </c>
      <c r="O14" s="60">
        <v>16948</v>
      </c>
      <c r="P14" s="60">
        <v>5090</v>
      </c>
      <c r="Q14" s="60">
        <v>4072</v>
      </c>
      <c r="R14" s="60">
        <v>3817.5</v>
      </c>
      <c r="T14" s="96">
        <f t="shared" si="0"/>
        <v>0</v>
      </c>
      <c r="U14" s="96">
        <f t="shared" si="1"/>
        <v>0</v>
      </c>
      <c r="W14" s="94">
        <f t="shared" si="2"/>
        <v>0</v>
      </c>
      <c r="X14" s="94">
        <f t="shared" si="3"/>
        <v>0</v>
      </c>
    </row>
    <row r="15" spans="1:24" ht="127.5">
      <c r="A15" s="20">
        <v>5</v>
      </c>
      <c r="B15" s="21" t="s">
        <v>412</v>
      </c>
      <c r="C15" s="22" t="s">
        <v>413</v>
      </c>
      <c r="D15" s="21" t="s">
        <v>414</v>
      </c>
      <c r="E15" s="23">
        <v>0</v>
      </c>
      <c r="F15" s="24">
        <v>0</v>
      </c>
      <c r="G15" s="24">
        <v>0</v>
      </c>
      <c r="H15" s="25">
        <v>0</v>
      </c>
      <c r="I15" s="26"/>
      <c r="J15" s="24">
        <v>0</v>
      </c>
      <c r="K15" s="27">
        <v>0</v>
      </c>
      <c r="L15" s="43">
        <v>0</v>
      </c>
      <c r="M15" s="53">
        <v>0</v>
      </c>
      <c r="O15" s="60">
        <v>7593</v>
      </c>
      <c r="P15" s="60">
        <v>1846</v>
      </c>
      <c r="Q15" s="60">
        <v>1476.8</v>
      </c>
      <c r="R15" s="60">
        <v>1384.5</v>
      </c>
      <c r="T15" s="96">
        <f t="shared" si="0"/>
        <v>0</v>
      </c>
      <c r="U15" s="96">
        <f t="shared" si="1"/>
        <v>0</v>
      </c>
      <c r="W15" s="94">
        <f t="shared" si="2"/>
        <v>0</v>
      </c>
      <c r="X15" s="94">
        <f t="shared" si="3"/>
        <v>0</v>
      </c>
    </row>
    <row r="16" spans="1:24" ht="204">
      <c r="A16" s="20">
        <v>6</v>
      </c>
      <c r="B16" s="21" t="s">
        <v>415</v>
      </c>
      <c r="C16" s="22" t="s">
        <v>416</v>
      </c>
      <c r="D16" s="21" t="s">
        <v>414</v>
      </c>
      <c r="E16" s="23">
        <v>0</v>
      </c>
      <c r="F16" s="24">
        <v>0</v>
      </c>
      <c r="G16" s="24">
        <v>0</v>
      </c>
      <c r="H16" s="25">
        <v>0</v>
      </c>
      <c r="I16" s="26"/>
      <c r="J16" s="24">
        <v>0</v>
      </c>
      <c r="K16" s="27">
        <v>0</v>
      </c>
      <c r="L16" s="43">
        <v>0</v>
      </c>
      <c r="M16" s="53">
        <v>0</v>
      </c>
      <c r="O16" s="60">
        <v>5992</v>
      </c>
      <c r="P16" s="60">
        <v>1810</v>
      </c>
      <c r="Q16" s="60">
        <v>1448</v>
      </c>
      <c r="R16" s="60">
        <v>1357.5</v>
      </c>
      <c r="T16" s="96">
        <f t="shared" si="0"/>
        <v>0</v>
      </c>
      <c r="U16" s="96">
        <f t="shared" si="1"/>
        <v>0</v>
      </c>
      <c r="W16" s="94">
        <f t="shared" si="2"/>
        <v>0</v>
      </c>
      <c r="X16" s="94">
        <f t="shared" si="3"/>
        <v>0</v>
      </c>
    </row>
    <row r="17" spans="1:24" ht="191.25">
      <c r="A17" s="20">
        <v>7</v>
      </c>
      <c r="B17" s="21" t="s">
        <v>417</v>
      </c>
      <c r="C17" s="22" t="s">
        <v>418</v>
      </c>
      <c r="D17" s="21" t="s">
        <v>419</v>
      </c>
      <c r="E17" s="23">
        <v>0</v>
      </c>
      <c r="F17" s="24">
        <v>0</v>
      </c>
      <c r="G17" s="24">
        <v>0</v>
      </c>
      <c r="H17" s="25">
        <v>0</v>
      </c>
      <c r="I17" s="26"/>
      <c r="J17" s="24">
        <v>0</v>
      </c>
      <c r="K17" s="27">
        <v>0</v>
      </c>
      <c r="L17" s="43">
        <v>0</v>
      </c>
      <c r="M17" s="53">
        <v>0</v>
      </c>
      <c r="O17" s="60">
        <v>9465</v>
      </c>
      <c r="P17" s="60">
        <v>3049</v>
      </c>
      <c r="Q17" s="60">
        <v>2439.1999999999998</v>
      </c>
      <c r="R17" s="60">
        <v>2286.75</v>
      </c>
      <c r="T17" s="96">
        <f t="shared" si="0"/>
        <v>0</v>
      </c>
      <c r="U17" s="96">
        <f t="shared" si="1"/>
        <v>0</v>
      </c>
      <c r="W17" s="94">
        <f t="shared" si="2"/>
        <v>0</v>
      </c>
      <c r="X17" s="94">
        <f t="shared" si="3"/>
        <v>0</v>
      </c>
    </row>
    <row r="18" spans="1:24" ht="357">
      <c r="A18" s="20">
        <v>8</v>
      </c>
      <c r="B18" s="21" t="s">
        <v>420</v>
      </c>
      <c r="C18" s="22" t="s">
        <v>421</v>
      </c>
      <c r="D18" s="21" t="s">
        <v>422</v>
      </c>
      <c r="E18" s="23">
        <v>0</v>
      </c>
      <c r="F18" s="24">
        <v>0</v>
      </c>
      <c r="G18" s="24">
        <v>0</v>
      </c>
      <c r="H18" s="25">
        <v>0</v>
      </c>
      <c r="I18" s="26"/>
      <c r="J18" s="24">
        <v>0</v>
      </c>
      <c r="K18" s="27">
        <v>0</v>
      </c>
      <c r="L18" s="43">
        <v>0</v>
      </c>
      <c r="M18" s="53">
        <v>0</v>
      </c>
      <c r="O18" s="60">
        <v>7048</v>
      </c>
      <c r="P18" s="60">
        <v>1908</v>
      </c>
      <c r="Q18" s="60">
        <v>1526.4</v>
      </c>
      <c r="R18" s="60">
        <v>1431</v>
      </c>
      <c r="T18" s="96">
        <f t="shared" si="0"/>
        <v>0</v>
      </c>
      <c r="U18" s="96">
        <f t="shared" si="1"/>
        <v>0</v>
      </c>
      <c r="W18" s="94">
        <f t="shared" si="2"/>
        <v>0</v>
      </c>
      <c r="X18" s="94">
        <f t="shared" si="3"/>
        <v>0</v>
      </c>
    </row>
    <row r="19" spans="1:24" ht="409.5">
      <c r="A19" s="20">
        <v>9</v>
      </c>
      <c r="B19" s="21" t="s">
        <v>423</v>
      </c>
      <c r="C19" s="22" t="s">
        <v>424</v>
      </c>
      <c r="D19" s="21" t="s">
        <v>425</v>
      </c>
      <c r="E19" s="23">
        <v>0</v>
      </c>
      <c r="F19" s="24">
        <v>0</v>
      </c>
      <c r="G19" s="24">
        <v>0</v>
      </c>
      <c r="H19" s="25">
        <v>0</v>
      </c>
      <c r="I19" s="26"/>
      <c r="J19" s="24">
        <v>0</v>
      </c>
      <c r="K19" s="27">
        <v>0</v>
      </c>
      <c r="L19" s="43">
        <v>0</v>
      </c>
      <c r="M19" s="53">
        <v>0</v>
      </c>
      <c r="O19" s="60">
        <v>131538</v>
      </c>
      <c r="P19" s="60">
        <v>31674</v>
      </c>
      <c r="Q19" s="60">
        <v>25339.200000000001</v>
      </c>
      <c r="R19" s="60">
        <v>23755.5</v>
      </c>
      <c r="T19" s="96">
        <f t="shared" si="0"/>
        <v>0</v>
      </c>
      <c r="U19" s="96">
        <f t="shared" si="1"/>
        <v>0</v>
      </c>
      <c r="W19" s="94">
        <f t="shared" si="2"/>
        <v>0</v>
      </c>
      <c r="X19" s="94">
        <f t="shared" si="3"/>
        <v>0</v>
      </c>
    </row>
    <row r="20" spans="1:24" ht="242.25">
      <c r="A20" s="20">
        <v>10</v>
      </c>
      <c r="B20" s="21" t="s">
        <v>426</v>
      </c>
      <c r="C20" s="22" t="s">
        <v>427</v>
      </c>
      <c r="D20" s="21" t="s">
        <v>428</v>
      </c>
      <c r="E20" s="23">
        <v>0</v>
      </c>
      <c r="F20" s="24">
        <v>0</v>
      </c>
      <c r="G20" s="24">
        <v>0</v>
      </c>
      <c r="H20" s="25">
        <v>0</v>
      </c>
      <c r="I20" s="26"/>
      <c r="J20" s="24">
        <v>0</v>
      </c>
      <c r="K20" s="27">
        <v>0</v>
      </c>
      <c r="L20" s="43">
        <v>0</v>
      </c>
      <c r="M20" s="53">
        <v>0</v>
      </c>
      <c r="O20" s="60">
        <v>14893</v>
      </c>
      <c r="P20" s="60">
        <v>1981</v>
      </c>
      <c r="Q20" s="60">
        <v>1584.8</v>
      </c>
      <c r="R20" s="60">
        <v>1485.75</v>
      </c>
      <c r="T20" s="96">
        <f t="shared" si="0"/>
        <v>0</v>
      </c>
      <c r="U20" s="96">
        <f t="shared" si="1"/>
        <v>0</v>
      </c>
      <c r="W20" s="94">
        <f t="shared" si="2"/>
        <v>0</v>
      </c>
      <c r="X20" s="94">
        <f t="shared" si="3"/>
        <v>0</v>
      </c>
    </row>
    <row r="21" spans="1:24" ht="242.25">
      <c r="A21" s="20">
        <v>11</v>
      </c>
      <c r="B21" s="21" t="s">
        <v>429</v>
      </c>
      <c r="C21" s="22" t="s">
        <v>427</v>
      </c>
      <c r="D21" s="21" t="s">
        <v>403</v>
      </c>
      <c r="E21" s="23">
        <v>0</v>
      </c>
      <c r="F21" s="24">
        <v>0</v>
      </c>
      <c r="G21" s="24">
        <v>0</v>
      </c>
      <c r="H21" s="25">
        <v>0</v>
      </c>
      <c r="I21" s="26"/>
      <c r="J21" s="24">
        <v>0</v>
      </c>
      <c r="K21" s="27">
        <v>0</v>
      </c>
      <c r="L21" s="43">
        <v>0</v>
      </c>
      <c r="M21" s="53">
        <v>0</v>
      </c>
      <c r="O21" s="60">
        <v>49728</v>
      </c>
      <c r="P21" s="60">
        <v>1471</v>
      </c>
      <c r="Q21" s="60">
        <v>1176.8</v>
      </c>
      <c r="R21" s="60">
        <v>1103.25</v>
      </c>
      <c r="T21" s="96">
        <f t="shared" si="0"/>
        <v>0</v>
      </c>
      <c r="U21" s="96">
        <f t="shared" si="1"/>
        <v>0</v>
      </c>
      <c r="W21" s="94">
        <f t="shared" si="2"/>
        <v>0</v>
      </c>
      <c r="X21" s="94">
        <f t="shared" si="3"/>
        <v>0</v>
      </c>
    </row>
    <row r="22" spans="1:24" ht="293.25">
      <c r="A22" s="20">
        <v>12</v>
      </c>
      <c r="B22" s="21" t="s">
        <v>430</v>
      </c>
      <c r="C22" s="28" t="s">
        <v>431</v>
      </c>
      <c r="D22" s="21" t="s">
        <v>403</v>
      </c>
      <c r="E22" s="23">
        <v>6</v>
      </c>
      <c r="F22" s="24">
        <v>13221</v>
      </c>
      <c r="G22" s="24">
        <v>6192</v>
      </c>
      <c r="H22" s="25">
        <v>0</v>
      </c>
      <c r="I22" s="26"/>
      <c r="J22" s="24">
        <v>13221</v>
      </c>
      <c r="K22" s="27">
        <v>79326</v>
      </c>
      <c r="L22" s="43">
        <v>0</v>
      </c>
      <c r="M22" s="53">
        <v>6</v>
      </c>
      <c r="O22" s="60">
        <v>53069</v>
      </c>
      <c r="P22" s="60">
        <v>6192</v>
      </c>
      <c r="Q22" s="60">
        <v>4953.6000000000004</v>
      </c>
      <c r="R22" s="60">
        <v>4644</v>
      </c>
      <c r="T22" s="96">
        <f t="shared" si="0"/>
        <v>29721.600000000002</v>
      </c>
      <c r="U22" s="96">
        <f t="shared" si="1"/>
        <v>27864</v>
      </c>
      <c r="W22" s="94">
        <f t="shared" si="2"/>
        <v>-49604.399999999994</v>
      </c>
      <c r="X22" s="94">
        <f t="shared" si="3"/>
        <v>-51462</v>
      </c>
    </row>
    <row r="23" spans="1:24" ht="102">
      <c r="A23" s="20">
        <v>13</v>
      </c>
      <c r="B23" s="21" t="s">
        <v>432</v>
      </c>
      <c r="C23" s="22" t="s">
        <v>433</v>
      </c>
      <c r="D23" s="21" t="s">
        <v>434</v>
      </c>
      <c r="E23" s="23">
        <v>0</v>
      </c>
      <c r="F23" s="24">
        <v>0</v>
      </c>
      <c r="G23" s="24">
        <v>0</v>
      </c>
      <c r="H23" s="25">
        <v>0</v>
      </c>
      <c r="I23" s="26"/>
      <c r="J23" s="24">
        <v>0</v>
      </c>
      <c r="K23" s="27">
        <v>0</v>
      </c>
      <c r="L23" s="43">
        <v>0</v>
      </c>
      <c r="M23" s="53">
        <v>0</v>
      </c>
      <c r="O23" s="60">
        <v>96247</v>
      </c>
      <c r="P23" s="60">
        <v>13215</v>
      </c>
      <c r="Q23" s="60">
        <v>10572</v>
      </c>
      <c r="R23" s="60">
        <v>9911.25</v>
      </c>
      <c r="T23" s="96">
        <f t="shared" si="0"/>
        <v>0</v>
      </c>
      <c r="U23" s="96">
        <f t="shared" si="1"/>
        <v>0</v>
      </c>
      <c r="W23" s="94">
        <f t="shared" si="2"/>
        <v>0</v>
      </c>
      <c r="X23" s="94">
        <f t="shared" si="3"/>
        <v>0</v>
      </c>
    </row>
    <row r="24" spans="1:24" ht="178.5">
      <c r="A24" s="20">
        <v>14</v>
      </c>
      <c r="B24" s="21" t="s">
        <v>435</v>
      </c>
      <c r="C24" s="22" t="s">
        <v>436</v>
      </c>
      <c r="D24" s="21" t="s">
        <v>437</v>
      </c>
      <c r="E24" s="23">
        <v>0</v>
      </c>
      <c r="F24" s="24">
        <v>0</v>
      </c>
      <c r="G24" s="24">
        <v>0</v>
      </c>
      <c r="H24" s="25">
        <v>0</v>
      </c>
      <c r="I24" s="26"/>
      <c r="J24" s="24">
        <v>0</v>
      </c>
      <c r="K24" s="27">
        <v>0</v>
      </c>
      <c r="L24" s="43">
        <v>0</v>
      </c>
      <c r="M24" s="53">
        <v>0</v>
      </c>
      <c r="O24" s="60">
        <v>67845</v>
      </c>
      <c r="P24" s="60">
        <v>4793</v>
      </c>
      <c r="Q24" s="60">
        <v>3834.4</v>
      </c>
      <c r="R24" s="60">
        <v>3594.75</v>
      </c>
      <c r="T24" s="96">
        <f t="shared" si="0"/>
        <v>0</v>
      </c>
      <c r="U24" s="96">
        <f t="shared" si="1"/>
        <v>0</v>
      </c>
      <c r="W24" s="94">
        <f t="shared" si="2"/>
        <v>0</v>
      </c>
      <c r="X24" s="94">
        <f t="shared" si="3"/>
        <v>0</v>
      </c>
    </row>
    <row r="25" spans="1:24" ht="395.25">
      <c r="A25" s="20">
        <v>15</v>
      </c>
      <c r="B25" s="21" t="s">
        <v>438</v>
      </c>
      <c r="C25" s="22" t="s">
        <v>439</v>
      </c>
      <c r="D25" s="21" t="s">
        <v>440</v>
      </c>
      <c r="E25" s="23">
        <v>7</v>
      </c>
      <c r="F25" s="24">
        <v>11966</v>
      </c>
      <c r="G25" s="24">
        <v>5371</v>
      </c>
      <c r="H25" s="25">
        <v>0</v>
      </c>
      <c r="I25" s="26"/>
      <c r="J25" s="24">
        <v>11966</v>
      </c>
      <c r="K25" s="27">
        <v>83762</v>
      </c>
      <c r="L25" s="43">
        <v>0</v>
      </c>
      <c r="M25" s="53">
        <v>7</v>
      </c>
      <c r="O25" s="60">
        <v>33686</v>
      </c>
      <c r="P25" s="60">
        <v>5371</v>
      </c>
      <c r="Q25" s="60">
        <v>4296.8</v>
      </c>
      <c r="R25" s="60">
        <v>4028.25</v>
      </c>
      <c r="T25" s="96">
        <f t="shared" si="0"/>
        <v>30077.600000000002</v>
      </c>
      <c r="U25" s="96">
        <f t="shared" si="1"/>
        <v>28197.75</v>
      </c>
      <c r="W25" s="94">
        <f t="shared" si="2"/>
        <v>-53684.399999999994</v>
      </c>
      <c r="X25" s="94">
        <f t="shared" si="3"/>
        <v>-55564.25</v>
      </c>
    </row>
    <row r="26" spans="1:24" ht="408">
      <c r="A26" s="20">
        <v>16</v>
      </c>
      <c r="B26" s="21" t="s">
        <v>441</v>
      </c>
      <c r="C26" s="22" t="s">
        <v>442</v>
      </c>
      <c r="D26" s="21" t="s">
        <v>443</v>
      </c>
      <c r="E26" s="23">
        <v>0</v>
      </c>
      <c r="F26" s="24">
        <v>0</v>
      </c>
      <c r="G26" s="24">
        <v>0</v>
      </c>
      <c r="H26" s="25">
        <v>0</v>
      </c>
      <c r="I26" s="26"/>
      <c r="J26" s="24">
        <v>0</v>
      </c>
      <c r="K26" s="27">
        <v>0</v>
      </c>
      <c r="L26" s="43">
        <v>0</v>
      </c>
      <c r="M26" s="53">
        <v>0</v>
      </c>
      <c r="O26" s="60">
        <v>15921</v>
      </c>
      <c r="P26" s="60">
        <v>1902</v>
      </c>
      <c r="Q26" s="60">
        <v>1521.6</v>
      </c>
      <c r="R26" s="60">
        <v>1426.5</v>
      </c>
      <c r="T26" s="96">
        <f t="shared" si="0"/>
        <v>0</v>
      </c>
      <c r="U26" s="96">
        <f t="shared" si="1"/>
        <v>0</v>
      </c>
      <c r="W26" s="94">
        <f t="shared" si="2"/>
        <v>0</v>
      </c>
      <c r="X26" s="94">
        <f t="shared" si="3"/>
        <v>0</v>
      </c>
    </row>
    <row r="27" spans="1:24" ht="408">
      <c r="A27" s="20">
        <v>17</v>
      </c>
      <c r="B27" s="21" t="s">
        <v>444</v>
      </c>
      <c r="C27" s="22" t="s">
        <v>442</v>
      </c>
      <c r="D27" s="21" t="s">
        <v>445</v>
      </c>
      <c r="E27" s="23">
        <v>0</v>
      </c>
      <c r="F27" s="24">
        <v>0</v>
      </c>
      <c r="G27" s="24">
        <v>0</v>
      </c>
      <c r="H27" s="25">
        <v>0</v>
      </c>
      <c r="I27" s="26"/>
      <c r="J27" s="24">
        <v>0</v>
      </c>
      <c r="K27" s="27">
        <v>0</v>
      </c>
      <c r="L27" s="43">
        <v>0</v>
      </c>
      <c r="M27" s="53">
        <v>0</v>
      </c>
      <c r="O27" s="60">
        <v>14918</v>
      </c>
      <c r="P27" s="60">
        <v>1696</v>
      </c>
      <c r="Q27" s="60">
        <v>1356.8</v>
      </c>
      <c r="R27" s="60">
        <v>1272</v>
      </c>
      <c r="T27" s="96">
        <f t="shared" si="0"/>
        <v>0</v>
      </c>
      <c r="U27" s="96">
        <f t="shared" si="1"/>
        <v>0</v>
      </c>
      <c r="W27" s="94">
        <f t="shared" si="2"/>
        <v>0</v>
      </c>
      <c r="X27" s="94">
        <f t="shared" si="3"/>
        <v>0</v>
      </c>
    </row>
    <row r="28" spans="1:24" ht="409.5">
      <c r="A28" s="20">
        <v>18</v>
      </c>
      <c r="B28" s="21" t="s">
        <v>446</v>
      </c>
      <c r="C28" s="28" t="s">
        <v>447</v>
      </c>
      <c r="D28" s="21" t="s">
        <v>448</v>
      </c>
      <c r="E28" s="23">
        <v>0</v>
      </c>
      <c r="F28" s="24">
        <v>0</v>
      </c>
      <c r="G28" s="24">
        <v>0</v>
      </c>
      <c r="H28" s="25">
        <v>0</v>
      </c>
      <c r="I28" s="26"/>
      <c r="J28" s="24">
        <v>0</v>
      </c>
      <c r="K28" s="27">
        <v>0</v>
      </c>
      <c r="L28" s="43">
        <v>0</v>
      </c>
      <c r="M28" s="53">
        <v>0</v>
      </c>
      <c r="O28" s="60">
        <v>35951</v>
      </c>
      <c r="P28" s="60">
        <v>5649</v>
      </c>
      <c r="Q28" s="60">
        <v>4519.2</v>
      </c>
      <c r="R28" s="60">
        <v>4236.75</v>
      </c>
      <c r="T28" s="96">
        <f t="shared" si="0"/>
        <v>0</v>
      </c>
      <c r="U28" s="96">
        <f t="shared" si="1"/>
        <v>0</v>
      </c>
      <c r="W28" s="94">
        <f t="shared" si="2"/>
        <v>0</v>
      </c>
      <c r="X28" s="94">
        <f t="shared" si="3"/>
        <v>0</v>
      </c>
    </row>
    <row r="29" spans="1:24" ht="409.5">
      <c r="A29" s="20">
        <v>19</v>
      </c>
      <c r="B29" s="21" t="s">
        <v>449</v>
      </c>
      <c r="C29" s="28" t="s">
        <v>450</v>
      </c>
      <c r="D29" s="21" t="s">
        <v>403</v>
      </c>
      <c r="E29" s="23">
        <v>5</v>
      </c>
      <c r="F29" s="24">
        <v>8701</v>
      </c>
      <c r="G29" s="24">
        <v>6855</v>
      </c>
      <c r="H29" s="25">
        <v>0</v>
      </c>
      <c r="I29" s="26"/>
      <c r="J29" s="24">
        <v>8701</v>
      </c>
      <c r="K29" s="27">
        <v>43505</v>
      </c>
      <c r="L29" s="43">
        <v>0</v>
      </c>
      <c r="M29" s="53">
        <v>5</v>
      </c>
      <c r="O29" s="60">
        <v>111005</v>
      </c>
      <c r="P29" s="60">
        <v>6855</v>
      </c>
      <c r="Q29" s="60">
        <v>5484</v>
      </c>
      <c r="R29" s="60">
        <v>5141.25</v>
      </c>
      <c r="T29" s="96">
        <f t="shared" si="0"/>
        <v>27420</v>
      </c>
      <c r="U29" s="96">
        <f t="shared" si="1"/>
        <v>25706.25</v>
      </c>
      <c r="W29" s="94">
        <f t="shared" si="2"/>
        <v>-16085</v>
      </c>
      <c r="X29" s="94">
        <f t="shared" si="3"/>
        <v>-17798.75</v>
      </c>
    </row>
    <row r="30" spans="1:24" ht="409.5">
      <c r="A30" s="20">
        <v>20</v>
      </c>
      <c r="B30" s="21" t="s">
        <v>451</v>
      </c>
      <c r="C30" s="22" t="s">
        <v>452</v>
      </c>
      <c r="D30" s="21" t="s">
        <v>453</v>
      </c>
      <c r="E30" s="23">
        <v>0</v>
      </c>
      <c r="F30" s="24">
        <v>0</v>
      </c>
      <c r="G30" s="24">
        <v>0</v>
      </c>
      <c r="H30" s="25">
        <v>0</v>
      </c>
      <c r="I30" s="26"/>
      <c r="J30" s="24">
        <v>0</v>
      </c>
      <c r="K30" s="27">
        <v>0</v>
      </c>
      <c r="L30" s="43">
        <v>0</v>
      </c>
      <c r="M30" s="53">
        <v>0</v>
      </c>
      <c r="O30" s="60">
        <v>27941</v>
      </c>
      <c r="P30" s="60">
        <v>8508</v>
      </c>
      <c r="Q30" s="60">
        <v>6806.4</v>
      </c>
      <c r="R30" s="60">
        <v>6381</v>
      </c>
      <c r="T30" s="96">
        <f t="shared" si="0"/>
        <v>0</v>
      </c>
      <c r="U30" s="96">
        <f t="shared" si="1"/>
        <v>0</v>
      </c>
      <c r="W30" s="94">
        <f t="shared" si="2"/>
        <v>0</v>
      </c>
      <c r="X30" s="94">
        <f t="shared" si="3"/>
        <v>0</v>
      </c>
    </row>
    <row r="31" spans="1:24" ht="344.25">
      <c r="A31" s="20">
        <v>21</v>
      </c>
      <c r="B31" s="21" t="s">
        <v>454</v>
      </c>
      <c r="C31" s="22" t="s">
        <v>455</v>
      </c>
      <c r="D31" s="21" t="s">
        <v>456</v>
      </c>
      <c r="E31" s="23">
        <v>6</v>
      </c>
      <c r="F31" s="24">
        <v>4686</v>
      </c>
      <c r="G31" s="24">
        <v>4362</v>
      </c>
      <c r="H31" s="25">
        <v>0</v>
      </c>
      <c r="I31" s="26"/>
      <c r="J31" s="24">
        <v>4686</v>
      </c>
      <c r="K31" s="27">
        <v>28116</v>
      </c>
      <c r="L31" s="43">
        <v>0</v>
      </c>
      <c r="M31" s="53">
        <v>6</v>
      </c>
      <c r="O31" s="60">
        <v>17646</v>
      </c>
      <c r="P31" s="60">
        <v>4362</v>
      </c>
      <c r="Q31" s="60">
        <v>3489.6</v>
      </c>
      <c r="R31" s="60">
        <v>3271.5</v>
      </c>
      <c r="T31" s="96">
        <f t="shared" si="0"/>
        <v>20937.599999999999</v>
      </c>
      <c r="U31" s="96">
        <f t="shared" si="1"/>
        <v>19629</v>
      </c>
      <c r="W31" s="94">
        <f t="shared" si="2"/>
        <v>-7178.4000000000015</v>
      </c>
      <c r="X31" s="94">
        <f t="shared" si="3"/>
        <v>-8487</v>
      </c>
    </row>
    <row r="32" spans="1:24" ht="409.5">
      <c r="A32" s="20">
        <v>22</v>
      </c>
      <c r="B32" s="21" t="s">
        <v>457</v>
      </c>
      <c r="C32" s="22" t="s">
        <v>458</v>
      </c>
      <c r="D32" s="21" t="s">
        <v>403</v>
      </c>
      <c r="E32" s="23">
        <v>5</v>
      </c>
      <c r="F32" s="24">
        <v>8042</v>
      </c>
      <c r="G32" s="24">
        <v>5452</v>
      </c>
      <c r="H32" s="25">
        <v>0</v>
      </c>
      <c r="I32" s="26"/>
      <c r="J32" s="24">
        <v>8042</v>
      </c>
      <c r="K32" s="27">
        <v>40210</v>
      </c>
      <c r="L32" s="43">
        <v>0</v>
      </c>
      <c r="M32" s="53">
        <v>5</v>
      </c>
      <c r="O32" s="60">
        <v>30815</v>
      </c>
      <c r="P32" s="60">
        <v>5452</v>
      </c>
      <c r="Q32" s="60">
        <v>4361.6000000000004</v>
      </c>
      <c r="R32" s="60">
        <v>4089</v>
      </c>
      <c r="T32" s="96">
        <f t="shared" si="0"/>
        <v>21808</v>
      </c>
      <c r="U32" s="96">
        <f t="shared" si="1"/>
        <v>20445</v>
      </c>
      <c r="W32" s="94">
        <f t="shared" si="2"/>
        <v>-18402</v>
      </c>
      <c r="X32" s="94">
        <f t="shared" si="3"/>
        <v>-19765</v>
      </c>
    </row>
    <row r="33" spans="1:24" ht="409.5">
      <c r="A33" s="20">
        <v>23</v>
      </c>
      <c r="B33" s="21" t="s">
        <v>459</v>
      </c>
      <c r="C33" s="22" t="s">
        <v>458</v>
      </c>
      <c r="D33" s="21" t="s">
        <v>460</v>
      </c>
      <c r="E33" s="23">
        <v>0</v>
      </c>
      <c r="F33" s="24">
        <v>0</v>
      </c>
      <c r="G33" s="24">
        <v>0</v>
      </c>
      <c r="H33" s="25">
        <v>0</v>
      </c>
      <c r="I33" s="26"/>
      <c r="J33" s="24">
        <v>0</v>
      </c>
      <c r="K33" s="27">
        <v>0</v>
      </c>
      <c r="L33" s="43">
        <v>0</v>
      </c>
      <c r="M33" s="53">
        <v>0</v>
      </c>
      <c r="O33" s="60">
        <v>17646</v>
      </c>
      <c r="P33" s="60">
        <v>2593</v>
      </c>
      <c r="Q33" s="60">
        <v>2074.4</v>
      </c>
      <c r="R33" s="60">
        <v>1944.75</v>
      </c>
      <c r="T33" s="96">
        <f t="shared" si="0"/>
        <v>0</v>
      </c>
      <c r="U33" s="96">
        <f t="shared" si="1"/>
        <v>0</v>
      </c>
      <c r="W33" s="94">
        <f t="shared" si="2"/>
        <v>0</v>
      </c>
      <c r="X33" s="94">
        <f t="shared" si="3"/>
        <v>0</v>
      </c>
    </row>
    <row r="34" spans="1:24" ht="409.5">
      <c r="A34" s="20">
        <v>24</v>
      </c>
      <c r="B34" s="21" t="s">
        <v>461</v>
      </c>
      <c r="C34" s="22" t="s">
        <v>458</v>
      </c>
      <c r="D34" s="21" t="s">
        <v>462</v>
      </c>
      <c r="E34" s="23">
        <v>0</v>
      </c>
      <c r="F34" s="24">
        <v>0</v>
      </c>
      <c r="G34" s="24">
        <v>0</v>
      </c>
      <c r="H34" s="25">
        <v>0</v>
      </c>
      <c r="I34" s="26"/>
      <c r="J34" s="24">
        <v>0</v>
      </c>
      <c r="K34" s="27">
        <v>0</v>
      </c>
      <c r="L34" s="43">
        <v>0</v>
      </c>
      <c r="M34" s="53">
        <v>0</v>
      </c>
      <c r="O34" s="60">
        <v>16263</v>
      </c>
      <c r="P34" s="60">
        <v>1719</v>
      </c>
      <c r="Q34" s="60">
        <v>1375.2</v>
      </c>
      <c r="R34" s="60">
        <v>1289.25</v>
      </c>
      <c r="T34" s="96">
        <f t="shared" si="0"/>
        <v>0</v>
      </c>
      <c r="U34" s="96">
        <f t="shared" si="1"/>
        <v>0</v>
      </c>
      <c r="W34" s="94">
        <f t="shared" si="2"/>
        <v>0</v>
      </c>
      <c r="X34" s="94">
        <f t="shared" si="3"/>
        <v>0</v>
      </c>
    </row>
    <row r="35" spans="1:24" ht="369.75">
      <c r="A35" s="20">
        <v>25</v>
      </c>
      <c r="B35" s="21" t="s">
        <v>463</v>
      </c>
      <c r="C35" s="22" t="s">
        <v>464</v>
      </c>
      <c r="D35" s="21" t="s">
        <v>465</v>
      </c>
      <c r="E35" s="23">
        <v>0</v>
      </c>
      <c r="F35" s="24">
        <v>0</v>
      </c>
      <c r="G35" s="24">
        <v>0</v>
      </c>
      <c r="H35" s="25">
        <v>0</v>
      </c>
      <c r="I35" s="26"/>
      <c r="J35" s="24">
        <v>0</v>
      </c>
      <c r="K35" s="27">
        <v>0</v>
      </c>
      <c r="L35" s="43">
        <v>0</v>
      </c>
      <c r="M35" s="53">
        <v>0</v>
      </c>
      <c r="O35" s="60">
        <v>203616</v>
      </c>
      <c r="P35" s="60">
        <v>4907</v>
      </c>
      <c r="Q35" s="60">
        <v>3925.6</v>
      </c>
      <c r="R35" s="60">
        <v>3680.25</v>
      </c>
      <c r="T35" s="96">
        <f t="shared" si="0"/>
        <v>0</v>
      </c>
      <c r="U35" s="96">
        <f t="shared" si="1"/>
        <v>0</v>
      </c>
      <c r="W35" s="94">
        <f t="shared" si="2"/>
        <v>0</v>
      </c>
      <c r="X35" s="94">
        <f t="shared" si="3"/>
        <v>0</v>
      </c>
    </row>
    <row r="36" spans="1:24" ht="63.75">
      <c r="A36" s="20">
        <v>26</v>
      </c>
      <c r="B36" s="21" t="s">
        <v>466</v>
      </c>
      <c r="C36" s="22" t="s">
        <v>467</v>
      </c>
      <c r="D36" s="21" t="s">
        <v>468</v>
      </c>
      <c r="E36" s="23">
        <v>0</v>
      </c>
      <c r="F36" s="24">
        <v>0</v>
      </c>
      <c r="G36" s="24">
        <v>0</v>
      </c>
      <c r="H36" s="25">
        <v>0</v>
      </c>
      <c r="I36" s="26"/>
      <c r="J36" s="24">
        <v>0</v>
      </c>
      <c r="K36" s="27">
        <v>0</v>
      </c>
      <c r="L36" s="43">
        <v>0</v>
      </c>
      <c r="M36" s="53">
        <v>0</v>
      </c>
      <c r="O36" s="60">
        <v>44492</v>
      </c>
      <c r="P36" s="60">
        <v>3069</v>
      </c>
      <c r="Q36" s="60">
        <v>2455.1999999999998</v>
      </c>
      <c r="R36" s="60">
        <v>2301.75</v>
      </c>
      <c r="T36" s="96">
        <f t="shared" si="0"/>
        <v>0</v>
      </c>
      <c r="U36" s="96">
        <f t="shared" si="1"/>
        <v>0</v>
      </c>
      <c r="W36" s="94">
        <f t="shared" si="2"/>
        <v>0</v>
      </c>
      <c r="X36" s="94">
        <f t="shared" si="3"/>
        <v>0</v>
      </c>
    </row>
    <row r="37" spans="1:24" ht="331.5">
      <c r="A37" s="20">
        <v>27</v>
      </c>
      <c r="B37" s="21" t="s">
        <v>469</v>
      </c>
      <c r="C37" s="22" t="s">
        <v>470</v>
      </c>
      <c r="D37" s="21" t="s">
        <v>403</v>
      </c>
      <c r="E37" s="23">
        <v>5</v>
      </c>
      <c r="F37" s="24">
        <v>8920</v>
      </c>
      <c r="G37" s="24">
        <v>4173</v>
      </c>
      <c r="H37" s="25">
        <v>0</v>
      </c>
      <c r="I37" s="26"/>
      <c r="J37" s="24">
        <v>8920</v>
      </c>
      <c r="K37" s="27">
        <v>44600</v>
      </c>
      <c r="L37" s="43">
        <v>0</v>
      </c>
      <c r="M37" s="53">
        <v>5</v>
      </c>
      <c r="O37" s="60">
        <v>35290</v>
      </c>
      <c r="P37" s="60">
        <v>4173</v>
      </c>
      <c r="Q37" s="60">
        <v>3338.4</v>
      </c>
      <c r="R37" s="60">
        <v>3129.75</v>
      </c>
      <c r="T37" s="96">
        <f t="shared" si="0"/>
        <v>16692</v>
      </c>
      <c r="U37" s="96">
        <f t="shared" si="1"/>
        <v>15648.75</v>
      </c>
      <c r="W37" s="94">
        <f t="shared" si="2"/>
        <v>-27908</v>
      </c>
      <c r="X37" s="94">
        <f t="shared" si="3"/>
        <v>-28951.25</v>
      </c>
    </row>
    <row r="38" spans="1:24" ht="395.25">
      <c r="A38" s="20">
        <v>28</v>
      </c>
      <c r="B38" s="21" t="s">
        <v>471</v>
      </c>
      <c r="C38" s="28" t="s">
        <v>472</v>
      </c>
      <c r="D38" s="21" t="s">
        <v>443</v>
      </c>
      <c r="E38" s="23">
        <v>0</v>
      </c>
      <c r="F38" s="24">
        <v>0</v>
      </c>
      <c r="G38" s="24">
        <v>0</v>
      </c>
      <c r="H38" s="25">
        <v>0</v>
      </c>
      <c r="I38" s="26"/>
      <c r="J38" s="24">
        <v>0</v>
      </c>
      <c r="K38" s="27">
        <v>0</v>
      </c>
      <c r="L38" s="43">
        <v>0</v>
      </c>
      <c r="M38" s="53">
        <v>0</v>
      </c>
      <c r="O38" s="60">
        <v>14552</v>
      </c>
      <c r="P38" s="60">
        <v>2685</v>
      </c>
      <c r="Q38" s="60">
        <v>2148</v>
      </c>
      <c r="R38" s="60">
        <v>2013.75</v>
      </c>
      <c r="T38" s="96">
        <f t="shared" si="0"/>
        <v>0</v>
      </c>
      <c r="U38" s="96">
        <f t="shared" si="1"/>
        <v>0</v>
      </c>
      <c r="W38" s="94">
        <f t="shared" si="2"/>
        <v>0</v>
      </c>
      <c r="X38" s="94">
        <f t="shared" si="3"/>
        <v>0</v>
      </c>
    </row>
    <row r="39" spans="1:24" ht="395.25">
      <c r="A39" s="20">
        <v>29</v>
      </c>
      <c r="B39" s="21" t="s">
        <v>473</v>
      </c>
      <c r="C39" s="22" t="s">
        <v>472</v>
      </c>
      <c r="D39" s="21" t="s">
        <v>474</v>
      </c>
      <c r="E39" s="23">
        <v>0</v>
      </c>
      <c r="F39" s="24">
        <v>0</v>
      </c>
      <c r="G39" s="24">
        <v>0</v>
      </c>
      <c r="H39" s="25">
        <v>0</v>
      </c>
      <c r="I39" s="26"/>
      <c r="J39" s="24">
        <v>0</v>
      </c>
      <c r="K39" s="27">
        <v>0</v>
      </c>
      <c r="L39" s="43">
        <v>0</v>
      </c>
      <c r="M39" s="53">
        <v>0</v>
      </c>
      <c r="O39" s="60">
        <v>10426</v>
      </c>
      <c r="P39" s="60">
        <v>1744</v>
      </c>
      <c r="Q39" s="60">
        <v>1395.2</v>
      </c>
      <c r="R39" s="60">
        <v>1308</v>
      </c>
      <c r="T39" s="96">
        <f t="shared" si="0"/>
        <v>0</v>
      </c>
      <c r="U39" s="96">
        <f t="shared" si="1"/>
        <v>0</v>
      </c>
      <c r="W39" s="94">
        <f t="shared" si="2"/>
        <v>0</v>
      </c>
      <c r="X39" s="94">
        <f t="shared" si="3"/>
        <v>0</v>
      </c>
    </row>
    <row r="40" spans="1:24" ht="409.5">
      <c r="A40" s="20">
        <v>30</v>
      </c>
      <c r="B40" s="21" t="s">
        <v>475</v>
      </c>
      <c r="C40" s="22" t="s">
        <v>476</v>
      </c>
      <c r="D40" s="21" t="s">
        <v>465</v>
      </c>
      <c r="E40" s="23">
        <v>7</v>
      </c>
      <c r="F40" s="24">
        <v>8208</v>
      </c>
      <c r="G40" s="24">
        <v>5064</v>
      </c>
      <c r="H40" s="25">
        <v>0</v>
      </c>
      <c r="I40" s="26"/>
      <c r="J40" s="24">
        <v>8208</v>
      </c>
      <c r="K40" s="27">
        <v>57456</v>
      </c>
      <c r="L40" s="43">
        <v>0</v>
      </c>
      <c r="M40" s="53">
        <v>7</v>
      </c>
      <c r="O40" s="60">
        <v>35951</v>
      </c>
      <c r="P40" s="60">
        <v>5064</v>
      </c>
      <c r="Q40" s="60">
        <v>4051.2</v>
      </c>
      <c r="R40" s="60">
        <v>3798</v>
      </c>
      <c r="T40" s="96">
        <f t="shared" si="0"/>
        <v>28358.399999999998</v>
      </c>
      <c r="U40" s="96">
        <f t="shared" si="1"/>
        <v>26586</v>
      </c>
      <c r="W40" s="94">
        <f t="shared" si="2"/>
        <v>-29097.600000000002</v>
      </c>
      <c r="X40" s="94">
        <f t="shared" si="3"/>
        <v>-30870</v>
      </c>
    </row>
    <row r="41" spans="1:24" ht="409.5">
      <c r="A41" s="20">
        <v>31</v>
      </c>
      <c r="B41" s="21" t="s">
        <v>477</v>
      </c>
      <c r="C41" s="22" t="s">
        <v>476</v>
      </c>
      <c r="D41" s="21" t="s">
        <v>478</v>
      </c>
      <c r="E41" s="23">
        <v>0</v>
      </c>
      <c r="F41" s="24">
        <v>0</v>
      </c>
      <c r="G41" s="24">
        <v>0</v>
      </c>
      <c r="H41" s="25">
        <v>0</v>
      </c>
      <c r="I41" s="26"/>
      <c r="J41" s="24">
        <v>0</v>
      </c>
      <c r="K41" s="27">
        <v>0</v>
      </c>
      <c r="L41" s="43">
        <v>0</v>
      </c>
      <c r="M41" s="53">
        <v>0</v>
      </c>
      <c r="O41" s="60">
        <v>20854</v>
      </c>
      <c r="P41" s="60">
        <v>2170</v>
      </c>
      <c r="Q41" s="60">
        <v>1736</v>
      </c>
      <c r="R41" s="60">
        <v>1627.5</v>
      </c>
      <c r="T41" s="96">
        <f t="shared" si="0"/>
        <v>0</v>
      </c>
      <c r="U41" s="96">
        <f t="shared" si="1"/>
        <v>0</v>
      </c>
      <c r="W41" s="94">
        <f t="shared" si="2"/>
        <v>0</v>
      </c>
      <c r="X41" s="94">
        <f t="shared" si="3"/>
        <v>0</v>
      </c>
    </row>
    <row r="42" spans="1:24" ht="409.5">
      <c r="A42" s="20">
        <v>32</v>
      </c>
      <c r="B42" s="21" t="s">
        <v>479</v>
      </c>
      <c r="C42" s="22" t="s">
        <v>480</v>
      </c>
      <c r="D42" s="21" t="s">
        <v>481</v>
      </c>
      <c r="E42" s="23">
        <v>0</v>
      </c>
      <c r="F42" s="24">
        <v>0</v>
      </c>
      <c r="G42" s="24">
        <v>0</v>
      </c>
      <c r="H42" s="25">
        <v>0</v>
      </c>
      <c r="I42" s="26"/>
      <c r="J42" s="24">
        <v>0</v>
      </c>
      <c r="K42" s="27">
        <v>0</v>
      </c>
      <c r="L42" s="43">
        <v>0</v>
      </c>
      <c r="M42" s="53">
        <v>0</v>
      </c>
      <c r="O42" s="60">
        <v>57884</v>
      </c>
      <c r="P42" s="60">
        <v>13286</v>
      </c>
      <c r="Q42" s="60">
        <v>10628.8</v>
      </c>
      <c r="R42" s="60">
        <v>9964.5</v>
      </c>
      <c r="T42" s="96">
        <f t="shared" si="0"/>
        <v>0</v>
      </c>
      <c r="U42" s="96">
        <f t="shared" si="1"/>
        <v>0</v>
      </c>
      <c r="W42" s="94">
        <f t="shared" si="2"/>
        <v>0</v>
      </c>
      <c r="X42" s="94">
        <f t="shared" si="3"/>
        <v>0</v>
      </c>
    </row>
    <row r="43" spans="1:24" ht="76.5">
      <c r="A43" s="20">
        <v>33</v>
      </c>
      <c r="B43" s="21" t="s">
        <v>482</v>
      </c>
      <c r="C43" s="22" t="s">
        <v>483</v>
      </c>
      <c r="D43" s="21" t="s">
        <v>403</v>
      </c>
      <c r="E43" s="23">
        <v>2</v>
      </c>
      <c r="F43" s="24">
        <v>22565</v>
      </c>
      <c r="G43" s="24">
        <v>11723</v>
      </c>
      <c r="H43" s="25">
        <v>0</v>
      </c>
      <c r="I43" s="26"/>
      <c r="J43" s="24">
        <v>22565</v>
      </c>
      <c r="K43" s="27">
        <v>45130</v>
      </c>
      <c r="L43" s="43">
        <v>0</v>
      </c>
      <c r="M43" s="53">
        <v>2</v>
      </c>
      <c r="O43" s="60">
        <v>51332</v>
      </c>
      <c r="P43" s="60">
        <v>11723</v>
      </c>
      <c r="Q43" s="60">
        <v>9378.4</v>
      </c>
      <c r="R43" s="60">
        <v>8792.25</v>
      </c>
      <c r="T43" s="96">
        <f t="shared" si="0"/>
        <v>18756.8</v>
      </c>
      <c r="U43" s="96">
        <f t="shared" si="1"/>
        <v>17584.5</v>
      </c>
      <c r="W43" s="94">
        <f t="shared" si="2"/>
        <v>-26373.200000000001</v>
      </c>
      <c r="X43" s="94">
        <f t="shared" si="3"/>
        <v>-27545.5</v>
      </c>
    </row>
    <row r="44" spans="1:24" ht="76.5">
      <c r="A44" s="20">
        <v>34</v>
      </c>
      <c r="B44" s="21" t="s">
        <v>484</v>
      </c>
      <c r="C44" s="22" t="s">
        <v>485</v>
      </c>
      <c r="D44" s="21" t="s">
        <v>486</v>
      </c>
      <c r="E44" s="23">
        <v>0</v>
      </c>
      <c r="F44" s="24">
        <v>0</v>
      </c>
      <c r="G44" s="24">
        <v>0</v>
      </c>
      <c r="H44" s="25">
        <v>0</v>
      </c>
      <c r="I44" s="26"/>
      <c r="J44" s="24">
        <v>0</v>
      </c>
      <c r="K44" s="27">
        <v>0</v>
      </c>
      <c r="L44" s="43">
        <v>0</v>
      </c>
      <c r="M44" s="53">
        <v>0</v>
      </c>
      <c r="O44" s="60">
        <v>21399</v>
      </c>
      <c r="P44" s="60">
        <v>3084</v>
      </c>
      <c r="Q44" s="60">
        <v>2467.1999999999998</v>
      </c>
      <c r="R44" s="60">
        <v>2313</v>
      </c>
      <c r="T44" s="96">
        <f t="shared" si="0"/>
        <v>0</v>
      </c>
      <c r="U44" s="96">
        <f t="shared" si="1"/>
        <v>0</v>
      </c>
      <c r="W44" s="94">
        <f t="shared" si="2"/>
        <v>0</v>
      </c>
      <c r="X44" s="94">
        <f t="shared" si="3"/>
        <v>0</v>
      </c>
    </row>
    <row r="45" spans="1:24" ht="76.5">
      <c r="A45" s="20">
        <v>35</v>
      </c>
      <c r="B45" s="21" t="s">
        <v>487</v>
      </c>
      <c r="C45" s="22" t="s">
        <v>488</v>
      </c>
      <c r="D45" s="21" t="s">
        <v>489</v>
      </c>
      <c r="E45" s="23">
        <v>0</v>
      </c>
      <c r="F45" s="24">
        <v>0</v>
      </c>
      <c r="G45" s="24">
        <v>0</v>
      </c>
      <c r="H45" s="25">
        <v>0</v>
      </c>
      <c r="I45" s="26"/>
      <c r="J45" s="24">
        <v>0</v>
      </c>
      <c r="K45" s="27">
        <v>0</v>
      </c>
      <c r="L45" s="43">
        <v>0</v>
      </c>
      <c r="M45" s="53">
        <v>0</v>
      </c>
      <c r="O45" s="60">
        <v>15720</v>
      </c>
      <c r="P45" s="60">
        <v>2692</v>
      </c>
      <c r="Q45" s="60">
        <v>2153.6</v>
      </c>
      <c r="R45" s="60">
        <v>2019</v>
      </c>
      <c r="T45" s="96">
        <f t="shared" si="0"/>
        <v>0</v>
      </c>
      <c r="U45" s="96">
        <f t="shared" si="1"/>
        <v>0</v>
      </c>
      <c r="W45" s="94">
        <f t="shared" si="2"/>
        <v>0</v>
      </c>
      <c r="X45" s="94">
        <f t="shared" si="3"/>
        <v>0</v>
      </c>
    </row>
    <row r="46" spans="1:24" ht="76.5">
      <c r="A46" s="20">
        <v>36</v>
      </c>
      <c r="B46" s="21" t="s">
        <v>490</v>
      </c>
      <c r="C46" s="22" t="s">
        <v>488</v>
      </c>
      <c r="D46" s="21" t="s">
        <v>465</v>
      </c>
      <c r="E46" s="23">
        <v>1</v>
      </c>
      <c r="F46" s="24">
        <v>14752</v>
      </c>
      <c r="G46" s="24">
        <v>10365</v>
      </c>
      <c r="H46" s="25">
        <v>0</v>
      </c>
      <c r="I46" s="26"/>
      <c r="J46" s="24">
        <v>14752</v>
      </c>
      <c r="K46" s="27">
        <v>14752</v>
      </c>
      <c r="L46" s="43">
        <v>0</v>
      </c>
      <c r="M46" s="53">
        <v>1</v>
      </c>
      <c r="O46" s="60">
        <v>47933</v>
      </c>
      <c r="P46" s="60">
        <v>10365</v>
      </c>
      <c r="Q46" s="60">
        <v>8292</v>
      </c>
      <c r="R46" s="60">
        <v>7773.75</v>
      </c>
      <c r="T46" s="96">
        <f t="shared" si="0"/>
        <v>8292</v>
      </c>
      <c r="U46" s="96">
        <f t="shared" si="1"/>
        <v>7773.75</v>
      </c>
      <c r="W46" s="94">
        <f t="shared" si="2"/>
        <v>-6460</v>
      </c>
      <c r="X46" s="94">
        <f t="shared" si="3"/>
        <v>-6978.25</v>
      </c>
    </row>
    <row r="47" spans="1:24" ht="369.75">
      <c r="A47" s="20">
        <v>37</v>
      </c>
      <c r="B47" s="21" t="s">
        <v>491</v>
      </c>
      <c r="C47" s="22" t="s">
        <v>492</v>
      </c>
      <c r="D47" s="21" t="s">
        <v>493</v>
      </c>
      <c r="E47" s="23">
        <v>0</v>
      </c>
      <c r="F47" s="24">
        <v>0</v>
      </c>
      <c r="G47" s="24">
        <v>0</v>
      </c>
      <c r="H47" s="25">
        <v>0</v>
      </c>
      <c r="I47" s="26"/>
      <c r="J47" s="24">
        <v>0</v>
      </c>
      <c r="K47" s="27">
        <v>0</v>
      </c>
      <c r="L47" s="43">
        <v>0</v>
      </c>
      <c r="M47" s="53">
        <v>0</v>
      </c>
      <c r="O47" s="60">
        <v>21656</v>
      </c>
      <c r="P47" s="60">
        <v>2991</v>
      </c>
      <c r="Q47" s="60">
        <v>2392.8000000000002</v>
      </c>
      <c r="R47" s="60">
        <v>2243.25</v>
      </c>
      <c r="T47" s="96">
        <f t="shared" si="0"/>
        <v>0</v>
      </c>
      <c r="U47" s="96">
        <f t="shared" si="1"/>
        <v>0</v>
      </c>
      <c r="W47" s="94">
        <f t="shared" si="2"/>
        <v>0</v>
      </c>
      <c r="X47" s="94">
        <f t="shared" si="3"/>
        <v>0</v>
      </c>
    </row>
    <row r="48" spans="1:24" ht="369.75">
      <c r="A48" s="20">
        <v>38</v>
      </c>
      <c r="B48" s="21" t="s">
        <v>494</v>
      </c>
      <c r="C48" s="22" t="s">
        <v>492</v>
      </c>
      <c r="D48" s="21" t="s">
        <v>495</v>
      </c>
      <c r="E48" s="23">
        <v>0</v>
      </c>
      <c r="F48" s="24">
        <v>0</v>
      </c>
      <c r="G48" s="24">
        <v>0</v>
      </c>
      <c r="H48" s="25">
        <v>0</v>
      </c>
      <c r="I48" s="26"/>
      <c r="J48" s="24">
        <v>0</v>
      </c>
      <c r="K48" s="27">
        <v>0</v>
      </c>
      <c r="L48" s="43">
        <v>0</v>
      </c>
      <c r="M48" s="53">
        <v>0</v>
      </c>
      <c r="O48" s="60">
        <v>17975</v>
      </c>
      <c r="P48" s="60">
        <v>1879</v>
      </c>
      <c r="Q48" s="60">
        <v>1503.2</v>
      </c>
      <c r="R48" s="60">
        <v>1409.25</v>
      </c>
      <c r="T48" s="96">
        <f t="shared" si="0"/>
        <v>0</v>
      </c>
      <c r="U48" s="96">
        <f t="shared" si="1"/>
        <v>0</v>
      </c>
      <c r="W48" s="94">
        <f t="shared" si="2"/>
        <v>0</v>
      </c>
      <c r="X48" s="94">
        <f t="shared" si="3"/>
        <v>0</v>
      </c>
    </row>
    <row r="49" spans="1:24" ht="204">
      <c r="A49" s="20">
        <v>39</v>
      </c>
      <c r="B49" s="21" t="s">
        <v>496</v>
      </c>
      <c r="C49" s="22" t="s">
        <v>497</v>
      </c>
      <c r="D49" s="21" t="s">
        <v>465</v>
      </c>
      <c r="E49" s="23">
        <v>2</v>
      </c>
      <c r="F49" s="24">
        <v>17528</v>
      </c>
      <c r="G49" s="24">
        <v>5937</v>
      </c>
      <c r="H49" s="25">
        <v>0</v>
      </c>
      <c r="I49" s="26"/>
      <c r="J49" s="24">
        <v>17528</v>
      </c>
      <c r="K49" s="27">
        <v>35056</v>
      </c>
      <c r="L49" s="43">
        <v>0</v>
      </c>
      <c r="M49" s="53">
        <v>2</v>
      </c>
      <c r="O49" s="60">
        <v>46519</v>
      </c>
      <c r="P49" s="60">
        <v>5937</v>
      </c>
      <c r="Q49" s="60">
        <v>4749.6000000000004</v>
      </c>
      <c r="R49" s="60">
        <v>4452.75</v>
      </c>
      <c r="T49" s="96">
        <f t="shared" si="0"/>
        <v>9499.2000000000007</v>
      </c>
      <c r="U49" s="96">
        <f t="shared" si="1"/>
        <v>8905.5</v>
      </c>
      <c r="W49" s="94">
        <f t="shared" si="2"/>
        <v>-25556.799999999999</v>
      </c>
      <c r="X49" s="94">
        <f t="shared" si="3"/>
        <v>-26150.5</v>
      </c>
    </row>
    <row r="50" spans="1:24" ht="255">
      <c r="A50" s="20">
        <v>40</v>
      </c>
      <c r="B50" s="21" t="s">
        <v>498</v>
      </c>
      <c r="C50" s="22" t="s">
        <v>499</v>
      </c>
      <c r="D50" s="21" t="s">
        <v>440</v>
      </c>
      <c r="E50" s="23">
        <v>0</v>
      </c>
      <c r="F50" s="24">
        <v>0</v>
      </c>
      <c r="G50" s="24">
        <v>0</v>
      </c>
      <c r="H50" s="25">
        <v>0</v>
      </c>
      <c r="I50" s="26"/>
      <c r="J50" s="24">
        <v>0</v>
      </c>
      <c r="K50" s="27">
        <v>0</v>
      </c>
      <c r="L50" s="43">
        <v>0</v>
      </c>
      <c r="M50" s="53">
        <v>0</v>
      </c>
      <c r="O50" s="60">
        <v>49645</v>
      </c>
      <c r="P50" s="60">
        <v>4579</v>
      </c>
      <c r="Q50" s="60">
        <v>3663.2</v>
      </c>
      <c r="R50" s="60">
        <v>3434.25</v>
      </c>
      <c r="T50" s="96">
        <f t="shared" si="0"/>
        <v>0</v>
      </c>
      <c r="U50" s="96">
        <f t="shared" si="1"/>
        <v>0</v>
      </c>
      <c r="W50" s="94">
        <f t="shared" si="2"/>
        <v>0</v>
      </c>
      <c r="X50" s="94">
        <f t="shared" si="3"/>
        <v>0</v>
      </c>
    </row>
    <row r="51" spans="1:24" ht="344.25">
      <c r="A51" s="20">
        <v>41</v>
      </c>
      <c r="B51" s="21" t="s">
        <v>500</v>
      </c>
      <c r="C51" s="22" t="s">
        <v>501</v>
      </c>
      <c r="D51" s="21" t="s">
        <v>502</v>
      </c>
      <c r="E51" s="23">
        <v>6</v>
      </c>
      <c r="F51" s="24">
        <v>3945</v>
      </c>
      <c r="G51" s="24">
        <v>1736</v>
      </c>
      <c r="H51" s="25">
        <v>0</v>
      </c>
      <c r="I51" s="26"/>
      <c r="J51" s="24">
        <v>3945</v>
      </c>
      <c r="K51" s="27">
        <v>23670</v>
      </c>
      <c r="L51" s="43">
        <v>0</v>
      </c>
      <c r="M51" s="53">
        <v>6</v>
      </c>
      <c r="O51" s="60">
        <v>17646</v>
      </c>
      <c r="P51" s="60">
        <v>1736</v>
      </c>
      <c r="Q51" s="60">
        <v>1388.8</v>
      </c>
      <c r="R51" s="60">
        <v>1302</v>
      </c>
      <c r="T51" s="96">
        <f t="shared" si="0"/>
        <v>8332.7999999999993</v>
      </c>
      <c r="U51" s="96">
        <f t="shared" si="1"/>
        <v>7812</v>
      </c>
      <c r="W51" s="94">
        <f t="shared" si="2"/>
        <v>-15337.2</v>
      </c>
      <c r="X51" s="94">
        <f t="shared" si="3"/>
        <v>-15858</v>
      </c>
    </row>
    <row r="52" spans="1:24" ht="114.75">
      <c r="A52" s="20">
        <v>42</v>
      </c>
      <c r="B52" s="21" t="s">
        <v>503</v>
      </c>
      <c r="C52" s="22" t="s">
        <v>504</v>
      </c>
      <c r="D52" s="21" t="s">
        <v>505</v>
      </c>
      <c r="E52" s="23">
        <v>0</v>
      </c>
      <c r="F52" s="24">
        <v>0</v>
      </c>
      <c r="G52" s="24">
        <v>0</v>
      </c>
      <c r="H52" s="25">
        <v>0</v>
      </c>
      <c r="I52" s="26"/>
      <c r="J52" s="24">
        <v>0</v>
      </c>
      <c r="K52" s="27">
        <v>0</v>
      </c>
      <c r="L52" s="43">
        <v>0</v>
      </c>
      <c r="M52" s="53">
        <v>0</v>
      </c>
      <c r="O52" s="60">
        <v>33383</v>
      </c>
      <c r="P52" s="60">
        <v>2827</v>
      </c>
      <c r="Q52" s="60">
        <v>2261.6</v>
      </c>
      <c r="R52" s="60">
        <v>2120.25</v>
      </c>
      <c r="T52" s="96">
        <f t="shared" si="0"/>
        <v>0</v>
      </c>
      <c r="U52" s="96">
        <f t="shared" si="1"/>
        <v>0</v>
      </c>
      <c r="W52" s="94">
        <f t="shared" si="2"/>
        <v>0</v>
      </c>
      <c r="X52" s="94">
        <f t="shared" si="3"/>
        <v>0</v>
      </c>
    </row>
    <row r="53" spans="1:24" ht="76.5">
      <c r="A53" s="20">
        <v>43</v>
      </c>
      <c r="B53" s="21" t="s">
        <v>506</v>
      </c>
      <c r="C53" s="22" t="s">
        <v>507</v>
      </c>
      <c r="D53" s="21" t="s">
        <v>508</v>
      </c>
      <c r="E53" s="23">
        <v>0</v>
      </c>
      <c r="F53" s="24">
        <v>0</v>
      </c>
      <c r="G53" s="24">
        <v>0</v>
      </c>
      <c r="H53" s="25">
        <v>0</v>
      </c>
      <c r="I53" s="26"/>
      <c r="J53" s="24">
        <v>0</v>
      </c>
      <c r="K53" s="27">
        <v>0</v>
      </c>
      <c r="L53" s="43">
        <v>0</v>
      </c>
      <c r="M53" s="53">
        <v>0</v>
      </c>
      <c r="O53" s="60">
        <v>19250</v>
      </c>
      <c r="P53" s="60">
        <v>4072</v>
      </c>
      <c r="Q53" s="60">
        <v>3257.6</v>
      </c>
      <c r="R53" s="60">
        <v>3054</v>
      </c>
      <c r="T53" s="96">
        <f t="shared" si="0"/>
        <v>0</v>
      </c>
      <c r="U53" s="96">
        <f t="shared" si="1"/>
        <v>0</v>
      </c>
      <c r="W53" s="94">
        <f t="shared" si="2"/>
        <v>0</v>
      </c>
      <c r="X53" s="94">
        <f t="shared" si="3"/>
        <v>0</v>
      </c>
    </row>
    <row r="54" spans="1:24" ht="127.5">
      <c r="A54" s="20">
        <v>44</v>
      </c>
      <c r="B54" s="21" t="s">
        <v>509</v>
      </c>
      <c r="C54" s="22" t="s">
        <v>510</v>
      </c>
      <c r="D54" s="21" t="s">
        <v>403</v>
      </c>
      <c r="E54" s="23">
        <v>6</v>
      </c>
      <c r="F54" s="24">
        <v>26707</v>
      </c>
      <c r="G54" s="24">
        <v>17640</v>
      </c>
      <c r="H54" s="25">
        <v>0</v>
      </c>
      <c r="I54" s="26"/>
      <c r="J54" s="24">
        <v>26707</v>
      </c>
      <c r="K54" s="27">
        <v>160242</v>
      </c>
      <c r="L54" s="43">
        <v>0</v>
      </c>
      <c r="M54" s="53">
        <v>6</v>
      </c>
      <c r="O54" s="60">
        <v>92444</v>
      </c>
      <c r="P54" s="60">
        <v>17640</v>
      </c>
      <c r="Q54" s="60">
        <v>14112</v>
      </c>
      <c r="R54" s="60">
        <v>13230</v>
      </c>
      <c r="T54" s="96">
        <f t="shared" si="0"/>
        <v>84672</v>
      </c>
      <c r="U54" s="96">
        <f t="shared" si="1"/>
        <v>79380</v>
      </c>
      <c r="W54" s="94">
        <f t="shared" si="2"/>
        <v>-75570</v>
      </c>
      <c r="X54" s="94">
        <f t="shared" si="3"/>
        <v>-80862</v>
      </c>
    </row>
    <row r="55" spans="1:24" ht="76.5">
      <c r="A55" s="20">
        <v>45</v>
      </c>
      <c r="B55" s="21" t="s">
        <v>511</v>
      </c>
      <c r="C55" s="28" t="s">
        <v>512</v>
      </c>
      <c r="D55" s="21" t="s">
        <v>465</v>
      </c>
      <c r="E55" s="23">
        <v>5</v>
      </c>
      <c r="F55" s="24">
        <v>11971</v>
      </c>
      <c r="G55" s="24">
        <v>7349</v>
      </c>
      <c r="H55" s="25">
        <v>0</v>
      </c>
      <c r="I55" s="26"/>
      <c r="J55" s="24">
        <v>11971</v>
      </c>
      <c r="K55" s="27">
        <v>59855</v>
      </c>
      <c r="L55" s="43">
        <v>0</v>
      </c>
      <c r="M55" s="53">
        <v>5</v>
      </c>
      <c r="O55" s="60">
        <v>68977</v>
      </c>
      <c r="P55" s="60">
        <v>7349</v>
      </c>
      <c r="Q55" s="60">
        <v>5879.2</v>
      </c>
      <c r="R55" s="60">
        <v>5511.75</v>
      </c>
      <c r="T55" s="96">
        <f t="shared" si="0"/>
        <v>29396</v>
      </c>
      <c r="U55" s="96">
        <f t="shared" si="1"/>
        <v>27558.75</v>
      </c>
      <c r="W55" s="94">
        <f t="shared" si="2"/>
        <v>-30459</v>
      </c>
      <c r="X55" s="94">
        <f t="shared" si="3"/>
        <v>-32296.25</v>
      </c>
    </row>
    <row r="56" spans="1:24" ht="76.5">
      <c r="A56" s="20">
        <v>46</v>
      </c>
      <c r="B56" s="21" t="s">
        <v>513</v>
      </c>
      <c r="C56" s="22" t="s">
        <v>514</v>
      </c>
      <c r="D56" s="21" t="s">
        <v>403</v>
      </c>
      <c r="E56" s="23">
        <v>0</v>
      </c>
      <c r="F56" s="24">
        <v>0</v>
      </c>
      <c r="G56" s="24">
        <v>0</v>
      </c>
      <c r="H56" s="25">
        <v>0</v>
      </c>
      <c r="I56" s="26"/>
      <c r="J56" s="24">
        <v>0</v>
      </c>
      <c r="K56" s="27">
        <v>0</v>
      </c>
      <c r="L56" s="43">
        <v>0</v>
      </c>
      <c r="M56" s="53">
        <v>0</v>
      </c>
      <c r="O56" s="60">
        <v>77036</v>
      </c>
      <c r="P56" s="60">
        <v>7349</v>
      </c>
      <c r="Q56" s="60">
        <v>5879.2</v>
      </c>
      <c r="R56" s="60">
        <v>5511.75</v>
      </c>
      <c r="T56" s="96">
        <f t="shared" si="0"/>
        <v>0</v>
      </c>
      <c r="U56" s="96">
        <f t="shared" si="1"/>
        <v>0</v>
      </c>
      <c r="W56" s="94">
        <f t="shared" si="2"/>
        <v>0</v>
      </c>
      <c r="X56" s="94">
        <f t="shared" si="3"/>
        <v>0</v>
      </c>
    </row>
    <row r="57" spans="1:24" ht="76.5">
      <c r="A57" s="20">
        <v>47</v>
      </c>
      <c r="B57" s="21" t="s">
        <v>515</v>
      </c>
      <c r="C57" s="22" t="s">
        <v>516</v>
      </c>
      <c r="D57" s="21" t="s">
        <v>465</v>
      </c>
      <c r="E57" s="23">
        <v>0</v>
      </c>
      <c r="F57" s="24">
        <v>0</v>
      </c>
      <c r="G57" s="24">
        <v>0</v>
      </c>
      <c r="H57" s="25">
        <v>0</v>
      </c>
      <c r="I57" s="26"/>
      <c r="J57" s="24">
        <v>0</v>
      </c>
      <c r="K57" s="27">
        <v>0</v>
      </c>
      <c r="L57" s="43">
        <v>0</v>
      </c>
      <c r="M57" s="53">
        <v>0</v>
      </c>
      <c r="O57" s="60">
        <v>77246</v>
      </c>
      <c r="P57" s="60">
        <v>13607</v>
      </c>
      <c r="Q57" s="60">
        <v>10885.6</v>
      </c>
      <c r="R57" s="60">
        <v>10205.25</v>
      </c>
      <c r="T57" s="96">
        <f t="shared" si="0"/>
        <v>0</v>
      </c>
      <c r="U57" s="96">
        <f t="shared" si="1"/>
        <v>0</v>
      </c>
      <c r="W57" s="94">
        <f t="shared" si="2"/>
        <v>0</v>
      </c>
      <c r="X57" s="94">
        <f t="shared" si="3"/>
        <v>0</v>
      </c>
    </row>
    <row r="58" spans="1:24" ht="369.75">
      <c r="A58" s="20">
        <v>48</v>
      </c>
      <c r="B58" s="21" t="s">
        <v>517</v>
      </c>
      <c r="C58" s="22" t="s">
        <v>518</v>
      </c>
      <c r="D58" s="21" t="s">
        <v>403</v>
      </c>
      <c r="E58" s="23">
        <v>7</v>
      </c>
      <c r="F58" s="24">
        <v>59895</v>
      </c>
      <c r="G58" s="24">
        <v>30644</v>
      </c>
      <c r="H58" s="25">
        <v>0</v>
      </c>
      <c r="I58" s="26"/>
      <c r="J58" s="24">
        <v>59895</v>
      </c>
      <c r="K58" s="27">
        <v>419265</v>
      </c>
      <c r="L58" s="43">
        <v>0</v>
      </c>
      <c r="M58" s="53">
        <v>7</v>
      </c>
      <c r="O58" s="60">
        <v>213989</v>
      </c>
      <c r="P58" s="60">
        <v>30644</v>
      </c>
      <c r="Q58" s="60">
        <v>24515.200000000001</v>
      </c>
      <c r="R58" s="60">
        <v>22983</v>
      </c>
      <c r="T58" s="96">
        <f t="shared" si="0"/>
        <v>171606.39999999999</v>
      </c>
      <c r="U58" s="96">
        <f t="shared" si="1"/>
        <v>160881</v>
      </c>
      <c r="W58" s="94">
        <f t="shared" si="2"/>
        <v>-247658.6</v>
      </c>
      <c r="X58" s="94">
        <f t="shared" si="3"/>
        <v>-258384</v>
      </c>
    </row>
    <row r="59" spans="1:24" ht="89.25">
      <c r="A59" s="20">
        <v>49</v>
      </c>
      <c r="B59" s="21" t="s">
        <v>519</v>
      </c>
      <c r="C59" s="22" t="s">
        <v>520</v>
      </c>
      <c r="D59" s="21" t="s">
        <v>521</v>
      </c>
      <c r="E59" s="23">
        <v>0</v>
      </c>
      <c r="F59" s="24">
        <v>0</v>
      </c>
      <c r="G59" s="24">
        <v>0</v>
      </c>
      <c r="H59" s="25">
        <v>0</v>
      </c>
      <c r="I59" s="26"/>
      <c r="J59" s="24">
        <v>0</v>
      </c>
      <c r="K59" s="27">
        <v>0</v>
      </c>
      <c r="L59" s="43">
        <v>0</v>
      </c>
      <c r="M59" s="53">
        <v>0</v>
      </c>
      <c r="O59" s="60">
        <v>93039</v>
      </c>
      <c r="P59" s="60">
        <v>16799</v>
      </c>
      <c r="Q59" s="60">
        <v>13439.2</v>
      </c>
      <c r="R59" s="60">
        <v>12599.25</v>
      </c>
      <c r="T59" s="96">
        <f t="shared" si="0"/>
        <v>0</v>
      </c>
      <c r="U59" s="96">
        <f t="shared" si="1"/>
        <v>0</v>
      </c>
      <c r="W59" s="94">
        <f t="shared" si="2"/>
        <v>0</v>
      </c>
      <c r="X59" s="94">
        <f t="shared" si="3"/>
        <v>0</v>
      </c>
    </row>
    <row r="60" spans="1:24" ht="76.5">
      <c r="A60" s="20">
        <v>50</v>
      </c>
      <c r="B60" s="21" t="s">
        <v>522</v>
      </c>
      <c r="C60" s="22" t="s">
        <v>523</v>
      </c>
      <c r="D60" s="21" t="s">
        <v>403</v>
      </c>
      <c r="E60" s="23">
        <v>7</v>
      </c>
      <c r="F60" s="24">
        <v>15504</v>
      </c>
      <c r="G60" s="24">
        <v>6924</v>
      </c>
      <c r="H60" s="25">
        <v>0</v>
      </c>
      <c r="I60" s="26"/>
      <c r="J60" s="24">
        <v>15504</v>
      </c>
      <c r="K60" s="27">
        <v>108528</v>
      </c>
      <c r="L60" s="43">
        <v>0</v>
      </c>
      <c r="M60" s="53">
        <v>7</v>
      </c>
      <c r="O60" s="60">
        <v>90731</v>
      </c>
      <c r="P60" s="60">
        <v>6924</v>
      </c>
      <c r="Q60" s="60">
        <v>5539.2</v>
      </c>
      <c r="R60" s="60">
        <v>5193</v>
      </c>
      <c r="T60" s="96">
        <f t="shared" si="0"/>
        <v>38774.400000000001</v>
      </c>
      <c r="U60" s="96">
        <f t="shared" si="1"/>
        <v>36351</v>
      </c>
      <c r="W60" s="94">
        <f t="shared" si="2"/>
        <v>-69753.600000000006</v>
      </c>
      <c r="X60" s="94">
        <f t="shared" si="3"/>
        <v>-72177</v>
      </c>
    </row>
    <row r="61" spans="1:24" ht="76.5">
      <c r="A61" s="20">
        <v>51</v>
      </c>
      <c r="B61" s="21" t="s">
        <v>524</v>
      </c>
      <c r="C61" s="22" t="s">
        <v>525</v>
      </c>
      <c r="D61" s="21" t="s">
        <v>521</v>
      </c>
      <c r="E61" s="23">
        <v>0</v>
      </c>
      <c r="F61" s="24">
        <v>0</v>
      </c>
      <c r="G61" s="24">
        <v>0</v>
      </c>
      <c r="H61" s="25">
        <v>0</v>
      </c>
      <c r="I61" s="26"/>
      <c r="J61" s="24">
        <v>0</v>
      </c>
      <c r="K61" s="27">
        <v>0</v>
      </c>
      <c r="L61" s="43">
        <v>0</v>
      </c>
      <c r="M61" s="53">
        <v>0</v>
      </c>
      <c r="O61" s="60">
        <v>76997</v>
      </c>
      <c r="P61" s="60">
        <v>5670</v>
      </c>
      <c r="Q61" s="60">
        <v>4536</v>
      </c>
      <c r="R61" s="60">
        <v>4252.5</v>
      </c>
      <c r="T61" s="96">
        <f t="shared" si="0"/>
        <v>0</v>
      </c>
      <c r="U61" s="96">
        <f t="shared" si="1"/>
        <v>0</v>
      </c>
      <c r="W61" s="94">
        <f t="shared" si="2"/>
        <v>0</v>
      </c>
      <c r="X61" s="94">
        <f t="shared" si="3"/>
        <v>0</v>
      </c>
    </row>
    <row r="62" spans="1:24" ht="140.25">
      <c r="A62" s="20">
        <v>52</v>
      </c>
      <c r="B62" s="21" t="s">
        <v>526</v>
      </c>
      <c r="C62" s="22" t="s">
        <v>527</v>
      </c>
      <c r="D62" s="21" t="s">
        <v>521</v>
      </c>
      <c r="E62" s="23">
        <v>0</v>
      </c>
      <c r="F62" s="24">
        <v>0</v>
      </c>
      <c r="G62" s="24">
        <v>0</v>
      </c>
      <c r="H62" s="25">
        <v>0</v>
      </c>
      <c r="I62" s="26"/>
      <c r="J62" s="24">
        <v>0</v>
      </c>
      <c r="K62" s="27">
        <v>0</v>
      </c>
      <c r="L62" s="43">
        <v>0</v>
      </c>
      <c r="M62" s="53">
        <v>0</v>
      </c>
      <c r="O62" s="60">
        <v>59917</v>
      </c>
      <c r="P62" s="60">
        <v>6369</v>
      </c>
      <c r="Q62" s="60">
        <v>5095.2</v>
      </c>
      <c r="R62" s="60">
        <v>4776.75</v>
      </c>
      <c r="T62" s="96">
        <f t="shared" si="0"/>
        <v>0</v>
      </c>
      <c r="U62" s="96">
        <f t="shared" si="1"/>
        <v>0</v>
      </c>
      <c r="W62" s="94">
        <f t="shared" si="2"/>
        <v>0</v>
      </c>
      <c r="X62" s="94">
        <f t="shared" si="3"/>
        <v>0</v>
      </c>
    </row>
    <row r="63" spans="1:24" ht="409.5">
      <c r="A63" s="20">
        <v>53</v>
      </c>
      <c r="B63" s="21" t="s">
        <v>528</v>
      </c>
      <c r="C63" s="22" t="s">
        <v>529</v>
      </c>
      <c r="D63" s="21" t="s">
        <v>530</v>
      </c>
      <c r="E63" s="23">
        <v>0</v>
      </c>
      <c r="F63" s="24">
        <v>0</v>
      </c>
      <c r="G63" s="24">
        <v>0</v>
      </c>
      <c r="H63" s="25">
        <v>0</v>
      </c>
      <c r="I63" s="26"/>
      <c r="J63" s="24">
        <v>0</v>
      </c>
      <c r="K63" s="27">
        <v>0</v>
      </c>
      <c r="L63" s="43">
        <v>0</v>
      </c>
      <c r="M63" s="53">
        <v>0</v>
      </c>
      <c r="O63" s="60">
        <v>280721</v>
      </c>
      <c r="P63" s="60">
        <v>9631</v>
      </c>
      <c r="Q63" s="60">
        <v>7704.8</v>
      </c>
      <c r="R63" s="60">
        <v>7223.25</v>
      </c>
      <c r="T63" s="96">
        <f t="shared" si="0"/>
        <v>0</v>
      </c>
      <c r="U63" s="96">
        <f t="shared" si="1"/>
        <v>0</v>
      </c>
      <c r="W63" s="94">
        <f t="shared" si="2"/>
        <v>0</v>
      </c>
      <c r="X63" s="94">
        <f t="shared" si="3"/>
        <v>0</v>
      </c>
    </row>
    <row r="64" spans="1:24" ht="114.75">
      <c r="A64" s="20">
        <v>54</v>
      </c>
      <c r="B64" s="21" t="s">
        <v>531</v>
      </c>
      <c r="C64" s="22" t="s">
        <v>532</v>
      </c>
      <c r="D64" s="21" t="s">
        <v>533</v>
      </c>
      <c r="E64" s="23">
        <v>0</v>
      </c>
      <c r="F64" s="24">
        <v>0</v>
      </c>
      <c r="G64" s="24">
        <v>0</v>
      </c>
      <c r="H64" s="25">
        <v>0</v>
      </c>
      <c r="I64" s="26"/>
      <c r="J64" s="24">
        <v>0</v>
      </c>
      <c r="K64" s="27">
        <v>0</v>
      </c>
      <c r="L64" s="43">
        <v>0</v>
      </c>
      <c r="M64" s="53">
        <v>0</v>
      </c>
      <c r="O64" s="60">
        <v>20543</v>
      </c>
      <c r="P64" s="60">
        <v>5035</v>
      </c>
      <c r="Q64" s="60">
        <v>4028</v>
      </c>
      <c r="R64" s="60">
        <v>3776.25</v>
      </c>
      <c r="T64" s="96">
        <f t="shared" si="0"/>
        <v>0</v>
      </c>
      <c r="U64" s="96">
        <f t="shared" si="1"/>
        <v>0</v>
      </c>
      <c r="W64" s="94">
        <f t="shared" si="2"/>
        <v>0</v>
      </c>
      <c r="X64" s="94">
        <f t="shared" si="3"/>
        <v>0</v>
      </c>
    </row>
    <row r="65" spans="1:24" ht="114.75">
      <c r="A65" s="20">
        <v>55</v>
      </c>
      <c r="B65" s="21" t="s">
        <v>534</v>
      </c>
      <c r="C65" s="22" t="s">
        <v>532</v>
      </c>
      <c r="D65" s="21" t="s">
        <v>403</v>
      </c>
      <c r="E65" s="23">
        <v>5</v>
      </c>
      <c r="F65" s="24">
        <v>34085</v>
      </c>
      <c r="G65" s="24">
        <v>14891</v>
      </c>
      <c r="H65" s="25">
        <v>0</v>
      </c>
      <c r="I65" s="26"/>
      <c r="J65" s="24">
        <v>34085</v>
      </c>
      <c r="K65" s="27">
        <v>170425</v>
      </c>
      <c r="L65" s="43">
        <v>0</v>
      </c>
      <c r="M65" s="53">
        <v>5</v>
      </c>
      <c r="O65" s="60">
        <v>56144</v>
      </c>
      <c r="P65" s="60">
        <v>14891</v>
      </c>
      <c r="Q65" s="60">
        <v>11912.8</v>
      </c>
      <c r="R65" s="60">
        <v>11168.25</v>
      </c>
      <c r="T65" s="96">
        <f t="shared" si="0"/>
        <v>59564</v>
      </c>
      <c r="U65" s="96">
        <f t="shared" si="1"/>
        <v>55841.25</v>
      </c>
      <c r="W65" s="94">
        <f t="shared" si="2"/>
        <v>-110861</v>
      </c>
      <c r="X65" s="94">
        <f t="shared" si="3"/>
        <v>-114583.75</v>
      </c>
    </row>
    <row r="66" spans="1:24" ht="76.5">
      <c r="A66" s="20">
        <v>56</v>
      </c>
      <c r="B66" s="21" t="s">
        <v>535</v>
      </c>
      <c r="C66" s="22" t="s">
        <v>536</v>
      </c>
      <c r="D66" s="21" t="s">
        <v>537</v>
      </c>
      <c r="E66" s="23">
        <v>0</v>
      </c>
      <c r="F66" s="24">
        <v>0</v>
      </c>
      <c r="G66" s="24">
        <v>0</v>
      </c>
      <c r="H66" s="25">
        <v>0</v>
      </c>
      <c r="I66" s="26"/>
      <c r="J66" s="24">
        <v>0</v>
      </c>
      <c r="K66" s="27">
        <v>0</v>
      </c>
      <c r="L66" s="43">
        <v>0</v>
      </c>
      <c r="M66" s="53">
        <v>0</v>
      </c>
      <c r="O66" s="60">
        <v>30815</v>
      </c>
      <c r="P66" s="60">
        <v>6872</v>
      </c>
      <c r="Q66" s="60">
        <v>5497.6</v>
      </c>
      <c r="R66" s="60">
        <v>5154</v>
      </c>
      <c r="T66" s="96">
        <f t="shared" si="0"/>
        <v>0</v>
      </c>
      <c r="U66" s="96">
        <f t="shared" si="1"/>
        <v>0</v>
      </c>
      <c r="W66" s="94">
        <f t="shared" si="2"/>
        <v>0</v>
      </c>
      <c r="X66" s="94">
        <f t="shared" si="3"/>
        <v>0</v>
      </c>
    </row>
    <row r="67" spans="1:24" ht="216.75">
      <c r="A67" s="20">
        <v>57</v>
      </c>
      <c r="B67" s="21" t="s">
        <v>538</v>
      </c>
      <c r="C67" s="22" t="s">
        <v>539</v>
      </c>
      <c r="D67" s="21" t="s">
        <v>540</v>
      </c>
      <c r="E67" s="23">
        <v>1</v>
      </c>
      <c r="F67" s="24">
        <v>10324</v>
      </c>
      <c r="G67" s="24">
        <v>6561</v>
      </c>
      <c r="H67" s="25">
        <v>0</v>
      </c>
      <c r="I67" s="26"/>
      <c r="J67" s="24">
        <v>10324</v>
      </c>
      <c r="K67" s="27">
        <v>10324</v>
      </c>
      <c r="L67" s="43">
        <v>0</v>
      </c>
      <c r="M67" s="53">
        <v>1</v>
      </c>
      <c r="O67" s="60">
        <v>17646</v>
      </c>
      <c r="P67" s="60">
        <v>6561</v>
      </c>
      <c r="Q67" s="60">
        <v>5248.8</v>
      </c>
      <c r="R67" s="60">
        <v>4920.75</v>
      </c>
      <c r="T67" s="96">
        <f t="shared" si="0"/>
        <v>5248.8</v>
      </c>
      <c r="U67" s="96">
        <f t="shared" si="1"/>
        <v>4920.75</v>
      </c>
      <c r="W67" s="94">
        <f t="shared" si="2"/>
        <v>-5075.2</v>
      </c>
      <c r="X67" s="94">
        <f t="shared" si="3"/>
        <v>-5403.25</v>
      </c>
    </row>
    <row r="68" spans="1:24" ht="76.5">
      <c r="A68" s="20">
        <v>58</v>
      </c>
      <c r="B68" s="21" t="s">
        <v>541</v>
      </c>
      <c r="C68" s="22" t="s">
        <v>542</v>
      </c>
      <c r="D68" s="21" t="s">
        <v>543</v>
      </c>
      <c r="E68" s="23">
        <v>0</v>
      </c>
      <c r="F68" s="24">
        <v>0</v>
      </c>
      <c r="G68" s="24">
        <v>0</v>
      </c>
      <c r="H68" s="25">
        <v>0</v>
      </c>
      <c r="I68" s="26"/>
      <c r="J68" s="24">
        <v>0</v>
      </c>
      <c r="K68" s="27">
        <v>0</v>
      </c>
      <c r="L68" s="43">
        <v>0</v>
      </c>
      <c r="M68" s="53">
        <v>0</v>
      </c>
      <c r="O68" s="60">
        <v>40417</v>
      </c>
      <c r="P68" s="60">
        <v>7190</v>
      </c>
      <c r="Q68" s="60">
        <v>5752</v>
      </c>
      <c r="R68" s="60">
        <v>5392.5</v>
      </c>
      <c r="T68" s="96">
        <f t="shared" si="0"/>
        <v>0</v>
      </c>
      <c r="U68" s="96">
        <f t="shared" si="1"/>
        <v>0</v>
      </c>
      <c r="W68" s="94">
        <f t="shared" si="2"/>
        <v>0</v>
      </c>
      <c r="X68" s="94">
        <f t="shared" si="3"/>
        <v>0</v>
      </c>
    </row>
    <row r="69" spans="1:24" ht="409.5">
      <c r="A69" s="20">
        <v>59</v>
      </c>
      <c r="B69" s="21" t="s">
        <v>544</v>
      </c>
      <c r="C69" s="22" t="s">
        <v>545</v>
      </c>
      <c r="D69" s="21" t="s">
        <v>546</v>
      </c>
      <c r="E69" s="23">
        <v>0</v>
      </c>
      <c r="F69" s="24">
        <v>0</v>
      </c>
      <c r="G69" s="24">
        <v>0</v>
      </c>
      <c r="H69" s="25">
        <v>0</v>
      </c>
      <c r="I69" s="26"/>
      <c r="J69" s="24">
        <v>0</v>
      </c>
      <c r="K69" s="27">
        <v>0</v>
      </c>
      <c r="L69" s="43">
        <v>0</v>
      </c>
      <c r="M69" s="53">
        <v>0</v>
      </c>
      <c r="O69" s="60">
        <v>19344</v>
      </c>
      <c r="P69" s="60">
        <v>4556</v>
      </c>
      <c r="Q69" s="60">
        <v>3644.8</v>
      </c>
      <c r="R69" s="60">
        <v>3417</v>
      </c>
      <c r="T69" s="96">
        <f t="shared" si="0"/>
        <v>0</v>
      </c>
      <c r="U69" s="96">
        <f t="shared" si="1"/>
        <v>0</v>
      </c>
      <c r="W69" s="94">
        <f t="shared" si="2"/>
        <v>0</v>
      </c>
      <c r="X69" s="94">
        <f t="shared" si="3"/>
        <v>0</v>
      </c>
    </row>
    <row r="70" spans="1:24" ht="382.5">
      <c r="A70" s="20">
        <v>60</v>
      </c>
      <c r="B70" s="21" t="s">
        <v>547</v>
      </c>
      <c r="C70" s="22" t="s">
        <v>548</v>
      </c>
      <c r="D70" s="21" t="s">
        <v>465</v>
      </c>
      <c r="E70" s="23">
        <v>7</v>
      </c>
      <c r="F70" s="24">
        <v>9466</v>
      </c>
      <c r="G70" s="24">
        <v>5512</v>
      </c>
      <c r="H70" s="25">
        <v>0</v>
      </c>
      <c r="I70" s="26"/>
      <c r="J70" s="24">
        <v>9466</v>
      </c>
      <c r="K70" s="27">
        <v>66262</v>
      </c>
      <c r="L70" s="43">
        <v>0</v>
      </c>
      <c r="M70" s="53">
        <v>7</v>
      </c>
      <c r="O70" s="60">
        <v>41628</v>
      </c>
      <c r="P70" s="60">
        <v>5512</v>
      </c>
      <c r="Q70" s="60">
        <v>4409.6000000000004</v>
      </c>
      <c r="R70" s="60">
        <v>4134</v>
      </c>
      <c r="T70" s="96">
        <f t="shared" si="0"/>
        <v>30867.200000000004</v>
      </c>
      <c r="U70" s="96">
        <f t="shared" si="1"/>
        <v>28938</v>
      </c>
      <c r="W70" s="94">
        <f t="shared" si="2"/>
        <v>-35394.799999999996</v>
      </c>
      <c r="X70" s="94">
        <f t="shared" si="3"/>
        <v>-37324</v>
      </c>
    </row>
    <row r="71" spans="1:24" ht="306">
      <c r="A71" s="20">
        <v>61</v>
      </c>
      <c r="B71" s="21" t="s">
        <v>549</v>
      </c>
      <c r="C71" s="22" t="s">
        <v>550</v>
      </c>
      <c r="D71" s="21" t="s">
        <v>551</v>
      </c>
      <c r="E71" s="23">
        <v>7</v>
      </c>
      <c r="F71" s="24">
        <v>13123</v>
      </c>
      <c r="G71" s="24">
        <v>7353</v>
      </c>
      <c r="H71" s="25">
        <v>0</v>
      </c>
      <c r="I71" s="26"/>
      <c r="J71" s="24">
        <v>13123</v>
      </c>
      <c r="K71" s="27">
        <v>91861</v>
      </c>
      <c r="L71" s="43">
        <v>0</v>
      </c>
      <c r="M71" s="53">
        <v>7</v>
      </c>
      <c r="O71" s="60">
        <v>19250</v>
      </c>
      <c r="P71" s="60">
        <v>7353</v>
      </c>
      <c r="Q71" s="60">
        <v>5882.4</v>
      </c>
      <c r="R71" s="60">
        <v>5514.75</v>
      </c>
      <c r="T71" s="96">
        <f t="shared" si="0"/>
        <v>41176.799999999996</v>
      </c>
      <c r="U71" s="96">
        <f t="shared" si="1"/>
        <v>38603.25</v>
      </c>
      <c r="W71" s="94">
        <f t="shared" si="2"/>
        <v>-50684.200000000004</v>
      </c>
      <c r="X71" s="94">
        <f t="shared" si="3"/>
        <v>-53257.75</v>
      </c>
    </row>
    <row r="72" spans="1:24" ht="267.75">
      <c r="A72" s="20">
        <v>62</v>
      </c>
      <c r="B72" s="21" t="s">
        <v>552</v>
      </c>
      <c r="C72" s="22" t="s">
        <v>553</v>
      </c>
      <c r="D72" s="21" t="s">
        <v>554</v>
      </c>
      <c r="E72" s="23">
        <v>0</v>
      </c>
      <c r="F72" s="24">
        <v>0</v>
      </c>
      <c r="G72" s="24">
        <v>0</v>
      </c>
      <c r="H72" s="25">
        <v>0</v>
      </c>
      <c r="I72" s="26"/>
      <c r="J72" s="24">
        <v>0</v>
      </c>
      <c r="K72" s="27">
        <v>0</v>
      </c>
      <c r="L72" s="43">
        <v>0</v>
      </c>
      <c r="M72" s="53">
        <v>0</v>
      </c>
      <c r="O72" s="60">
        <v>31670</v>
      </c>
      <c r="P72" s="60">
        <v>9276</v>
      </c>
      <c r="Q72" s="60">
        <v>7420.8</v>
      </c>
      <c r="R72" s="60">
        <v>6957</v>
      </c>
      <c r="T72" s="96">
        <f t="shared" si="0"/>
        <v>0</v>
      </c>
      <c r="U72" s="96">
        <f t="shared" si="1"/>
        <v>0</v>
      </c>
      <c r="W72" s="94">
        <f t="shared" si="2"/>
        <v>0</v>
      </c>
      <c r="X72" s="94">
        <f t="shared" si="3"/>
        <v>0</v>
      </c>
    </row>
    <row r="73" spans="1:24" ht="267.75">
      <c r="A73" s="20">
        <v>63</v>
      </c>
      <c r="B73" s="21" t="s">
        <v>555</v>
      </c>
      <c r="C73" s="28" t="s">
        <v>556</v>
      </c>
      <c r="D73" s="21" t="s">
        <v>554</v>
      </c>
      <c r="E73" s="23">
        <v>0</v>
      </c>
      <c r="F73" s="24">
        <v>0</v>
      </c>
      <c r="G73" s="24">
        <v>0</v>
      </c>
      <c r="H73" s="25">
        <v>0</v>
      </c>
      <c r="I73" s="26"/>
      <c r="J73" s="24">
        <v>0</v>
      </c>
      <c r="K73" s="27">
        <v>0</v>
      </c>
      <c r="L73" s="43">
        <v>0</v>
      </c>
      <c r="M73" s="53">
        <v>0</v>
      </c>
      <c r="O73" s="60">
        <v>36735</v>
      </c>
      <c r="P73" s="60">
        <v>10579</v>
      </c>
      <c r="Q73" s="60">
        <v>8463.2000000000007</v>
      </c>
      <c r="R73" s="60">
        <v>7934.25</v>
      </c>
      <c r="T73" s="96">
        <f t="shared" si="0"/>
        <v>0</v>
      </c>
      <c r="U73" s="96">
        <f t="shared" si="1"/>
        <v>0</v>
      </c>
      <c r="W73" s="94">
        <f t="shared" si="2"/>
        <v>0</v>
      </c>
      <c r="X73" s="94">
        <f t="shared" si="3"/>
        <v>0</v>
      </c>
    </row>
    <row r="74" spans="1:24" ht="89.25">
      <c r="A74" s="20">
        <v>64</v>
      </c>
      <c r="B74" s="21" t="s">
        <v>557</v>
      </c>
      <c r="C74" s="28" t="s">
        <v>558</v>
      </c>
      <c r="D74" s="21" t="s">
        <v>559</v>
      </c>
      <c r="E74" s="23">
        <v>0</v>
      </c>
      <c r="F74" s="24">
        <v>0</v>
      </c>
      <c r="G74" s="24">
        <v>0</v>
      </c>
      <c r="H74" s="25">
        <v>0</v>
      </c>
      <c r="I74" s="26"/>
      <c r="J74" s="24">
        <v>0</v>
      </c>
      <c r="K74" s="27">
        <v>0</v>
      </c>
      <c r="L74" s="43">
        <v>0</v>
      </c>
      <c r="M74" s="53">
        <v>0</v>
      </c>
      <c r="O74" s="60">
        <v>14140</v>
      </c>
      <c r="P74" s="60">
        <v>1145</v>
      </c>
      <c r="Q74" s="60">
        <v>916</v>
      </c>
      <c r="R74" s="60">
        <v>858.75</v>
      </c>
      <c r="T74" s="96">
        <f t="shared" si="0"/>
        <v>0</v>
      </c>
      <c r="U74" s="96">
        <f t="shared" si="1"/>
        <v>0</v>
      </c>
      <c r="W74" s="94">
        <f t="shared" si="2"/>
        <v>0</v>
      </c>
      <c r="X74" s="94">
        <f t="shared" si="3"/>
        <v>0</v>
      </c>
    </row>
    <row r="75" spans="1:24" ht="89.25">
      <c r="A75" s="20">
        <v>65</v>
      </c>
      <c r="B75" s="21" t="s">
        <v>560</v>
      </c>
      <c r="C75" s="28" t="s">
        <v>561</v>
      </c>
      <c r="D75" s="21" t="s">
        <v>559</v>
      </c>
      <c r="E75" s="23">
        <v>10</v>
      </c>
      <c r="F75" s="24">
        <v>13488</v>
      </c>
      <c r="G75" s="24">
        <v>1414</v>
      </c>
      <c r="H75" s="25">
        <v>0</v>
      </c>
      <c r="I75" s="26"/>
      <c r="J75" s="24">
        <v>13488</v>
      </c>
      <c r="K75" s="27">
        <v>134880</v>
      </c>
      <c r="L75" s="43">
        <v>0</v>
      </c>
      <c r="M75" s="53">
        <v>10</v>
      </c>
      <c r="O75" s="60">
        <v>47510</v>
      </c>
      <c r="P75" s="60">
        <v>1414</v>
      </c>
      <c r="Q75" s="60">
        <v>1131.2</v>
      </c>
      <c r="R75" s="60">
        <v>1060.5</v>
      </c>
      <c r="T75" s="96">
        <f t="shared" ref="T75:T138" si="4">E75*Q75</f>
        <v>11312</v>
      </c>
      <c r="U75" s="96">
        <f t="shared" ref="U75:U138" si="5">E75*R75</f>
        <v>10605</v>
      </c>
      <c r="W75" s="94">
        <f t="shared" ref="W75:W138" si="6">T75-K75</f>
        <v>-123568</v>
      </c>
      <c r="X75" s="94">
        <f t="shared" ref="X75:X138" si="7">U75-K75</f>
        <v>-124275</v>
      </c>
    </row>
    <row r="76" spans="1:24" ht="76.5">
      <c r="A76" s="20">
        <v>66</v>
      </c>
      <c r="B76" s="21" t="s">
        <v>562</v>
      </c>
      <c r="C76" s="22" t="s">
        <v>563</v>
      </c>
      <c r="D76" s="21" t="s">
        <v>559</v>
      </c>
      <c r="E76" s="23">
        <v>0</v>
      </c>
      <c r="F76" s="24">
        <v>0</v>
      </c>
      <c r="G76" s="24">
        <v>0</v>
      </c>
      <c r="H76" s="25">
        <v>0</v>
      </c>
      <c r="I76" s="26"/>
      <c r="J76" s="24">
        <v>0</v>
      </c>
      <c r="K76" s="27">
        <v>0</v>
      </c>
      <c r="L76" s="43">
        <v>0</v>
      </c>
      <c r="M76" s="53">
        <v>0</v>
      </c>
      <c r="O76" s="60">
        <v>12839</v>
      </c>
      <c r="P76" s="60">
        <v>1414</v>
      </c>
      <c r="Q76" s="60">
        <v>1131.2</v>
      </c>
      <c r="R76" s="60">
        <v>1060.5</v>
      </c>
      <c r="T76" s="96">
        <f t="shared" si="4"/>
        <v>0</v>
      </c>
      <c r="U76" s="96">
        <f t="shared" si="5"/>
        <v>0</v>
      </c>
      <c r="W76" s="94">
        <f t="shared" si="6"/>
        <v>0</v>
      </c>
      <c r="X76" s="94">
        <f t="shared" si="7"/>
        <v>0</v>
      </c>
    </row>
    <row r="77" spans="1:24" ht="76.5">
      <c r="A77" s="20">
        <v>67</v>
      </c>
      <c r="B77" s="21" t="s">
        <v>564</v>
      </c>
      <c r="C77" s="22" t="s">
        <v>565</v>
      </c>
      <c r="D77" s="21" t="s">
        <v>559</v>
      </c>
      <c r="E77" s="23">
        <v>0</v>
      </c>
      <c r="F77" s="24">
        <v>0</v>
      </c>
      <c r="G77" s="24">
        <v>0</v>
      </c>
      <c r="H77" s="25">
        <v>0</v>
      </c>
      <c r="I77" s="26"/>
      <c r="J77" s="24">
        <v>0</v>
      </c>
      <c r="K77" s="27">
        <v>0</v>
      </c>
      <c r="L77" s="43">
        <v>0</v>
      </c>
      <c r="M77" s="53">
        <v>0</v>
      </c>
      <c r="O77" s="60">
        <v>25452</v>
      </c>
      <c r="P77" s="60">
        <v>1145</v>
      </c>
      <c r="Q77" s="60">
        <v>916</v>
      </c>
      <c r="R77" s="60">
        <v>858.75</v>
      </c>
      <c r="T77" s="96">
        <f t="shared" si="4"/>
        <v>0</v>
      </c>
      <c r="U77" s="96">
        <f t="shared" si="5"/>
        <v>0</v>
      </c>
      <c r="W77" s="94">
        <f t="shared" si="6"/>
        <v>0</v>
      </c>
      <c r="X77" s="94">
        <f t="shared" si="7"/>
        <v>0</v>
      </c>
    </row>
    <row r="78" spans="1:24" ht="102">
      <c r="A78" s="20">
        <v>68</v>
      </c>
      <c r="B78" s="21" t="s">
        <v>566</v>
      </c>
      <c r="C78" s="22" t="s">
        <v>567</v>
      </c>
      <c r="D78" s="21" t="s">
        <v>559</v>
      </c>
      <c r="E78" s="23">
        <v>0</v>
      </c>
      <c r="F78" s="24">
        <v>0</v>
      </c>
      <c r="G78" s="24">
        <v>0</v>
      </c>
      <c r="H78" s="25">
        <v>0</v>
      </c>
      <c r="I78" s="26"/>
      <c r="J78" s="24">
        <v>0</v>
      </c>
      <c r="K78" s="27">
        <v>0</v>
      </c>
      <c r="L78" s="43">
        <v>0</v>
      </c>
      <c r="M78" s="53">
        <v>0</v>
      </c>
      <c r="O78" s="60">
        <v>30514</v>
      </c>
      <c r="P78" s="60">
        <v>1145</v>
      </c>
      <c r="Q78" s="60">
        <v>916</v>
      </c>
      <c r="R78" s="60">
        <v>858.75</v>
      </c>
      <c r="T78" s="96">
        <f t="shared" si="4"/>
        <v>0</v>
      </c>
      <c r="U78" s="96">
        <f t="shared" si="5"/>
        <v>0</v>
      </c>
      <c r="W78" s="94">
        <f t="shared" si="6"/>
        <v>0</v>
      </c>
      <c r="X78" s="94">
        <f t="shared" si="7"/>
        <v>0</v>
      </c>
    </row>
    <row r="79" spans="1:24" ht="102">
      <c r="A79" s="20">
        <v>69</v>
      </c>
      <c r="B79" s="21" t="s">
        <v>568</v>
      </c>
      <c r="C79" s="22" t="s">
        <v>569</v>
      </c>
      <c r="D79" s="21" t="s">
        <v>559</v>
      </c>
      <c r="E79" s="23">
        <v>10</v>
      </c>
      <c r="F79" s="24">
        <v>9274</v>
      </c>
      <c r="G79" s="24">
        <v>1414</v>
      </c>
      <c r="H79" s="25">
        <v>0</v>
      </c>
      <c r="I79" s="26"/>
      <c r="J79" s="24">
        <v>9274</v>
      </c>
      <c r="K79" s="27">
        <v>92740</v>
      </c>
      <c r="L79" s="43">
        <v>0</v>
      </c>
      <c r="M79" s="53">
        <v>10</v>
      </c>
      <c r="O79" s="60">
        <v>56673</v>
      </c>
      <c r="P79" s="60">
        <v>1414</v>
      </c>
      <c r="Q79" s="60">
        <v>1131.2</v>
      </c>
      <c r="R79" s="60">
        <v>1060.5</v>
      </c>
      <c r="T79" s="96">
        <f t="shared" si="4"/>
        <v>11312</v>
      </c>
      <c r="U79" s="96">
        <f t="shared" si="5"/>
        <v>10605</v>
      </c>
      <c r="W79" s="94">
        <f t="shared" si="6"/>
        <v>-81428</v>
      </c>
      <c r="X79" s="94">
        <f t="shared" si="7"/>
        <v>-82135</v>
      </c>
    </row>
    <row r="80" spans="1:24" ht="102">
      <c r="A80" s="20">
        <v>70</v>
      </c>
      <c r="B80" s="21" t="s">
        <v>570</v>
      </c>
      <c r="C80" s="22" t="s">
        <v>571</v>
      </c>
      <c r="D80" s="21" t="s">
        <v>559</v>
      </c>
      <c r="E80" s="23">
        <v>0</v>
      </c>
      <c r="F80" s="24">
        <v>0</v>
      </c>
      <c r="G80" s="24">
        <v>0</v>
      </c>
      <c r="H80" s="25">
        <v>0</v>
      </c>
      <c r="I80" s="26"/>
      <c r="J80" s="24">
        <v>0</v>
      </c>
      <c r="K80" s="27">
        <v>0</v>
      </c>
      <c r="L80" s="43">
        <v>0</v>
      </c>
      <c r="M80" s="53">
        <v>0</v>
      </c>
      <c r="O80" s="60">
        <v>56673</v>
      </c>
      <c r="P80" s="60">
        <v>1414</v>
      </c>
      <c r="Q80" s="60">
        <v>1131.2</v>
      </c>
      <c r="R80" s="60">
        <v>1060.5</v>
      </c>
      <c r="T80" s="96">
        <f t="shared" si="4"/>
        <v>0</v>
      </c>
      <c r="U80" s="96">
        <f t="shared" si="5"/>
        <v>0</v>
      </c>
      <c r="W80" s="94">
        <f t="shared" si="6"/>
        <v>0</v>
      </c>
      <c r="X80" s="94">
        <f t="shared" si="7"/>
        <v>0</v>
      </c>
    </row>
    <row r="81" spans="1:24" ht="89.25">
      <c r="A81" s="20">
        <v>71</v>
      </c>
      <c r="B81" s="21" t="s">
        <v>572</v>
      </c>
      <c r="C81" s="22" t="s">
        <v>573</v>
      </c>
      <c r="D81" s="21" t="s">
        <v>559</v>
      </c>
      <c r="E81" s="23">
        <v>0</v>
      </c>
      <c r="F81" s="24">
        <v>0</v>
      </c>
      <c r="G81" s="24">
        <v>0</v>
      </c>
      <c r="H81" s="25">
        <v>0</v>
      </c>
      <c r="I81" s="26"/>
      <c r="J81" s="24">
        <v>0</v>
      </c>
      <c r="K81" s="27">
        <v>0</v>
      </c>
      <c r="L81" s="43">
        <v>0</v>
      </c>
      <c r="M81" s="53">
        <v>0</v>
      </c>
      <c r="O81" s="60">
        <v>136350</v>
      </c>
      <c r="P81" s="60">
        <v>3394</v>
      </c>
      <c r="Q81" s="60">
        <v>2715.2</v>
      </c>
      <c r="R81" s="60">
        <v>2545.5</v>
      </c>
      <c r="T81" s="96">
        <f t="shared" si="4"/>
        <v>0</v>
      </c>
      <c r="U81" s="96">
        <f t="shared" si="5"/>
        <v>0</v>
      </c>
      <c r="W81" s="94">
        <f t="shared" si="6"/>
        <v>0</v>
      </c>
      <c r="X81" s="94">
        <f t="shared" si="7"/>
        <v>0</v>
      </c>
    </row>
    <row r="82" spans="1:24" ht="127.5">
      <c r="A82" s="20">
        <v>72</v>
      </c>
      <c r="B82" s="21" t="s">
        <v>574</v>
      </c>
      <c r="C82" s="22" t="s">
        <v>575</v>
      </c>
      <c r="D82" s="21" t="s">
        <v>576</v>
      </c>
      <c r="E82" s="23">
        <v>10</v>
      </c>
      <c r="F82" s="24">
        <v>8558</v>
      </c>
      <c r="G82" s="24">
        <v>1321</v>
      </c>
      <c r="H82" s="25">
        <v>0</v>
      </c>
      <c r="I82" s="26"/>
      <c r="J82" s="24">
        <v>8558</v>
      </c>
      <c r="K82" s="27">
        <v>85580</v>
      </c>
      <c r="L82" s="43">
        <v>0</v>
      </c>
      <c r="M82" s="53">
        <v>10</v>
      </c>
      <c r="O82" s="60">
        <v>113120</v>
      </c>
      <c r="P82" s="60">
        <v>1321</v>
      </c>
      <c r="Q82" s="60">
        <v>1056.8</v>
      </c>
      <c r="R82" s="60">
        <v>990.75</v>
      </c>
      <c r="T82" s="96">
        <f t="shared" si="4"/>
        <v>10568</v>
      </c>
      <c r="U82" s="96">
        <f t="shared" si="5"/>
        <v>9907.5</v>
      </c>
      <c r="W82" s="94">
        <f t="shared" si="6"/>
        <v>-75012</v>
      </c>
      <c r="X82" s="94">
        <f t="shared" si="7"/>
        <v>-75672.5</v>
      </c>
    </row>
    <row r="83" spans="1:24" ht="127.5">
      <c r="A83" s="20">
        <v>73</v>
      </c>
      <c r="B83" s="21" t="s">
        <v>577</v>
      </c>
      <c r="C83" s="22" t="s">
        <v>578</v>
      </c>
      <c r="D83" s="21" t="s">
        <v>579</v>
      </c>
      <c r="E83" s="23">
        <v>0</v>
      </c>
      <c r="F83" s="24">
        <v>0</v>
      </c>
      <c r="G83" s="24">
        <v>0</v>
      </c>
      <c r="H83" s="25">
        <v>0</v>
      </c>
      <c r="I83" s="26"/>
      <c r="J83" s="24">
        <v>0</v>
      </c>
      <c r="K83" s="27">
        <v>0</v>
      </c>
      <c r="L83" s="43">
        <v>0</v>
      </c>
      <c r="M83" s="53">
        <v>0</v>
      </c>
      <c r="O83" s="60">
        <v>113120</v>
      </c>
      <c r="P83" s="60">
        <v>1132</v>
      </c>
      <c r="Q83" s="60">
        <v>905.6</v>
      </c>
      <c r="R83" s="60">
        <v>849</v>
      </c>
      <c r="T83" s="96">
        <f t="shared" si="4"/>
        <v>0</v>
      </c>
      <c r="U83" s="96">
        <f t="shared" si="5"/>
        <v>0</v>
      </c>
      <c r="W83" s="94">
        <f t="shared" si="6"/>
        <v>0</v>
      </c>
      <c r="X83" s="94">
        <f t="shared" si="7"/>
        <v>0</v>
      </c>
    </row>
    <row r="84" spans="1:24" ht="153">
      <c r="A84" s="20">
        <v>74</v>
      </c>
      <c r="B84" s="21" t="s">
        <v>580</v>
      </c>
      <c r="C84" s="22" t="s">
        <v>581</v>
      </c>
      <c r="D84" s="21" t="s">
        <v>582</v>
      </c>
      <c r="E84" s="23">
        <v>0</v>
      </c>
      <c r="F84" s="24">
        <v>0</v>
      </c>
      <c r="G84" s="24">
        <v>0</v>
      </c>
      <c r="H84" s="25">
        <v>0</v>
      </c>
      <c r="I84" s="26"/>
      <c r="J84" s="24">
        <v>0</v>
      </c>
      <c r="K84" s="27">
        <v>0</v>
      </c>
      <c r="L84" s="43">
        <v>0</v>
      </c>
      <c r="M84" s="53">
        <v>0</v>
      </c>
      <c r="O84" s="60">
        <v>42798</v>
      </c>
      <c r="P84" s="60">
        <v>848</v>
      </c>
      <c r="Q84" s="60">
        <v>678.4</v>
      </c>
      <c r="R84" s="60">
        <v>636</v>
      </c>
      <c r="T84" s="96">
        <f t="shared" si="4"/>
        <v>0</v>
      </c>
      <c r="U84" s="96">
        <f t="shared" si="5"/>
        <v>0</v>
      </c>
      <c r="W84" s="94">
        <f t="shared" si="6"/>
        <v>0</v>
      </c>
      <c r="X84" s="94">
        <f t="shared" si="7"/>
        <v>0</v>
      </c>
    </row>
    <row r="85" spans="1:24" ht="63.75">
      <c r="A85" s="20">
        <v>75</v>
      </c>
      <c r="B85" s="21" t="s">
        <v>583</v>
      </c>
      <c r="C85" s="22" t="s">
        <v>584</v>
      </c>
      <c r="D85" s="21" t="s">
        <v>559</v>
      </c>
      <c r="E85" s="23">
        <v>6</v>
      </c>
      <c r="F85" s="24">
        <v>1033</v>
      </c>
      <c r="G85" s="24">
        <v>594</v>
      </c>
      <c r="H85" s="25">
        <v>0</v>
      </c>
      <c r="I85" s="26"/>
      <c r="J85" s="24">
        <v>1033</v>
      </c>
      <c r="K85" s="27">
        <v>6198</v>
      </c>
      <c r="L85" s="43">
        <v>0</v>
      </c>
      <c r="M85" s="53">
        <v>6</v>
      </c>
      <c r="O85" s="60">
        <v>7539</v>
      </c>
      <c r="P85" s="60">
        <v>594</v>
      </c>
      <c r="Q85" s="60">
        <v>475.2</v>
      </c>
      <c r="R85" s="60">
        <v>445.5</v>
      </c>
      <c r="T85" s="96">
        <f t="shared" si="4"/>
        <v>2851.2</v>
      </c>
      <c r="U85" s="96">
        <f t="shared" si="5"/>
        <v>2673</v>
      </c>
      <c r="W85" s="94">
        <f t="shared" si="6"/>
        <v>-3346.8</v>
      </c>
      <c r="X85" s="94">
        <f t="shared" si="7"/>
        <v>-3525</v>
      </c>
    </row>
    <row r="86" spans="1:24" ht="178.5">
      <c r="A86" s="20">
        <v>76</v>
      </c>
      <c r="B86" s="21" t="s">
        <v>585</v>
      </c>
      <c r="C86" s="22" t="s">
        <v>586</v>
      </c>
      <c r="D86" s="21" t="s">
        <v>559</v>
      </c>
      <c r="E86" s="23">
        <v>0</v>
      </c>
      <c r="F86" s="24">
        <v>0</v>
      </c>
      <c r="G86" s="24">
        <v>0</v>
      </c>
      <c r="H86" s="25">
        <v>0</v>
      </c>
      <c r="I86" s="26"/>
      <c r="J86" s="24">
        <v>0</v>
      </c>
      <c r="K86" s="27">
        <v>0</v>
      </c>
      <c r="L86" s="43">
        <v>0</v>
      </c>
      <c r="M86" s="53">
        <v>0</v>
      </c>
      <c r="O86" s="60">
        <v>5992</v>
      </c>
      <c r="P86" s="60">
        <v>249</v>
      </c>
      <c r="Q86" s="60">
        <v>199.2</v>
      </c>
      <c r="R86" s="60">
        <v>186.75</v>
      </c>
      <c r="T86" s="96">
        <f t="shared" si="4"/>
        <v>0</v>
      </c>
      <c r="U86" s="96">
        <f t="shared" si="5"/>
        <v>0</v>
      </c>
      <c r="W86" s="94">
        <f t="shared" si="6"/>
        <v>0</v>
      </c>
      <c r="X86" s="94">
        <f t="shared" si="7"/>
        <v>0</v>
      </c>
    </row>
    <row r="87" spans="1:24" ht="51">
      <c r="A87" s="20">
        <v>77</v>
      </c>
      <c r="B87" s="21" t="s">
        <v>587</v>
      </c>
      <c r="C87" s="22" t="s">
        <v>588</v>
      </c>
      <c r="D87" s="21" t="s">
        <v>559</v>
      </c>
      <c r="E87" s="23">
        <v>0</v>
      </c>
      <c r="F87" s="24">
        <v>0</v>
      </c>
      <c r="G87" s="24">
        <v>0</v>
      </c>
      <c r="H87" s="25">
        <v>0</v>
      </c>
      <c r="I87" s="26"/>
      <c r="J87" s="24">
        <v>0</v>
      </c>
      <c r="K87" s="27">
        <v>0</v>
      </c>
      <c r="L87" s="43">
        <v>0</v>
      </c>
      <c r="M87" s="53">
        <v>0</v>
      </c>
      <c r="O87" s="60">
        <v>4010</v>
      </c>
      <c r="P87" s="60">
        <v>249</v>
      </c>
      <c r="Q87" s="60">
        <v>199.2</v>
      </c>
      <c r="R87" s="60">
        <v>186.75</v>
      </c>
      <c r="T87" s="96">
        <f t="shared" si="4"/>
        <v>0</v>
      </c>
      <c r="U87" s="96">
        <f t="shared" si="5"/>
        <v>0</v>
      </c>
      <c r="W87" s="94">
        <f t="shared" si="6"/>
        <v>0</v>
      </c>
      <c r="X87" s="94">
        <f t="shared" si="7"/>
        <v>0</v>
      </c>
    </row>
    <row r="88" spans="1:24" ht="89.25">
      <c r="A88" s="20">
        <v>78</v>
      </c>
      <c r="B88" s="29" t="s">
        <v>589</v>
      </c>
      <c r="C88" s="22" t="s">
        <v>590</v>
      </c>
      <c r="D88" s="21" t="s">
        <v>576</v>
      </c>
      <c r="E88" s="23">
        <v>0</v>
      </c>
      <c r="F88" s="24">
        <v>0</v>
      </c>
      <c r="G88" s="24">
        <v>0</v>
      </c>
      <c r="H88" s="25">
        <v>0</v>
      </c>
      <c r="I88" s="26"/>
      <c r="J88" s="24">
        <v>0</v>
      </c>
      <c r="K88" s="27">
        <v>0</v>
      </c>
      <c r="L88" s="43">
        <v>0</v>
      </c>
      <c r="M88" s="53">
        <v>0</v>
      </c>
      <c r="O88" s="60">
        <v>18439</v>
      </c>
      <c r="P88" s="60">
        <v>209</v>
      </c>
      <c r="Q88" s="60">
        <v>167.2</v>
      </c>
      <c r="R88" s="60">
        <v>156.75</v>
      </c>
      <c r="T88" s="96">
        <f t="shared" si="4"/>
        <v>0</v>
      </c>
      <c r="U88" s="96">
        <f t="shared" si="5"/>
        <v>0</v>
      </c>
      <c r="W88" s="94">
        <f t="shared" si="6"/>
        <v>0</v>
      </c>
      <c r="X88" s="94">
        <f t="shared" si="7"/>
        <v>0</v>
      </c>
    </row>
    <row r="89" spans="1:24" ht="76.5">
      <c r="A89" s="20">
        <v>79</v>
      </c>
      <c r="B89" s="29" t="s">
        <v>591</v>
      </c>
      <c r="C89" s="22" t="s">
        <v>592</v>
      </c>
      <c r="D89" s="21" t="s">
        <v>559</v>
      </c>
      <c r="E89" s="23">
        <v>6</v>
      </c>
      <c r="F89" s="24">
        <v>436</v>
      </c>
      <c r="G89" s="24">
        <v>191</v>
      </c>
      <c r="H89" s="25">
        <v>0</v>
      </c>
      <c r="I89" s="26"/>
      <c r="J89" s="24">
        <v>436</v>
      </c>
      <c r="K89" s="27">
        <v>2616</v>
      </c>
      <c r="L89" s="43">
        <v>0</v>
      </c>
      <c r="M89" s="53">
        <v>6</v>
      </c>
      <c r="O89" s="60">
        <v>7700</v>
      </c>
      <c r="P89" s="60">
        <v>191</v>
      </c>
      <c r="Q89" s="60">
        <v>152.80000000000001</v>
      </c>
      <c r="R89" s="60">
        <v>143.25</v>
      </c>
      <c r="T89" s="96">
        <f t="shared" si="4"/>
        <v>916.80000000000007</v>
      </c>
      <c r="U89" s="96">
        <f t="shared" si="5"/>
        <v>859.5</v>
      </c>
      <c r="W89" s="94">
        <f t="shared" si="6"/>
        <v>-1699.1999999999998</v>
      </c>
      <c r="X89" s="94">
        <f t="shared" si="7"/>
        <v>-1756.5</v>
      </c>
    </row>
    <row r="90" spans="1:24" ht="153">
      <c r="A90" s="20">
        <v>80</v>
      </c>
      <c r="B90" s="21" t="s">
        <v>593</v>
      </c>
      <c r="C90" s="22" t="s">
        <v>594</v>
      </c>
      <c r="D90" s="21" t="s">
        <v>559</v>
      </c>
      <c r="E90" s="23">
        <v>0</v>
      </c>
      <c r="F90" s="24">
        <v>0</v>
      </c>
      <c r="G90" s="24">
        <v>0</v>
      </c>
      <c r="H90" s="25">
        <v>0</v>
      </c>
      <c r="I90" s="26"/>
      <c r="J90" s="24">
        <v>0</v>
      </c>
      <c r="K90" s="27">
        <v>0</v>
      </c>
      <c r="L90" s="43">
        <v>0</v>
      </c>
      <c r="M90" s="53">
        <v>0</v>
      </c>
      <c r="O90" s="60">
        <v>8046</v>
      </c>
      <c r="P90" s="60">
        <v>214</v>
      </c>
      <c r="Q90" s="60">
        <v>171.2</v>
      </c>
      <c r="R90" s="60">
        <v>160.5</v>
      </c>
      <c r="T90" s="96">
        <f t="shared" si="4"/>
        <v>0</v>
      </c>
      <c r="U90" s="96">
        <f t="shared" si="5"/>
        <v>0</v>
      </c>
      <c r="W90" s="94">
        <f t="shared" si="6"/>
        <v>0</v>
      </c>
      <c r="X90" s="94">
        <f t="shared" si="7"/>
        <v>0</v>
      </c>
    </row>
    <row r="91" spans="1:24" ht="140.25">
      <c r="A91" s="20">
        <v>81</v>
      </c>
      <c r="B91" s="21" t="s">
        <v>595</v>
      </c>
      <c r="C91" s="22" t="s">
        <v>596</v>
      </c>
      <c r="D91" s="21" t="s">
        <v>559</v>
      </c>
      <c r="E91" s="23">
        <v>0</v>
      </c>
      <c r="F91" s="24">
        <v>0</v>
      </c>
      <c r="G91" s="24">
        <v>0</v>
      </c>
      <c r="H91" s="25">
        <v>0</v>
      </c>
      <c r="I91" s="26"/>
      <c r="J91" s="24">
        <v>0</v>
      </c>
      <c r="K91" s="27">
        <v>0</v>
      </c>
      <c r="L91" s="43">
        <v>0</v>
      </c>
      <c r="M91" s="53">
        <v>0</v>
      </c>
      <c r="O91" s="60">
        <v>5133</v>
      </c>
      <c r="P91" s="60">
        <v>214</v>
      </c>
      <c r="Q91" s="60">
        <v>171.2</v>
      </c>
      <c r="R91" s="60">
        <v>160.5</v>
      </c>
      <c r="T91" s="96">
        <f t="shared" si="4"/>
        <v>0</v>
      </c>
      <c r="U91" s="96">
        <f t="shared" si="5"/>
        <v>0</v>
      </c>
      <c r="W91" s="94">
        <f t="shared" si="6"/>
        <v>0</v>
      </c>
      <c r="X91" s="94">
        <f t="shared" si="7"/>
        <v>0</v>
      </c>
    </row>
    <row r="92" spans="1:24" ht="165.75">
      <c r="A92" s="20">
        <v>82</v>
      </c>
      <c r="B92" s="21" t="s">
        <v>597</v>
      </c>
      <c r="C92" s="22" t="s">
        <v>598</v>
      </c>
      <c r="D92" s="21" t="s">
        <v>559</v>
      </c>
      <c r="E92" s="23">
        <v>0</v>
      </c>
      <c r="F92" s="24">
        <v>0</v>
      </c>
      <c r="G92" s="24">
        <v>0</v>
      </c>
      <c r="H92" s="25">
        <v>0</v>
      </c>
      <c r="I92" s="26"/>
      <c r="J92" s="24">
        <v>0</v>
      </c>
      <c r="K92" s="27">
        <v>0</v>
      </c>
      <c r="L92" s="43">
        <v>0</v>
      </c>
      <c r="M92" s="53">
        <v>0</v>
      </c>
      <c r="O92" s="60">
        <v>13695</v>
      </c>
      <c r="P92" s="60">
        <v>2613</v>
      </c>
      <c r="Q92" s="60">
        <v>2090.4</v>
      </c>
      <c r="R92" s="60">
        <v>1959.75</v>
      </c>
      <c r="T92" s="96">
        <f t="shared" si="4"/>
        <v>0</v>
      </c>
      <c r="U92" s="96">
        <f t="shared" si="5"/>
        <v>0</v>
      </c>
      <c r="W92" s="94">
        <f t="shared" si="6"/>
        <v>0</v>
      </c>
      <c r="X92" s="94">
        <f t="shared" si="7"/>
        <v>0</v>
      </c>
    </row>
    <row r="93" spans="1:24" ht="165.75">
      <c r="A93" s="20">
        <v>83</v>
      </c>
      <c r="B93" s="21" t="s">
        <v>599</v>
      </c>
      <c r="C93" s="22" t="s">
        <v>600</v>
      </c>
      <c r="D93" s="21" t="s">
        <v>559</v>
      </c>
      <c r="E93" s="23">
        <v>0</v>
      </c>
      <c r="F93" s="24">
        <v>0</v>
      </c>
      <c r="G93" s="24">
        <v>0</v>
      </c>
      <c r="H93" s="25">
        <v>0</v>
      </c>
      <c r="I93" s="26"/>
      <c r="J93" s="24">
        <v>0</v>
      </c>
      <c r="K93" s="27">
        <v>0</v>
      </c>
      <c r="L93" s="43">
        <v>0</v>
      </c>
      <c r="M93" s="53">
        <v>0</v>
      </c>
      <c r="O93" s="60">
        <v>10426</v>
      </c>
      <c r="P93" s="60">
        <v>2613</v>
      </c>
      <c r="Q93" s="60">
        <v>2090.4</v>
      </c>
      <c r="R93" s="60">
        <v>1959.75</v>
      </c>
      <c r="T93" s="96">
        <f t="shared" si="4"/>
        <v>0</v>
      </c>
      <c r="U93" s="96">
        <f t="shared" si="5"/>
        <v>0</v>
      </c>
      <c r="W93" s="94">
        <f t="shared" si="6"/>
        <v>0</v>
      </c>
      <c r="X93" s="94">
        <f t="shared" si="7"/>
        <v>0</v>
      </c>
    </row>
    <row r="94" spans="1:24" ht="165.75">
      <c r="A94" s="20">
        <v>84</v>
      </c>
      <c r="B94" s="30" t="s">
        <v>601</v>
      </c>
      <c r="C94" s="22" t="s">
        <v>602</v>
      </c>
      <c r="D94" s="21" t="s">
        <v>559</v>
      </c>
      <c r="E94" s="23">
        <v>7</v>
      </c>
      <c r="F94" s="24">
        <v>4889</v>
      </c>
      <c r="G94" s="24">
        <v>3193</v>
      </c>
      <c r="H94" s="25">
        <v>0</v>
      </c>
      <c r="I94" s="26"/>
      <c r="J94" s="24">
        <v>4889</v>
      </c>
      <c r="K94" s="27">
        <v>34223</v>
      </c>
      <c r="L94" s="43">
        <v>0</v>
      </c>
      <c r="M94" s="53">
        <v>7</v>
      </c>
      <c r="O94" s="60">
        <v>15407</v>
      </c>
      <c r="P94" s="60">
        <v>3193</v>
      </c>
      <c r="Q94" s="60">
        <v>2554.4</v>
      </c>
      <c r="R94" s="60">
        <v>2394.75</v>
      </c>
      <c r="T94" s="96">
        <f t="shared" si="4"/>
        <v>17880.8</v>
      </c>
      <c r="U94" s="96">
        <f t="shared" si="5"/>
        <v>16763.25</v>
      </c>
      <c r="W94" s="94">
        <f t="shared" si="6"/>
        <v>-16342.2</v>
      </c>
      <c r="X94" s="94">
        <f t="shared" si="7"/>
        <v>-17459.75</v>
      </c>
    </row>
    <row r="95" spans="1:24" ht="165.75">
      <c r="A95" s="20">
        <v>85</v>
      </c>
      <c r="B95" s="21" t="s">
        <v>603</v>
      </c>
      <c r="C95" s="22" t="s">
        <v>604</v>
      </c>
      <c r="D95" s="21" t="s">
        <v>559</v>
      </c>
      <c r="E95" s="23">
        <v>0</v>
      </c>
      <c r="F95" s="24">
        <v>0</v>
      </c>
      <c r="G95" s="24">
        <v>0</v>
      </c>
      <c r="H95" s="25">
        <v>0</v>
      </c>
      <c r="I95" s="26"/>
      <c r="J95" s="24">
        <v>0</v>
      </c>
      <c r="K95" s="27">
        <v>0</v>
      </c>
      <c r="L95" s="43">
        <v>0</v>
      </c>
      <c r="M95" s="53">
        <v>0</v>
      </c>
      <c r="O95" s="60">
        <v>14438</v>
      </c>
      <c r="P95" s="60">
        <v>3193</v>
      </c>
      <c r="Q95" s="60">
        <v>2554.4</v>
      </c>
      <c r="R95" s="60">
        <v>2394.75</v>
      </c>
      <c r="T95" s="96">
        <f t="shared" si="4"/>
        <v>0</v>
      </c>
      <c r="U95" s="96">
        <f t="shared" si="5"/>
        <v>0</v>
      </c>
      <c r="W95" s="94">
        <f t="shared" si="6"/>
        <v>0</v>
      </c>
      <c r="X95" s="94">
        <f t="shared" si="7"/>
        <v>0</v>
      </c>
    </row>
    <row r="96" spans="1:24" ht="409.5">
      <c r="A96" s="20">
        <v>86</v>
      </c>
      <c r="B96" s="21" t="s">
        <v>605</v>
      </c>
      <c r="C96" s="22" t="s">
        <v>606</v>
      </c>
      <c r="D96" s="21" t="s">
        <v>559</v>
      </c>
      <c r="E96" s="23">
        <v>0</v>
      </c>
      <c r="F96" s="24">
        <v>0</v>
      </c>
      <c r="G96" s="24">
        <v>0</v>
      </c>
      <c r="H96" s="25">
        <v>0</v>
      </c>
      <c r="I96" s="26"/>
      <c r="J96" s="24">
        <v>0</v>
      </c>
      <c r="K96" s="27">
        <v>0</v>
      </c>
      <c r="L96" s="43">
        <v>0</v>
      </c>
      <c r="M96" s="53">
        <v>0</v>
      </c>
      <c r="O96" s="60">
        <v>20543</v>
      </c>
      <c r="P96" s="60">
        <v>4185</v>
      </c>
      <c r="Q96" s="60">
        <v>3348</v>
      </c>
      <c r="R96" s="60">
        <v>3138.75</v>
      </c>
      <c r="T96" s="96">
        <f t="shared" si="4"/>
        <v>0</v>
      </c>
      <c r="U96" s="96">
        <f t="shared" si="5"/>
        <v>0</v>
      </c>
      <c r="W96" s="94">
        <f t="shared" si="6"/>
        <v>0</v>
      </c>
      <c r="X96" s="94">
        <f t="shared" si="7"/>
        <v>0</v>
      </c>
    </row>
    <row r="97" spans="1:24" ht="76.5">
      <c r="A97" s="20">
        <v>87</v>
      </c>
      <c r="B97" s="21" t="s">
        <v>607</v>
      </c>
      <c r="C97" s="22" t="s">
        <v>608</v>
      </c>
      <c r="D97" s="21" t="s">
        <v>559</v>
      </c>
      <c r="E97" s="23">
        <v>0</v>
      </c>
      <c r="F97" s="24">
        <v>0</v>
      </c>
      <c r="G97" s="24">
        <v>0</v>
      </c>
      <c r="H97" s="25">
        <v>0</v>
      </c>
      <c r="I97" s="26"/>
      <c r="J97" s="24">
        <v>0</v>
      </c>
      <c r="K97" s="27">
        <v>0</v>
      </c>
      <c r="L97" s="43">
        <v>0</v>
      </c>
      <c r="M97" s="53">
        <v>0</v>
      </c>
      <c r="O97" s="60">
        <v>13009</v>
      </c>
      <c r="P97" s="60">
        <v>1018</v>
      </c>
      <c r="Q97" s="60">
        <v>814.4</v>
      </c>
      <c r="R97" s="60">
        <v>763.5</v>
      </c>
      <c r="T97" s="96">
        <f t="shared" si="4"/>
        <v>0</v>
      </c>
      <c r="U97" s="96">
        <f t="shared" si="5"/>
        <v>0</v>
      </c>
      <c r="W97" s="94">
        <f t="shared" si="6"/>
        <v>0</v>
      </c>
      <c r="X97" s="94">
        <f t="shared" si="7"/>
        <v>0</v>
      </c>
    </row>
    <row r="98" spans="1:24" ht="76.5">
      <c r="A98" s="20">
        <v>88</v>
      </c>
      <c r="B98" s="21" t="s">
        <v>609</v>
      </c>
      <c r="C98" s="22" t="s">
        <v>608</v>
      </c>
      <c r="D98" s="21" t="s">
        <v>559</v>
      </c>
      <c r="E98" s="23">
        <v>7</v>
      </c>
      <c r="F98" s="24">
        <v>3955</v>
      </c>
      <c r="G98" s="24">
        <v>1649</v>
      </c>
      <c r="H98" s="25">
        <v>0</v>
      </c>
      <c r="I98" s="26"/>
      <c r="J98" s="24">
        <v>3955</v>
      </c>
      <c r="K98" s="27">
        <v>27685</v>
      </c>
      <c r="L98" s="43">
        <v>0</v>
      </c>
      <c r="M98" s="53">
        <v>7</v>
      </c>
      <c r="O98" s="60">
        <v>5992</v>
      </c>
      <c r="P98" s="60">
        <v>1649</v>
      </c>
      <c r="Q98" s="60">
        <v>1319.2</v>
      </c>
      <c r="R98" s="60">
        <v>1236.75</v>
      </c>
      <c r="T98" s="96">
        <f t="shared" si="4"/>
        <v>9234.4</v>
      </c>
      <c r="U98" s="96">
        <f t="shared" si="5"/>
        <v>8657.25</v>
      </c>
      <c r="W98" s="94">
        <f t="shared" si="6"/>
        <v>-18450.599999999999</v>
      </c>
      <c r="X98" s="94">
        <f t="shared" si="7"/>
        <v>-19027.75</v>
      </c>
    </row>
    <row r="99" spans="1:24" ht="127.5">
      <c r="A99" s="20">
        <v>89</v>
      </c>
      <c r="B99" s="21" t="s">
        <v>610</v>
      </c>
      <c r="C99" s="22" t="s">
        <v>611</v>
      </c>
      <c r="D99" s="21" t="s">
        <v>559</v>
      </c>
      <c r="E99" s="23">
        <v>7</v>
      </c>
      <c r="F99" s="24">
        <v>3385</v>
      </c>
      <c r="G99" s="24">
        <v>1620</v>
      </c>
      <c r="H99" s="25">
        <v>0</v>
      </c>
      <c r="I99" s="26"/>
      <c r="J99" s="24">
        <v>3385</v>
      </c>
      <c r="K99" s="27">
        <v>23695</v>
      </c>
      <c r="L99" s="43">
        <v>0</v>
      </c>
      <c r="M99" s="53">
        <v>7</v>
      </c>
      <c r="O99" s="60">
        <v>11228</v>
      </c>
      <c r="P99" s="60">
        <v>1620</v>
      </c>
      <c r="Q99" s="60">
        <v>1296</v>
      </c>
      <c r="R99" s="60">
        <v>1215</v>
      </c>
      <c r="T99" s="96">
        <f t="shared" si="4"/>
        <v>9072</v>
      </c>
      <c r="U99" s="96">
        <f t="shared" si="5"/>
        <v>8505</v>
      </c>
      <c r="W99" s="94">
        <f t="shared" si="6"/>
        <v>-14623</v>
      </c>
      <c r="X99" s="94">
        <f t="shared" si="7"/>
        <v>-15190</v>
      </c>
    </row>
    <row r="100" spans="1:24" ht="165.75">
      <c r="A100" s="20">
        <v>90</v>
      </c>
      <c r="B100" s="21" t="s">
        <v>612</v>
      </c>
      <c r="C100" s="22" t="s">
        <v>613</v>
      </c>
      <c r="D100" s="21" t="s">
        <v>559</v>
      </c>
      <c r="E100" s="23">
        <v>0</v>
      </c>
      <c r="F100" s="24">
        <v>0</v>
      </c>
      <c r="G100" s="24">
        <v>0</v>
      </c>
      <c r="H100" s="25">
        <v>0</v>
      </c>
      <c r="I100" s="26"/>
      <c r="J100" s="24">
        <v>0</v>
      </c>
      <c r="K100" s="27">
        <v>0</v>
      </c>
      <c r="L100" s="43">
        <v>0</v>
      </c>
      <c r="M100" s="53">
        <v>0</v>
      </c>
      <c r="O100" s="60">
        <v>19439</v>
      </c>
      <c r="P100" s="60">
        <v>2727</v>
      </c>
      <c r="Q100" s="60">
        <v>2181.6</v>
      </c>
      <c r="R100" s="60">
        <v>2045.25</v>
      </c>
      <c r="T100" s="96">
        <f t="shared" si="4"/>
        <v>0</v>
      </c>
      <c r="U100" s="96">
        <f t="shared" si="5"/>
        <v>0</v>
      </c>
      <c r="W100" s="94">
        <f t="shared" si="6"/>
        <v>0</v>
      </c>
      <c r="X100" s="94">
        <f t="shared" si="7"/>
        <v>0</v>
      </c>
    </row>
    <row r="101" spans="1:24" ht="165.75">
      <c r="A101" s="20">
        <v>91</v>
      </c>
      <c r="B101" s="21" t="s">
        <v>614</v>
      </c>
      <c r="C101" s="22" t="s">
        <v>615</v>
      </c>
      <c r="D101" s="21" t="s">
        <v>559</v>
      </c>
      <c r="E101" s="23">
        <v>0</v>
      </c>
      <c r="F101" s="24">
        <v>0</v>
      </c>
      <c r="G101" s="24">
        <v>0</v>
      </c>
      <c r="H101" s="25">
        <v>0</v>
      </c>
      <c r="I101" s="26"/>
      <c r="J101" s="24">
        <v>0</v>
      </c>
      <c r="K101" s="27">
        <v>0</v>
      </c>
      <c r="L101" s="43">
        <v>0</v>
      </c>
      <c r="M101" s="53">
        <v>0</v>
      </c>
      <c r="O101" s="60">
        <v>59352</v>
      </c>
      <c r="P101" s="60">
        <v>4044</v>
      </c>
      <c r="Q101" s="60">
        <v>3235.2</v>
      </c>
      <c r="R101" s="60">
        <v>3033</v>
      </c>
      <c r="T101" s="96">
        <f t="shared" si="4"/>
        <v>0</v>
      </c>
      <c r="U101" s="96">
        <f t="shared" si="5"/>
        <v>0</v>
      </c>
      <c r="W101" s="94">
        <f t="shared" si="6"/>
        <v>0</v>
      </c>
      <c r="X101" s="94">
        <f t="shared" si="7"/>
        <v>0</v>
      </c>
    </row>
    <row r="102" spans="1:24" ht="140.25">
      <c r="A102" s="20">
        <v>92</v>
      </c>
      <c r="B102" s="21" t="s">
        <v>616</v>
      </c>
      <c r="C102" s="22" t="s">
        <v>617</v>
      </c>
      <c r="D102" s="21" t="s">
        <v>559</v>
      </c>
      <c r="E102" s="23">
        <v>0</v>
      </c>
      <c r="F102" s="24">
        <v>0</v>
      </c>
      <c r="G102" s="24">
        <v>0</v>
      </c>
      <c r="H102" s="25">
        <v>0</v>
      </c>
      <c r="I102" s="26"/>
      <c r="J102" s="24">
        <v>0</v>
      </c>
      <c r="K102" s="27">
        <v>0</v>
      </c>
      <c r="L102" s="43">
        <v>0</v>
      </c>
      <c r="M102" s="53">
        <v>0</v>
      </c>
      <c r="O102" s="60">
        <v>17804</v>
      </c>
      <c r="P102" s="60">
        <v>4413</v>
      </c>
      <c r="Q102" s="60">
        <v>3530.4</v>
      </c>
      <c r="R102" s="60">
        <v>3309.75</v>
      </c>
      <c r="T102" s="96">
        <f t="shared" si="4"/>
        <v>0</v>
      </c>
      <c r="U102" s="96">
        <f t="shared" si="5"/>
        <v>0</v>
      </c>
      <c r="W102" s="94">
        <f t="shared" si="6"/>
        <v>0</v>
      </c>
      <c r="X102" s="94">
        <f t="shared" si="7"/>
        <v>0</v>
      </c>
    </row>
    <row r="103" spans="1:24" ht="140.25">
      <c r="A103" s="20">
        <v>93</v>
      </c>
      <c r="B103" s="21" t="s">
        <v>618</v>
      </c>
      <c r="C103" s="22" t="s">
        <v>619</v>
      </c>
      <c r="D103" s="21" t="s">
        <v>559</v>
      </c>
      <c r="E103" s="23">
        <v>0</v>
      </c>
      <c r="F103" s="24">
        <v>0</v>
      </c>
      <c r="G103" s="24">
        <v>0</v>
      </c>
      <c r="H103" s="25">
        <v>0</v>
      </c>
      <c r="I103" s="26"/>
      <c r="J103" s="24">
        <v>0</v>
      </c>
      <c r="K103" s="27">
        <v>0</v>
      </c>
      <c r="L103" s="43">
        <v>0</v>
      </c>
      <c r="M103" s="53">
        <v>0</v>
      </c>
      <c r="O103" s="60">
        <v>20052</v>
      </c>
      <c r="P103" s="60">
        <v>5262</v>
      </c>
      <c r="Q103" s="60">
        <v>4209.6000000000004</v>
      </c>
      <c r="R103" s="60">
        <v>3946.5</v>
      </c>
      <c r="T103" s="96">
        <f t="shared" si="4"/>
        <v>0</v>
      </c>
      <c r="U103" s="96">
        <f t="shared" si="5"/>
        <v>0</v>
      </c>
      <c r="W103" s="94">
        <f t="shared" si="6"/>
        <v>0</v>
      </c>
      <c r="X103" s="94">
        <f t="shared" si="7"/>
        <v>0</v>
      </c>
    </row>
    <row r="104" spans="1:24" ht="127.5">
      <c r="A104" s="20">
        <v>94</v>
      </c>
      <c r="B104" s="21" t="s">
        <v>620</v>
      </c>
      <c r="C104" s="22" t="s">
        <v>621</v>
      </c>
      <c r="D104" s="21" t="s">
        <v>559</v>
      </c>
      <c r="E104" s="23">
        <v>7</v>
      </c>
      <c r="F104" s="24">
        <v>9655</v>
      </c>
      <c r="G104" s="24">
        <v>5429</v>
      </c>
      <c r="H104" s="25">
        <v>0</v>
      </c>
      <c r="I104" s="26"/>
      <c r="J104" s="24">
        <v>9655</v>
      </c>
      <c r="K104" s="27">
        <v>67585</v>
      </c>
      <c r="L104" s="43">
        <v>0</v>
      </c>
      <c r="M104" s="53">
        <v>7</v>
      </c>
      <c r="O104" s="60">
        <v>25337</v>
      </c>
      <c r="P104" s="60">
        <v>5429</v>
      </c>
      <c r="Q104" s="60">
        <v>4343.2</v>
      </c>
      <c r="R104" s="60">
        <v>4071.75</v>
      </c>
      <c r="T104" s="96">
        <f t="shared" si="4"/>
        <v>30402.399999999998</v>
      </c>
      <c r="U104" s="96">
        <f t="shared" si="5"/>
        <v>28502.25</v>
      </c>
      <c r="W104" s="94">
        <f t="shared" si="6"/>
        <v>-37182.600000000006</v>
      </c>
      <c r="X104" s="94">
        <f t="shared" si="7"/>
        <v>-39082.75</v>
      </c>
    </row>
    <row r="105" spans="1:24" ht="344.25">
      <c r="A105" s="20">
        <v>95</v>
      </c>
      <c r="B105" s="21" t="s">
        <v>622</v>
      </c>
      <c r="C105" s="22" t="s">
        <v>623</v>
      </c>
      <c r="D105" s="21" t="s">
        <v>559</v>
      </c>
      <c r="E105" s="23">
        <v>0</v>
      </c>
      <c r="F105" s="24">
        <v>0</v>
      </c>
      <c r="G105" s="24">
        <v>0</v>
      </c>
      <c r="H105" s="25">
        <v>0</v>
      </c>
      <c r="I105" s="26"/>
      <c r="J105" s="24">
        <v>0</v>
      </c>
      <c r="K105" s="27">
        <v>0</v>
      </c>
      <c r="L105" s="43">
        <v>0</v>
      </c>
      <c r="M105" s="53">
        <v>0</v>
      </c>
      <c r="O105" s="60">
        <v>33366</v>
      </c>
      <c r="P105" s="60">
        <v>4185</v>
      </c>
      <c r="Q105" s="60">
        <v>3348</v>
      </c>
      <c r="R105" s="60">
        <v>3138.75</v>
      </c>
      <c r="T105" s="96">
        <f t="shared" si="4"/>
        <v>0</v>
      </c>
      <c r="U105" s="96">
        <f t="shared" si="5"/>
        <v>0</v>
      </c>
      <c r="W105" s="94">
        <f t="shared" si="6"/>
        <v>0</v>
      </c>
      <c r="X105" s="94">
        <f t="shared" si="7"/>
        <v>0</v>
      </c>
    </row>
    <row r="106" spans="1:24" ht="76.5">
      <c r="A106" s="20">
        <v>96</v>
      </c>
      <c r="B106" s="21" t="s">
        <v>624</v>
      </c>
      <c r="C106" s="22" t="s">
        <v>625</v>
      </c>
      <c r="D106" s="21" t="s">
        <v>559</v>
      </c>
      <c r="E106" s="23">
        <v>0</v>
      </c>
      <c r="F106" s="24">
        <v>0</v>
      </c>
      <c r="G106" s="24">
        <v>0</v>
      </c>
      <c r="H106" s="25">
        <v>0</v>
      </c>
      <c r="I106" s="26"/>
      <c r="J106" s="24">
        <v>0</v>
      </c>
      <c r="K106" s="27">
        <v>0</v>
      </c>
      <c r="L106" s="43">
        <v>0</v>
      </c>
      <c r="M106" s="53">
        <v>0</v>
      </c>
      <c r="O106" s="60">
        <v>13695</v>
      </c>
      <c r="P106" s="60">
        <v>3054</v>
      </c>
      <c r="Q106" s="60">
        <v>2443.1999999999998</v>
      </c>
      <c r="R106" s="60">
        <v>2290.5</v>
      </c>
      <c r="T106" s="96">
        <f t="shared" si="4"/>
        <v>0</v>
      </c>
      <c r="U106" s="96">
        <f t="shared" si="5"/>
        <v>0</v>
      </c>
      <c r="W106" s="94">
        <f t="shared" si="6"/>
        <v>0</v>
      </c>
      <c r="X106" s="94">
        <f t="shared" si="7"/>
        <v>0</v>
      </c>
    </row>
    <row r="107" spans="1:24" ht="76.5">
      <c r="A107" s="20">
        <v>97</v>
      </c>
      <c r="B107" s="21" t="s">
        <v>626</v>
      </c>
      <c r="C107" s="22" t="s">
        <v>625</v>
      </c>
      <c r="D107" s="21" t="s">
        <v>559</v>
      </c>
      <c r="E107" s="23">
        <v>7</v>
      </c>
      <c r="F107" s="24">
        <v>3955</v>
      </c>
      <c r="G107" s="24">
        <v>1649</v>
      </c>
      <c r="H107" s="25">
        <v>0</v>
      </c>
      <c r="I107" s="26"/>
      <c r="J107" s="24">
        <v>3955</v>
      </c>
      <c r="K107" s="27">
        <v>27685</v>
      </c>
      <c r="L107" s="43">
        <v>0</v>
      </c>
      <c r="M107" s="53">
        <v>7</v>
      </c>
      <c r="O107" s="60">
        <v>5687</v>
      </c>
      <c r="P107" s="60">
        <v>1649</v>
      </c>
      <c r="Q107" s="60">
        <v>1319.2</v>
      </c>
      <c r="R107" s="60">
        <v>1236.75</v>
      </c>
      <c r="T107" s="96">
        <f t="shared" si="4"/>
        <v>9234.4</v>
      </c>
      <c r="U107" s="96">
        <f t="shared" si="5"/>
        <v>8657.25</v>
      </c>
      <c r="W107" s="94">
        <f t="shared" si="6"/>
        <v>-18450.599999999999</v>
      </c>
      <c r="X107" s="94">
        <f t="shared" si="7"/>
        <v>-19027.75</v>
      </c>
    </row>
    <row r="108" spans="1:24" ht="153">
      <c r="A108" s="20">
        <v>98</v>
      </c>
      <c r="B108" s="21" t="s">
        <v>627</v>
      </c>
      <c r="C108" s="22" t="s">
        <v>628</v>
      </c>
      <c r="D108" s="21" t="s">
        <v>559</v>
      </c>
      <c r="E108" s="23">
        <v>1</v>
      </c>
      <c r="F108" s="24">
        <v>6138</v>
      </c>
      <c r="G108" s="24">
        <v>3542</v>
      </c>
      <c r="H108" s="25">
        <v>0</v>
      </c>
      <c r="I108" s="26"/>
      <c r="J108" s="24">
        <v>6138</v>
      </c>
      <c r="K108" s="27">
        <v>6138</v>
      </c>
      <c r="L108" s="43">
        <v>0</v>
      </c>
      <c r="M108" s="53">
        <v>1</v>
      </c>
      <c r="O108" s="60">
        <v>18099</v>
      </c>
      <c r="P108" s="60">
        <v>3542</v>
      </c>
      <c r="Q108" s="60">
        <v>2833.6</v>
      </c>
      <c r="R108" s="60">
        <v>2656.5</v>
      </c>
      <c r="T108" s="96">
        <f t="shared" si="4"/>
        <v>2833.6</v>
      </c>
      <c r="U108" s="96">
        <f t="shared" si="5"/>
        <v>2656.5</v>
      </c>
      <c r="W108" s="94">
        <f t="shared" si="6"/>
        <v>-3304.4</v>
      </c>
      <c r="X108" s="94">
        <f t="shared" si="7"/>
        <v>-3481.5</v>
      </c>
    </row>
    <row r="109" spans="1:24" ht="51">
      <c r="A109" s="20">
        <v>99</v>
      </c>
      <c r="B109" s="21" t="s">
        <v>629</v>
      </c>
      <c r="C109" s="22" t="s">
        <v>630</v>
      </c>
      <c r="D109" s="21" t="s">
        <v>559</v>
      </c>
      <c r="E109" s="23">
        <v>4</v>
      </c>
      <c r="F109" s="24">
        <v>20735</v>
      </c>
      <c r="G109" s="24">
        <v>13875</v>
      </c>
      <c r="H109" s="25">
        <v>0</v>
      </c>
      <c r="I109" s="26"/>
      <c r="J109" s="24">
        <v>20735</v>
      </c>
      <c r="K109" s="27">
        <v>82940</v>
      </c>
      <c r="L109" s="43">
        <v>0</v>
      </c>
      <c r="M109" s="53">
        <v>4</v>
      </c>
      <c r="O109" s="60">
        <v>28846</v>
      </c>
      <c r="P109" s="60">
        <v>13875</v>
      </c>
      <c r="Q109" s="60">
        <v>11100</v>
      </c>
      <c r="R109" s="60">
        <v>10406.25</v>
      </c>
      <c r="T109" s="96">
        <f t="shared" si="4"/>
        <v>44400</v>
      </c>
      <c r="U109" s="96">
        <f t="shared" si="5"/>
        <v>41625</v>
      </c>
      <c r="W109" s="94">
        <f t="shared" si="6"/>
        <v>-38540</v>
      </c>
      <c r="X109" s="94">
        <f t="shared" si="7"/>
        <v>-41315</v>
      </c>
    </row>
    <row r="110" spans="1:24" ht="51">
      <c r="A110" s="20">
        <v>100</v>
      </c>
      <c r="B110" s="21" t="s">
        <v>631</v>
      </c>
      <c r="C110" s="22" t="s">
        <v>632</v>
      </c>
      <c r="D110" s="21" t="s">
        <v>559</v>
      </c>
      <c r="E110" s="23">
        <v>5</v>
      </c>
      <c r="F110" s="24">
        <v>20735</v>
      </c>
      <c r="G110" s="24">
        <v>14139</v>
      </c>
      <c r="H110" s="25">
        <v>0</v>
      </c>
      <c r="I110" s="26"/>
      <c r="J110" s="24">
        <v>20735</v>
      </c>
      <c r="K110" s="27">
        <v>103675</v>
      </c>
      <c r="L110" s="43">
        <v>0</v>
      </c>
      <c r="M110" s="53">
        <v>5</v>
      </c>
      <c r="O110" s="60">
        <v>30815</v>
      </c>
      <c r="P110" s="60">
        <v>14139</v>
      </c>
      <c r="Q110" s="60">
        <v>11311.2</v>
      </c>
      <c r="R110" s="60">
        <v>10604.25</v>
      </c>
      <c r="T110" s="96">
        <f t="shared" si="4"/>
        <v>56556</v>
      </c>
      <c r="U110" s="96">
        <f t="shared" si="5"/>
        <v>53021.25</v>
      </c>
      <c r="W110" s="94">
        <f t="shared" si="6"/>
        <v>-47119</v>
      </c>
      <c r="X110" s="94">
        <f t="shared" si="7"/>
        <v>-50653.75</v>
      </c>
    </row>
    <row r="111" spans="1:24" ht="51">
      <c r="A111" s="20">
        <v>101</v>
      </c>
      <c r="B111" s="21" t="s">
        <v>633</v>
      </c>
      <c r="C111" s="22" t="s">
        <v>634</v>
      </c>
      <c r="D111" s="21" t="s">
        <v>559</v>
      </c>
      <c r="E111" s="23">
        <v>0</v>
      </c>
      <c r="F111" s="24">
        <v>0</v>
      </c>
      <c r="G111" s="24">
        <v>0</v>
      </c>
      <c r="H111" s="25">
        <v>0</v>
      </c>
      <c r="I111" s="26"/>
      <c r="J111" s="24">
        <v>0</v>
      </c>
      <c r="K111" s="27">
        <v>0</v>
      </c>
      <c r="L111" s="43">
        <v>0</v>
      </c>
      <c r="M111" s="53">
        <v>0</v>
      </c>
      <c r="O111" s="60">
        <v>39479</v>
      </c>
      <c r="P111" s="60">
        <v>14814</v>
      </c>
      <c r="Q111" s="60">
        <v>11851.2</v>
      </c>
      <c r="R111" s="60">
        <v>11110.5</v>
      </c>
      <c r="T111" s="96">
        <f t="shared" si="4"/>
        <v>0</v>
      </c>
      <c r="U111" s="96">
        <f t="shared" si="5"/>
        <v>0</v>
      </c>
      <c r="W111" s="94">
        <f t="shared" si="6"/>
        <v>0</v>
      </c>
      <c r="X111" s="94">
        <f t="shared" si="7"/>
        <v>0</v>
      </c>
    </row>
    <row r="112" spans="1:24" ht="51">
      <c r="A112" s="20">
        <v>102</v>
      </c>
      <c r="B112" s="21" t="s">
        <v>635</v>
      </c>
      <c r="C112" s="22" t="s">
        <v>636</v>
      </c>
      <c r="D112" s="21" t="s">
        <v>559</v>
      </c>
      <c r="E112" s="23">
        <v>0</v>
      </c>
      <c r="F112" s="24">
        <v>0</v>
      </c>
      <c r="G112" s="24">
        <v>0</v>
      </c>
      <c r="H112" s="25">
        <v>0</v>
      </c>
      <c r="I112" s="26"/>
      <c r="J112" s="24">
        <v>0</v>
      </c>
      <c r="K112" s="27">
        <v>0</v>
      </c>
      <c r="L112" s="43">
        <v>0</v>
      </c>
      <c r="M112" s="53">
        <v>0</v>
      </c>
      <c r="O112" s="60">
        <v>41086</v>
      </c>
      <c r="P112" s="60">
        <v>14814</v>
      </c>
      <c r="Q112" s="60">
        <v>11851.2</v>
      </c>
      <c r="R112" s="60">
        <v>11110.5</v>
      </c>
      <c r="T112" s="96">
        <f t="shared" si="4"/>
        <v>0</v>
      </c>
      <c r="U112" s="96">
        <f t="shared" si="5"/>
        <v>0</v>
      </c>
      <c r="W112" s="94">
        <f t="shared" si="6"/>
        <v>0</v>
      </c>
      <c r="X112" s="94">
        <f t="shared" si="7"/>
        <v>0</v>
      </c>
    </row>
    <row r="113" spans="1:24" ht="216.75">
      <c r="A113" s="20">
        <v>103</v>
      </c>
      <c r="B113" s="21" t="s">
        <v>637</v>
      </c>
      <c r="C113" s="22" t="s">
        <v>638</v>
      </c>
      <c r="D113" s="21" t="s">
        <v>559</v>
      </c>
      <c r="E113" s="23">
        <v>0</v>
      </c>
      <c r="F113" s="24">
        <v>0</v>
      </c>
      <c r="G113" s="24">
        <v>0</v>
      </c>
      <c r="H113" s="25">
        <v>0</v>
      </c>
      <c r="I113" s="26"/>
      <c r="J113" s="24">
        <v>0</v>
      </c>
      <c r="K113" s="27">
        <v>0</v>
      </c>
      <c r="L113" s="43">
        <v>0</v>
      </c>
      <c r="M113" s="53">
        <v>0</v>
      </c>
      <c r="O113" s="60">
        <v>230977</v>
      </c>
      <c r="P113" s="60">
        <v>11452</v>
      </c>
      <c r="Q113" s="60">
        <v>9161.6</v>
      </c>
      <c r="R113" s="60">
        <v>8589</v>
      </c>
      <c r="T113" s="96">
        <f t="shared" si="4"/>
        <v>0</v>
      </c>
      <c r="U113" s="96">
        <f t="shared" si="5"/>
        <v>0</v>
      </c>
      <c r="W113" s="94">
        <f t="shared" si="6"/>
        <v>0</v>
      </c>
      <c r="X113" s="94">
        <f t="shared" si="7"/>
        <v>0</v>
      </c>
    </row>
    <row r="114" spans="1:24" ht="51">
      <c r="A114" s="20">
        <v>104</v>
      </c>
      <c r="B114" s="21" t="s">
        <v>639</v>
      </c>
      <c r="C114" s="22" t="s">
        <v>640</v>
      </c>
      <c r="D114" s="21" t="s">
        <v>559</v>
      </c>
      <c r="E114" s="23">
        <v>0</v>
      </c>
      <c r="F114" s="24">
        <v>0</v>
      </c>
      <c r="G114" s="24">
        <v>0</v>
      </c>
      <c r="H114" s="25">
        <v>0</v>
      </c>
      <c r="I114" s="26"/>
      <c r="J114" s="24">
        <v>0</v>
      </c>
      <c r="K114" s="27">
        <v>0</v>
      </c>
      <c r="L114" s="43">
        <v>0</v>
      </c>
      <c r="M114" s="53">
        <v>0</v>
      </c>
      <c r="O114" s="60">
        <v>144115</v>
      </c>
      <c r="P114" s="60">
        <v>39746</v>
      </c>
      <c r="Q114" s="60">
        <v>31796.799999999999</v>
      </c>
      <c r="R114" s="60">
        <v>29809.5</v>
      </c>
      <c r="T114" s="96">
        <f t="shared" si="4"/>
        <v>0</v>
      </c>
      <c r="U114" s="96">
        <f t="shared" si="5"/>
        <v>0</v>
      </c>
      <c r="W114" s="94">
        <f t="shared" si="6"/>
        <v>0</v>
      </c>
      <c r="X114" s="94">
        <f t="shared" si="7"/>
        <v>0</v>
      </c>
    </row>
    <row r="115" spans="1:24" ht="51">
      <c r="A115" s="20">
        <v>105</v>
      </c>
      <c r="B115" s="21" t="s">
        <v>641</v>
      </c>
      <c r="C115" s="22" t="s">
        <v>642</v>
      </c>
      <c r="D115" s="21" t="s">
        <v>559</v>
      </c>
      <c r="E115" s="23">
        <v>0</v>
      </c>
      <c r="F115" s="24">
        <v>0</v>
      </c>
      <c r="G115" s="24">
        <v>0</v>
      </c>
      <c r="H115" s="25">
        <v>0</v>
      </c>
      <c r="I115" s="26"/>
      <c r="J115" s="24">
        <v>0</v>
      </c>
      <c r="K115" s="27">
        <v>0</v>
      </c>
      <c r="L115" s="43">
        <v>0</v>
      </c>
      <c r="M115" s="53">
        <v>0</v>
      </c>
      <c r="O115" s="60">
        <v>170585</v>
      </c>
      <c r="P115" s="60">
        <v>719</v>
      </c>
      <c r="Q115" s="60">
        <v>575.20000000000005</v>
      </c>
      <c r="R115" s="60">
        <v>539.25</v>
      </c>
      <c r="T115" s="96">
        <f t="shared" si="4"/>
        <v>0</v>
      </c>
      <c r="U115" s="96">
        <f t="shared" si="5"/>
        <v>0</v>
      </c>
      <c r="W115" s="94">
        <f t="shared" si="6"/>
        <v>0</v>
      </c>
      <c r="X115" s="94">
        <f t="shared" si="7"/>
        <v>0</v>
      </c>
    </row>
    <row r="116" spans="1:24" ht="114.75">
      <c r="A116" s="20">
        <v>106</v>
      </c>
      <c r="B116" s="21" t="s">
        <v>643</v>
      </c>
      <c r="C116" s="28" t="s">
        <v>644</v>
      </c>
      <c r="D116" s="21" t="s">
        <v>645</v>
      </c>
      <c r="E116" s="23">
        <v>30</v>
      </c>
      <c r="F116" s="24">
        <v>1212</v>
      </c>
      <c r="G116" s="24">
        <v>546</v>
      </c>
      <c r="H116" s="25">
        <v>0</v>
      </c>
      <c r="I116" s="26"/>
      <c r="J116" s="24">
        <v>1212</v>
      </c>
      <c r="K116" s="27">
        <v>36360</v>
      </c>
      <c r="L116" s="43">
        <v>0</v>
      </c>
      <c r="M116" s="53">
        <v>30</v>
      </c>
      <c r="O116" s="60">
        <v>14029</v>
      </c>
      <c r="P116" s="60">
        <v>546</v>
      </c>
      <c r="Q116" s="60">
        <v>436.8</v>
      </c>
      <c r="R116" s="60">
        <v>409.5</v>
      </c>
      <c r="T116" s="96">
        <f t="shared" si="4"/>
        <v>13104</v>
      </c>
      <c r="U116" s="96">
        <f t="shared" si="5"/>
        <v>12285</v>
      </c>
      <c r="W116" s="94">
        <f t="shared" si="6"/>
        <v>-23256</v>
      </c>
      <c r="X116" s="94">
        <f t="shared" si="7"/>
        <v>-24075</v>
      </c>
    </row>
    <row r="117" spans="1:24" ht="114.75">
      <c r="A117" s="20">
        <v>107</v>
      </c>
      <c r="B117" s="21" t="s">
        <v>646</v>
      </c>
      <c r="C117" s="28" t="s">
        <v>647</v>
      </c>
      <c r="D117" s="21" t="s">
        <v>645</v>
      </c>
      <c r="E117" s="23">
        <v>30</v>
      </c>
      <c r="F117" s="24">
        <v>1246</v>
      </c>
      <c r="G117" s="24">
        <v>635</v>
      </c>
      <c r="H117" s="25">
        <v>0</v>
      </c>
      <c r="I117" s="26"/>
      <c r="J117" s="24">
        <v>1246</v>
      </c>
      <c r="K117" s="27">
        <v>37380</v>
      </c>
      <c r="L117" s="43">
        <v>0</v>
      </c>
      <c r="M117" s="53">
        <v>30</v>
      </c>
      <c r="O117" s="60">
        <v>13146</v>
      </c>
      <c r="P117" s="60">
        <v>635</v>
      </c>
      <c r="Q117" s="60">
        <v>508</v>
      </c>
      <c r="R117" s="60">
        <v>476.25</v>
      </c>
      <c r="T117" s="96">
        <f t="shared" si="4"/>
        <v>15240</v>
      </c>
      <c r="U117" s="96">
        <f t="shared" si="5"/>
        <v>14287.5</v>
      </c>
      <c r="W117" s="94">
        <f t="shared" si="6"/>
        <v>-22140</v>
      </c>
      <c r="X117" s="94">
        <f t="shared" si="7"/>
        <v>-23092.5</v>
      </c>
    </row>
    <row r="118" spans="1:24" ht="114.75">
      <c r="A118" s="20">
        <v>108</v>
      </c>
      <c r="B118" s="21" t="s">
        <v>648</v>
      </c>
      <c r="C118" s="28" t="s">
        <v>649</v>
      </c>
      <c r="D118" s="21" t="s">
        <v>645</v>
      </c>
      <c r="E118" s="23">
        <v>30</v>
      </c>
      <c r="F118" s="24">
        <v>1246</v>
      </c>
      <c r="G118" s="24">
        <v>662</v>
      </c>
      <c r="H118" s="25">
        <v>0</v>
      </c>
      <c r="I118" s="26"/>
      <c r="J118" s="24">
        <v>1246</v>
      </c>
      <c r="K118" s="27">
        <v>37380</v>
      </c>
      <c r="L118" s="43">
        <v>0</v>
      </c>
      <c r="M118" s="53">
        <v>30</v>
      </c>
      <c r="O118" s="60">
        <v>14029</v>
      </c>
      <c r="P118" s="60">
        <v>662</v>
      </c>
      <c r="Q118" s="60">
        <v>529.6</v>
      </c>
      <c r="R118" s="60">
        <v>496.5</v>
      </c>
      <c r="T118" s="96">
        <f t="shared" si="4"/>
        <v>15888</v>
      </c>
      <c r="U118" s="96">
        <f t="shared" si="5"/>
        <v>14895</v>
      </c>
      <c r="W118" s="94">
        <f t="shared" si="6"/>
        <v>-21492</v>
      </c>
      <c r="X118" s="94">
        <f t="shared" si="7"/>
        <v>-22485</v>
      </c>
    </row>
    <row r="119" spans="1:24" ht="153">
      <c r="A119" s="20">
        <v>109</v>
      </c>
      <c r="B119" s="21" t="s">
        <v>650</v>
      </c>
      <c r="C119" s="22" t="s">
        <v>651</v>
      </c>
      <c r="D119" s="21" t="s">
        <v>645</v>
      </c>
      <c r="E119" s="23">
        <v>2</v>
      </c>
      <c r="F119" s="24">
        <v>1361</v>
      </c>
      <c r="G119" s="24">
        <v>467</v>
      </c>
      <c r="H119" s="25">
        <v>0</v>
      </c>
      <c r="I119" s="26"/>
      <c r="J119" s="24">
        <v>1361</v>
      </c>
      <c r="K119" s="27">
        <v>2722</v>
      </c>
      <c r="L119" s="43">
        <v>0</v>
      </c>
      <c r="M119" s="53">
        <v>2</v>
      </c>
      <c r="O119" s="60">
        <v>13146</v>
      </c>
      <c r="P119" s="60">
        <v>467</v>
      </c>
      <c r="Q119" s="60">
        <v>373.6</v>
      </c>
      <c r="R119" s="60">
        <v>350.25</v>
      </c>
      <c r="T119" s="96">
        <f t="shared" si="4"/>
        <v>747.2</v>
      </c>
      <c r="U119" s="96">
        <f t="shared" si="5"/>
        <v>700.5</v>
      </c>
      <c r="W119" s="94">
        <f t="shared" si="6"/>
        <v>-1974.8</v>
      </c>
      <c r="X119" s="94">
        <f t="shared" si="7"/>
        <v>-2021.5</v>
      </c>
    </row>
    <row r="120" spans="1:24" ht="114.75">
      <c r="A120" s="20">
        <v>110</v>
      </c>
      <c r="B120" s="21" t="s">
        <v>652</v>
      </c>
      <c r="C120" s="22" t="s">
        <v>653</v>
      </c>
      <c r="D120" s="21" t="s">
        <v>645</v>
      </c>
      <c r="E120" s="23">
        <v>0</v>
      </c>
      <c r="F120" s="24">
        <v>0</v>
      </c>
      <c r="G120" s="24">
        <v>0</v>
      </c>
      <c r="H120" s="25">
        <v>0</v>
      </c>
      <c r="I120" s="26"/>
      <c r="J120" s="24">
        <v>0</v>
      </c>
      <c r="K120" s="27">
        <v>0</v>
      </c>
      <c r="L120" s="43">
        <v>0</v>
      </c>
      <c r="M120" s="53">
        <v>0</v>
      </c>
      <c r="O120" s="60">
        <v>14029</v>
      </c>
      <c r="P120" s="60">
        <v>719</v>
      </c>
      <c r="Q120" s="60">
        <v>575.20000000000005</v>
      </c>
      <c r="R120" s="60">
        <v>539.25</v>
      </c>
      <c r="T120" s="96">
        <f t="shared" si="4"/>
        <v>0</v>
      </c>
      <c r="U120" s="96">
        <f t="shared" si="5"/>
        <v>0</v>
      </c>
      <c r="W120" s="94">
        <f t="shared" si="6"/>
        <v>0</v>
      </c>
      <c r="X120" s="94">
        <f t="shared" si="7"/>
        <v>0</v>
      </c>
    </row>
    <row r="121" spans="1:24" ht="114.75">
      <c r="A121" s="20">
        <v>111</v>
      </c>
      <c r="B121" s="21" t="s">
        <v>654</v>
      </c>
      <c r="C121" s="22" t="s">
        <v>655</v>
      </c>
      <c r="D121" s="21" t="s">
        <v>645</v>
      </c>
      <c r="E121" s="23">
        <v>0</v>
      </c>
      <c r="F121" s="24">
        <v>0</v>
      </c>
      <c r="G121" s="24">
        <v>0</v>
      </c>
      <c r="H121" s="25">
        <v>0</v>
      </c>
      <c r="I121" s="26"/>
      <c r="J121" s="24">
        <v>0</v>
      </c>
      <c r="K121" s="27">
        <v>0</v>
      </c>
      <c r="L121" s="43">
        <v>0</v>
      </c>
      <c r="M121" s="53">
        <v>0</v>
      </c>
      <c r="O121" s="60">
        <v>13146</v>
      </c>
      <c r="P121" s="60">
        <v>719</v>
      </c>
      <c r="Q121" s="60">
        <v>575.20000000000005</v>
      </c>
      <c r="R121" s="60">
        <v>539.25</v>
      </c>
      <c r="T121" s="96">
        <f t="shared" si="4"/>
        <v>0</v>
      </c>
      <c r="U121" s="96">
        <f t="shared" si="5"/>
        <v>0</v>
      </c>
      <c r="W121" s="94">
        <f t="shared" si="6"/>
        <v>0</v>
      </c>
      <c r="X121" s="94">
        <f t="shared" si="7"/>
        <v>0</v>
      </c>
    </row>
    <row r="122" spans="1:24" ht="114.75">
      <c r="A122" s="20">
        <v>112</v>
      </c>
      <c r="B122" s="21" t="s">
        <v>656</v>
      </c>
      <c r="C122" s="22" t="s">
        <v>657</v>
      </c>
      <c r="D122" s="21" t="s">
        <v>645</v>
      </c>
      <c r="E122" s="23">
        <v>0</v>
      </c>
      <c r="F122" s="24">
        <v>0</v>
      </c>
      <c r="G122" s="24">
        <v>0</v>
      </c>
      <c r="H122" s="25">
        <v>0</v>
      </c>
      <c r="I122" s="26"/>
      <c r="J122" s="24">
        <v>0</v>
      </c>
      <c r="K122" s="27">
        <v>0</v>
      </c>
      <c r="L122" s="43">
        <v>0</v>
      </c>
      <c r="M122" s="53">
        <v>0</v>
      </c>
      <c r="O122" s="60">
        <v>27305</v>
      </c>
      <c r="P122" s="60">
        <v>1222</v>
      </c>
      <c r="Q122" s="60">
        <v>977.6</v>
      </c>
      <c r="R122" s="60">
        <v>916.5</v>
      </c>
      <c r="T122" s="96">
        <f t="shared" si="4"/>
        <v>0</v>
      </c>
      <c r="U122" s="96">
        <f t="shared" si="5"/>
        <v>0</v>
      </c>
      <c r="W122" s="94">
        <f t="shared" si="6"/>
        <v>0</v>
      </c>
      <c r="X122" s="94">
        <f t="shared" si="7"/>
        <v>0</v>
      </c>
    </row>
    <row r="123" spans="1:24" ht="114.75">
      <c r="A123" s="20">
        <v>113</v>
      </c>
      <c r="B123" s="21" t="s">
        <v>658</v>
      </c>
      <c r="C123" s="28" t="s">
        <v>659</v>
      </c>
      <c r="D123" s="21" t="s">
        <v>645</v>
      </c>
      <c r="E123" s="23">
        <v>0</v>
      </c>
      <c r="F123" s="24">
        <v>0</v>
      </c>
      <c r="G123" s="24">
        <v>0</v>
      </c>
      <c r="H123" s="25">
        <v>0</v>
      </c>
      <c r="I123" s="26"/>
      <c r="J123" s="24">
        <v>0</v>
      </c>
      <c r="K123" s="27">
        <v>0</v>
      </c>
      <c r="L123" s="43">
        <v>0</v>
      </c>
      <c r="M123" s="53">
        <v>0</v>
      </c>
      <c r="O123" s="60">
        <v>25585</v>
      </c>
      <c r="P123" s="60">
        <v>1296</v>
      </c>
      <c r="Q123" s="60">
        <v>1036.8</v>
      </c>
      <c r="R123" s="60">
        <v>972</v>
      </c>
      <c r="T123" s="96">
        <f t="shared" si="4"/>
        <v>0</v>
      </c>
      <c r="U123" s="96">
        <f t="shared" si="5"/>
        <v>0</v>
      </c>
      <c r="W123" s="94">
        <f t="shared" si="6"/>
        <v>0</v>
      </c>
      <c r="X123" s="94">
        <f t="shared" si="7"/>
        <v>0</v>
      </c>
    </row>
    <row r="124" spans="1:24" ht="114.75">
      <c r="A124" s="20">
        <v>114</v>
      </c>
      <c r="B124" s="21" t="s">
        <v>660</v>
      </c>
      <c r="C124" s="28" t="s">
        <v>661</v>
      </c>
      <c r="D124" s="21" t="s">
        <v>645</v>
      </c>
      <c r="E124" s="23">
        <v>0</v>
      </c>
      <c r="F124" s="24">
        <v>0</v>
      </c>
      <c r="G124" s="24">
        <v>0</v>
      </c>
      <c r="H124" s="25">
        <v>0</v>
      </c>
      <c r="I124" s="26"/>
      <c r="J124" s="24">
        <v>0</v>
      </c>
      <c r="K124" s="27">
        <v>0</v>
      </c>
      <c r="L124" s="43">
        <v>0</v>
      </c>
      <c r="M124" s="53">
        <v>0</v>
      </c>
      <c r="O124" s="60">
        <v>27305</v>
      </c>
      <c r="P124" s="60">
        <v>1296</v>
      </c>
      <c r="Q124" s="60">
        <v>1036.8</v>
      </c>
      <c r="R124" s="60">
        <v>972</v>
      </c>
      <c r="T124" s="96">
        <f t="shared" si="4"/>
        <v>0</v>
      </c>
      <c r="U124" s="96">
        <f t="shared" si="5"/>
        <v>0</v>
      </c>
      <c r="W124" s="94">
        <f t="shared" si="6"/>
        <v>0</v>
      </c>
      <c r="X124" s="94">
        <f t="shared" si="7"/>
        <v>0</v>
      </c>
    </row>
    <row r="125" spans="1:24" ht="153">
      <c r="A125" s="20">
        <v>115</v>
      </c>
      <c r="B125" s="21" t="s">
        <v>662</v>
      </c>
      <c r="C125" s="28" t="s">
        <v>663</v>
      </c>
      <c r="D125" s="21" t="s">
        <v>645</v>
      </c>
      <c r="E125" s="23">
        <v>0</v>
      </c>
      <c r="F125" s="24">
        <v>0</v>
      </c>
      <c r="G125" s="24">
        <v>0</v>
      </c>
      <c r="H125" s="25">
        <v>0</v>
      </c>
      <c r="I125" s="26"/>
      <c r="J125" s="24">
        <v>0</v>
      </c>
      <c r="K125" s="27">
        <v>0</v>
      </c>
      <c r="L125" s="43">
        <v>0</v>
      </c>
      <c r="M125" s="53">
        <v>0</v>
      </c>
      <c r="O125" s="60">
        <v>25585</v>
      </c>
      <c r="P125" s="60">
        <v>1296</v>
      </c>
      <c r="Q125" s="60">
        <v>1036.8</v>
      </c>
      <c r="R125" s="60">
        <v>972</v>
      </c>
      <c r="T125" s="96">
        <f t="shared" si="4"/>
        <v>0</v>
      </c>
      <c r="U125" s="96">
        <f t="shared" si="5"/>
        <v>0</v>
      </c>
      <c r="W125" s="94">
        <f t="shared" si="6"/>
        <v>0</v>
      </c>
      <c r="X125" s="94">
        <f t="shared" si="7"/>
        <v>0</v>
      </c>
    </row>
    <row r="126" spans="1:24" ht="127.5">
      <c r="A126" s="20">
        <v>116</v>
      </c>
      <c r="B126" s="21" t="s">
        <v>664</v>
      </c>
      <c r="C126" s="22" t="s">
        <v>665</v>
      </c>
      <c r="D126" s="21" t="s">
        <v>645</v>
      </c>
      <c r="E126" s="23">
        <v>0</v>
      </c>
      <c r="F126" s="24">
        <v>0</v>
      </c>
      <c r="G126" s="24">
        <v>0</v>
      </c>
      <c r="H126" s="25">
        <v>0</v>
      </c>
      <c r="I126" s="26"/>
      <c r="J126" s="24">
        <v>0</v>
      </c>
      <c r="K126" s="27">
        <v>0</v>
      </c>
      <c r="L126" s="43">
        <v>0</v>
      </c>
      <c r="M126" s="53">
        <v>0</v>
      </c>
      <c r="O126" s="60">
        <v>27305</v>
      </c>
      <c r="P126" s="60">
        <v>1296</v>
      </c>
      <c r="Q126" s="60">
        <v>1036.8</v>
      </c>
      <c r="R126" s="60">
        <v>972</v>
      </c>
      <c r="T126" s="96">
        <f t="shared" si="4"/>
        <v>0</v>
      </c>
      <c r="U126" s="96">
        <f t="shared" si="5"/>
        <v>0</v>
      </c>
      <c r="W126" s="94">
        <f t="shared" si="6"/>
        <v>0</v>
      </c>
      <c r="X126" s="94">
        <f t="shared" si="7"/>
        <v>0</v>
      </c>
    </row>
    <row r="127" spans="1:24" ht="127.5">
      <c r="A127" s="20">
        <v>117</v>
      </c>
      <c r="B127" s="21" t="s">
        <v>666</v>
      </c>
      <c r="C127" s="22" t="s">
        <v>667</v>
      </c>
      <c r="D127" s="21" t="s">
        <v>645</v>
      </c>
      <c r="E127" s="23">
        <v>0</v>
      </c>
      <c r="F127" s="24">
        <v>0</v>
      </c>
      <c r="G127" s="24">
        <v>0</v>
      </c>
      <c r="H127" s="25">
        <v>0</v>
      </c>
      <c r="I127" s="26"/>
      <c r="J127" s="24">
        <v>0</v>
      </c>
      <c r="K127" s="27">
        <v>0</v>
      </c>
      <c r="L127" s="43">
        <v>0</v>
      </c>
      <c r="M127" s="53">
        <v>0</v>
      </c>
      <c r="O127" s="60">
        <v>25585</v>
      </c>
      <c r="P127" s="60">
        <v>1296</v>
      </c>
      <c r="Q127" s="60">
        <v>1036.8</v>
      </c>
      <c r="R127" s="60">
        <v>972</v>
      </c>
      <c r="T127" s="96">
        <f t="shared" si="4"/>
        <v>0</v>
      </c>
      <c r="U127" s="96">
        <f t="shared" si="5"/>
        <v>0</v>
      </c>
      <c r="W127" s="94">
        <f t="shared" si="6"/>
        <v>0</v>
      </c>
      <c r="X127" s="94">
        <f t="shared" si="7"/>
        <v>0</v>
      </c>
    </row>
    <row r="128" spans="1:24" ht="114.75">
      <c r="A128" s="20">
        <v>118</v>
      </c>
      <c r="B128" s="21" t="s">
        <v>668</v>
      </c>
      <c r="C128" s="22" t="s">
        <v>669</v>
      </c>
      <c r="D128" s="21" t="s">
        <v>645</v>
      </c>
      <c r="E128" s="23">
        <v>0</v>
      </c>
      <c r="F128" s="24">
        <v>0</v>
      </c>
      <c r="G128" s="24">
        <v>0</v>
      </c>
      <c r="H128" s="25">
        <v>0</v>
      </c>
      <c r="I128" s="26"/>
      <c r="J128" s="24">
        <v>0</v>
      </c>
      <c r="K128" s="27">
        <v>0</v>
      </c>
      <c r="L128" s="43">
        <v>0</v>
      </c>
      <c r="M128" s="53">
        <v>0</v>
      </c>
      <c r="O128" s="60">
        <v>29188</v>
      </c>
      <c r="P128" s="60">
        <v>1739</v>
      </c>
      <c r="Q128" s="60">
        <v>1391.2</v>
      </c>
      <c r="R128" s="60">
        <v>1304.25</v>
      </c>
      <c r="T128" s="96">
        <f t="shared" si="4"/>
        <v>0</v>
      </c>
      <c r="U128" s="96">
        <f t="shared" si="5"/>
        <v>0</v>
      </c>
      <c r="W128" s="94">
        <f t="shared" si="6"/>
        <v>0</v>
      </c>
      <c r="X128" s="94">
        <f t="shared" si="7"/>
        <v>0</v>
      </c>
    </row>
    <row r="129" spans="1:24" ht="114.75">
      <c r="A129" s="20">
        <v>119</v>
      </c>
      <c r="B129" s="21" t="s">
        <v>670</v>
      </c>
      <c r="C129" s="22" t="s">
        <v>671</v>
      </c>
      <c r="D129" s="21" t="s">
        <v>645</v>
      </c>
      <c r="E129" s="23">
        <v>12</v>
      </c>
      <c r="F129" s="24">
        <v>4540</v>
      </c>
      <c r="G129" s="24">
        <v>1765</v>
      </c>
      <c r="H129" s="25">
        <v>0</v>
      </c>
      <c r="I129" s="26"/>
      <c r="J129" s="24">
        <v>4540</v>
      </c>
      <c r="K129" s="27">
        <v>54480</v>
      </c>
      <c r="L129" s="43">
        <v>0</v>
      </c>
      <c r="M129" s="53">
        <v>12</v>
      </c>
      <c r="O129" s="60">
        <v>27350</v>
      </c>
      <c r="P129" s="60">
        <v>1765</v>
      </c>
      <c r="Q129" s="60">
        <v>1412</v>
      </c>
      <c r="R129" s="60">
        <v>1323.75</v>
      </c>
      <c r="T129" s="96">
        <f t="shared" si="4"/>
        <v>16944</v>
      </c>
      <c r="U129" s="96">
        <f t="shared" si="5"/>
        <v>15885</v>
      </c>
      <c r="W129" s="94">
        <f t="shared" si="6"/>
        <v>-37536</v>
      </c>
      <c r="X129" s="94">
        <f t="shared" si="7"/>
        <v>-38595</v>
      </c>
    </row>
    <row r="130" spans="1:24" ht="114.75">
      <c r="A130" s="20">
        <v>120</v>
      </c>
      <c r="B130" s="21" t="s">
        <v>672</v>
      </c>
      <c r="C130" s="22" t="s">
        <v>673</v>
      </c>
      <c r="D130" s="21" t="s">
        <v>645</v>
      </c>
      <c r="E130" s="23">
        <v>12</v>
      </c>
      <c r="F130" s="24">
        <v>4540</v>
      </c>
      <c r="G130" s="24">
        <v>1765</v>
      </c>
      <c r="H130" s="25">
        <v>0</v>
      </c>
      <c r="I130" s="26"/>
      <c r="J130" s="24">
        <v>4540</v>
      </c>
      <c r="K130" s="27">
        <v>54480</v>
      </c>
      <c r="L130" s="43">
        <v>0</v>
      </c>
      <c r="M130" s="53">
        <v>12</v>
      </c>
      <c r="O130" s="60">
        <v>29188</v>
      </c>
      <c r="P130" s="60">
        <v>1765</v>
      </c>
      <c r="Q130" s="60">
        <v>1412</v>
      </c>
      <c r="R130" s="60">
        <v>1323.75</v>
      </c>
      <c r="T130" s="96">
        <f t="shared" si="4"/>
        <v>16944</v>
      </c>
      <c r="U130" s="96">
        <f t="shared" si="5"/>
        <v>15885</v>
      </c>
      <c r="W130" s="94">
        <f t="shared" si="6"/>
        <v>-37536</v>
      </c>
      <c r="X130" s="94">
        <f t="shared" si="7"/>
        <v>-38595</v>
      </c>
    </row>
    <row r="131" spans="1:24" ht="153">
      <c r="A131" s="20">
        <v>121</v>
      </c>
      <c r="B131" s="21" t="s">
        <v>674</v>
      </c>
      <c r="C131" s="22" t="s">
        <v>675</v>
      </c>
      <c r="D131" s="21" t="s">
        <v>645</v>
      </c>
      <c r="E131" s="23">
        <v>0</v>
      </c>
      <c r="F131" s="24">
        <v>0</v>
      </c>
      <c r="G131" s="24">
        <v>0</v>
      </c>
      <c r="H131" s="25">
        <v>0</v>
      </c>
      <c r="I131" s="26"/>
      <c r="J131" s="24">
        <v>0</v>
      </c>
      <c r="K131" s="27">
        <v>0</v>
      </c>
      <c r="L131" s="43">
        <v>0</v>
      </c>
      <c r="M131" s="53">
        <v>0</v>
      </c>
      <c r="O131" s="60">
        <v>27350</v>
      </c>
      <c r="P131" s="60">
        <v>1454</v>
      </c>
      <c r="Q131" s="60">
        <v>1163.2</v>
      </c>
      <c r="R131" s="60">
        <v>1090.5</v>
      </c>
      <c r="T131" s="96">
        <f t="shared" si="4"/>
        <v>0</v>
      </c>
      <c r="U131" s="96">
        <f t="shared" si="5"/>
        <v>0</v>
      </c>
      <c r="W131" s="94">
        <f t="shared" si="6"/>
        <v>0</v>
      </c>
      <c r="X131" s="94">
        <f t="shared" si="7"/>
        <v>0</v>
      </c>
    </row>
    <row r="132" spans="1:24" ht="127.5">
      <c r="A132" s="20">
        <v>122</v>
      </c>
      <c r="B132" s="21" t="s">
        <v>676</v>
      </c>
      <c r="C132" s="22" t="s">
        <v>677</v>
      </c>
      <c r="D132" s="21" t="s">
        <v>645</v>
      </c>
      <c r="E132" s="23">
        <v>0</v>
      </c>
      <c r="F132" s="24">
        <v>0</v>
      </c>
      <c r="G132" s="24">
        <v>0</v>
      </c>
      <c r="H132" s="25">
        <v>0</v>
      </c>
      <c r="I132" s="26"/>
      <c r="J132" s="24">
        <v>0</v>
      </c>
      <c r="K132" s="27">
        <v>0</v>
      </c>
      <c r="L132" s="43">
        <v>0</v>
      </c>
      <c r="M132" s="53">
        <v>0</v>
      </c>
      <c r="O132" s="60">
        <v>29188</v>
      </c>
      <c r="P132" s="60">
        <v>1765</v>
      </c>
      <c r="Q132" s="60">
        <v>1412</v>
      </c>
      <c r="R132" s="60">
        <v>1323.75</v>
      </c>
      <c r="T132" s="96">
        <f t="shared" si="4"/>
        <v>0</v>
      </c>
      <c r="U132" s="96">
        <f t="shared" si="5"/>
        <v>0</v>
      </c>
      <c r="W132" s="94">
        <f t="shared" si="6"/>
        <v>0</v>
      </c>
      <c r="X132" s="94">
        <f t="shared" si="7"/>
        <v>0</v>
      </c>
    </row>
    <row r="133" spans="1:24" ht="127.5">
      <c r="A133" s="20">
        <v>123</v>
      </c>
      <c r="B133" s="21" t="s">
        <v>678</v>
      </c>
      <c r="C133" s="22" t="s">
        <v>679</v>
      </c>
      <c r="D133" s="21" t="s">
        <v>645</v>
      </c>
      <c r="E133" s="23">
        <v>0</v>
      </c>
      <c r="F133" s="24">
        <v>0</v>
      </c>
      <c r="G133" s="24">
        <v>0</v>
      </c>
      <c r="H133" s="25">
        <v>0</v>
      </c>
      <c r="I133" s="26"/>
      <c r="J133" s="24">
        <v>0</v>
      </c>
      <c r="K133" s="27">
        <v>0</v>
      </c>
      <c r="L133" s="43">
        <v>0</v>
      </c>
      <c r="M133" s="53">
        <v>0</v>
      </c>
      <c r="O133" s="60">
        <v>27350</v>
      </c>
      <c r="P133" s="60">
        <v>1765</v>
      </c>
      <c r="Q133" s="60">
        <v>1412</v>
      </c>
      <c r="R133" s="60">
        <v>1323.75</v>
      </c>
      <c r="T133" s="96">
        <f t="shared" si="4"/>
        <v>0</v>
      </c>
      <c r="U133" s="96">
        <f t="shared" si="5"/>
        <v>0</v>
      </c>
      <c r="W133" s="94">
        <f t="shared" si="6"/>
        <v>0</v>
      </c>
      <c r="X133" s="94">
        <f t="shared" si="7"/>
        <v>0</v>
      </c>
    </row>
    <row r="134" spans="1:24" ht="114.75">
      <c r="A134" s="20">
        <v>124</v>
      </c>
      <c r="B134" s="21" t="s">
        <v>680</v>
      </c>
      <c r="C134" s="22" t="s">
        <v>681</v>
      </c>
      <c r="D134" s="21" t="s">
        <v>645</v>
      </c>
      <c r="E134" s="23">
        <v>20</v>
      </c>
      <c r="F134" s="24">
        <v>6397</v>
      </c>
      <c r="G134" s="24">
        <v>1765</v>
      </c>
      <c r="H134" s="25">
        <v>0</v>
      </c>
      <c r="I134" s="26"/>
      <c r="J134" s="24">
        <v>6397</v>
      </c>
      <c r="K134" s="27">
        <v>127940</v>
      </c>
      <c r="L134" s="43">
        <v>0</v>
      </c>
      <c r="M134" s="53">
        <v>20</v>
      </c>
      <c r="O134" s="60">
        <v>31072</v>
      </c>
      <c r="P134" s="60">
        <v>1765</v>
      </c>
      <c r="Q134" s="60">
        <v>1412</v>
      </c>
      <c r="R134" s="60">
        <v>1323.75</v>
      </c>
      <c r="T134" s="96">
        <f t="shared" si="4"/>
        <v>28240</v>
      </c>
      <c r="U134" s="96">
        <f t="shared" si="5"/>
        <v>26475</v>
      </c>
      <c r="W134" s="94">
        <f t="shared" si="6"/>
        <v>-99700</v>
      </c>
      <c r="X134" s="94">
        <f t="shared" si="7"/>
        <v>-101465</v>
      </c>
    </row>
    <row r="135" spans="1:24" ht="114.75">
      <c r="A135" s="20">
        <v>125</v>
      </c>
      <c r="B135" s="21" t="s">
        <v>682</v>
      </c>
      <c r="C135" s="22" t="s">
        <v>683</v>
      </c>
      <c r="D135" s="21" t="s">
        <v>645</v>
      </c>
      <c r="E135" s="23">
        <v>0</v>
      </c>
      <c r="F135" s="24">
        <v>0</v>
      </c>
      <c r="G135" s="24">
        <v>0</v>
      </c>
      <c r="H135" s="25">
        <v>0</v>
      </c>
      <c r="I135" s="26"/>
      <c r="J135" s="24">
        <v>0</v>
      </c>
      <c r="K135" s="27">
        <v>0</v>
      </c>
      <c r="L135" s="43">
        <v>0</v>
      </c>
      <c r="M135" s="53">
        <v>0</v>
      </c>
      <c r="O135" s="60">
        <v>29115</v>
      </c>
      <c r="P135" s="60">
        <v>2796</v>
      </c>
      <c r="Q135" s="60">
        <v>2236.8000000000002</v>
      </c>
      <c r="R135" s="60">
        <v>2097</v>
      </c>
      <c r="T135" s="96">
        <f t="shared" si="4"/>
        <v>0</v>
      </c>
      <c r="U135" s="96">
        <f t="shared" si="5"/>
        <v>0</v>
      </c>
      <c r="W135" s="94">
        <f t="shared" si="6"/>
        <v>0</v>
      </c>
      <c r="X135" s="94">
        <f t="shared" si="7"/>
        <v>0</v>
      </c>
    </row>
    <row r="136" spans="1:24" ht="114.75">
      <c r="A136" s="20">
        <v>126</v>
      </c>
      <c r="B136" s="21" t="s">
        <v>684</v>
      </c>
      <c r="C136" s="22" t="s">
        <v>685</v>
      </c>
      <c r="D136" s="21" t="s">
        <v>645</v>
      </c>
      <c r="E136" s="23">
        <v>0</v>
      </c>
      <c r="F136" s="24">
        <v>0</v>
      </c>
      <c r="G136" s="24">
        <v>0</v>
      </c>
      <c r="H136" s="25">
        <v>0</v>
      </c>
      <c r="I136" s="26"/>
      <c r="J136" s="24">
        <v>0</v>
      </c>
      <c r="K136" s="27">
        <v>0</v>
      </c>
      <c r="L136" s="43">
        <v>0</v>
      </c>
      <c r="M136" s="53">
        <v>0</v>
      </c>
      <c r="O136" s="60">
        <v>31072</v>
      </c>
      <c r="P136" s="60">
        <v>3223</v>
      </c>
      <c r="Q136" s="60">
        <v>2578.4</v>
      </c>
      <c r="R136" s="60">
        <v>2417.25</v>
      </c>
      <c r="T136" s="96">
        <f t="shared" si="4"/>
        <v>0</v>
      </c>
      <c r="U136" s="96">
        <f t="shared" si="5"/>
        <v>0</v>
      </c>
      <c r="W136" s="94">
        <f t="shared" si="6"/>
        <v>0</v>
      </c>
      <c r="X136" s="94">
        <f t="shared" si="7"/>
        <v>0</v>
      </c>
    </row>
    <row r="137" spans="1:24" ht="153">
      <c r="A137" s="20">
        <v>127</v>
      </c>
      <c r="B137" s="21" t="s">
        <v>686</v>
      </c>
      <c r="C137" s="22" t="s">
        <v>687</v>
      </c>
      <c r="D137" s="21" t="s">
        <v>645</v>
      </c>
      <c r="E137" s="23">
        <v>0</v>
      </c>
      <c r="F137" s="24">
        <v>0</v>
      </c>
      <c r="G137" s="24">
        <v>0</v>
      </c>
      <c r="H137" s="25">
        <v>0</v>
      </c>
      <c r="I137" s="26"/>
      <c r="J137" s="24">
        <v>0</v>
      </c>
      <c r="K137" s="27">
        <v>0</v>
      </c>
      <c r="L137" s="43">
        <v>0</v>
      </c>
      <c r="M137" s="53">
        <v>0</v>
      </c>
      <c r="O137" s="60">
        <v>29115</v>
      </c>
      <c r="P137" s="60">
        <v>2133</v>
      </c>
      <c r="Q137" s="60">
        <v>1706.4</v>
      </c>
      <c r="R137" s="60">
        <v>1599.75</v>
      </c>
      <c r="T137" s="96">
        <f t="shared" si="4"/>
        <v>0</v>
      </c>
      <c r="U137" s="96">
        <f t="shared" si="5"/>
        <v>0</v>
      </c>
      <c r="W137" s="94">
        <f t="shared" si="6"/>
        <v>0</v>
      </c>
      <c r="X137" s="94">
        <f t="shared" si="7"/>
        <v>0</v>
      </c>
    </row>
    <row r="138" spans="1:24" ht="127.5">
      <c r="A138" s="20">
        <v>128</v>
      </c>
      <c r="B138" s="21" t="s">
        <v>688</v>
      </c>
      <c r="C138" s="22" t="s">
        <v>689</v>
      </c>
      <c r="D138" s="21" t="s">
        <v>645</v>
      </c>
      <c r="E138" s="23">
        <v>0</v>
      </c>
      <c r="F138" s="24">
        <v>0</v>
      </c>
      <c r="G138" s="24">
        <v>0</v>
      </c>
      <c r="H138" s="25">
        <v>0</v>
      </c>
      <c r="I138" s="26"/>
      <c r="J138" s="24">
        <v>0</v>
      </c>
      <c r="K138" s="27">
        <v>0</v>
      </c>
      <c r="L138" s="43">
        <v>0</v>
      </c>
      <c r="M138" s="53">
        <v>0</v>
      </c>
      <c r="O138" s="60">
        <v>31072</v>
      </c>
      <c r="P138" s="60">
        <v>2762</v>
      </c>
      <c r="Q138" s="60">
        <v>2209.6</v>
      </c>
      <c r="R138" s="60">
        <v>2071.5</v>
      </c>
      <c r="T138" s="96">
        <f t="shared" si="4"/>
        <v>0</v>
      </c>
      <c r="U138" s="96">
        <f t="shared" si="5"/>
        <v>0</v>
      </c>
      <c r="W138" s="94">
        <f t="shared" si="6"/>
        <v>0</v>
      </c>
      <c r="X138" s="94">
        <f t="shared" si="7"/>
        <v>0</v>
      </c>
    </row>
    <row r="139" spans="1:24" ht="127.5">
      <c r="A139" s="20">
        <v>129</v>
      </c>
      <c r="B139" s="21" t="s">
        <v>690</v>
      </c>
      <c r="C139" s="22" t="s">
        <v>691</v>
      </c>
      <c r="D139" s="21" t="s">
        <v>645</v>
      </c>
      <c r="E139" s="23">
        <v>0</v>
      </c>
      <c r="F139" s="24">
        <v>0</v>
      </c>
      <c r="G139" s="24">
        <v>0</v>
      </c>
      <c r="H139" s="25">
        <v>0</v>
      </c>
      <c r="I139" s="26"/>
      <c r="J139" s="24">
        <v>0</v>
      </c>
      <c r="K139" s="27">
        <v>0</v>
      </c>
      <c r="L139" s="43">
        <v>0</v>
      </c>
      <c r="M139" s="53">
        <v>0</v>
      </c>
      <c r="O139" s="60">
        <v>29115</v>
      </c>
      <c r="P139" s="60">
        <v>2486</v>
      </c>
      <c r="Q139" s="60">
        <v>1988.8</v>
      </c>
      <c r="R139" s="60">
        <v>1864.5</v>
      </c>
      <c r="T139" s="96">
        <f t="shared" ref="T139:T202" si="8">E139*Q139</f>
        <v>0</v>
      </c>
      <c r="U139" s="96">
        <f t="shared" ref="U139:U202" si="9">E139*R139</f>
        <v>0</v>
      </c>
      <c r="W139" s="94">
        <f t="shared" ref="W139:W202" si="10">T139-K139</f>
        <v>0</v>
      </c>
      <c r="X139" s="94">
        <f t="shared" ref="X139:X202" si="11">U139-K139</f>
        <v>0</v>
      </c>
    </row>
    <row r="140" spans="1:24" ht="102">
      <c r="A140" s="20">
        <v>130</v>
      </c>
      <c r="B140" s="21" t="s">
        <v>692</v>
      </c>
      <c r="C140" s="22" t="s">
        <v>693</v>
      </c>
      <c r="D140" s="21" t="s">
        <v>694</v>
      </c>
      <c r="E140" s="23">
        <v>4</v>
      </c>
      <c r="F140" s="24">
        <v>4664</v>
      </c>
      <c r="G140" s="24">
        <v>3003</v>
      </c>
      <c r="H140" s="25">
        <v>0</v>
      </c>
      <c r="I140" s="26"/>
      <c r="J140" s="24">
        <v>4664</v>
      </c>
      <c r="K140" s="27">
        <v>18656</v>
      </c>
      <c r="L140" s="43">
        <v>0</v>
      </c>
      <c r="M140" s="53">
        <v>4</v>
      </c>
      <c r="O140" s="60">
        <v>10271</v>
      </c>
      <c r="P140" s="60">
        <v>3003</v>
      </c>
      <c r="Q140" s="60">
        <v>2402.4</v>
      </c>
      <c r="R140" s="60">
        <v>2252.25</v>
      </c>
      <c r="T140" s="96">
        <f t="shared" si="8"/>
        <v>9609.6</v>
      </c>
      <c r="U140" s="96">
        <f t="shared" si="9"/>
        <v>9009</v>
      </c>
      <c r="W140" s="94">
        <f t="shared" si="10"/>
        <v>-9046.4</v>
      </c>
      <c r="X140" s="94">
        <f t="shared" si="11"/>
        <v>-9647</v>
      </c>
    </row>
    <row r="141" spans="1:24" ht="102">
      <c r="A141" s="20">
        <v>131</v>
      </c>
      <c r="B141" s="21" t="s">
        <v>695</v>
      </c>
      <c r="C141" s="22" t="s">
        <v>696</v>
      </c>
      <c r="D141" s="21" t="s">
        <v>694</v>
      </c>
      <c r="E141" s="23">
        <v>9</v>
      </c>
      <c r="F141" s="24">
        <v>4664</v>
      </c>
      <c r="G141" s="24">
        <v>3003</v>
      </c>
      <c r="H141" s="25">
        <v>0</v>
      </c>
      <c r="I141" s="26"/>
      <c r="J141" s="24">
        <v>4664</v>
      </c>
      <c r="K141" s="27">
        <v>41976</v>
      </c>
      <c r="L141" s="43">
        <v>0</v>
      </c>
      <c r="M141" s="53">
        <v>9</v>
      </c>
      <c r="O141" s="60">
        <v>9624</v>
      </c>
      <c r="P141" s="60">
        <v>3003</v>
      </c>
      <c r="Q141" s="60">
        <v>2402.4</v>
      </c>
      <c r="R141" s="60">
        <v>2252.25</v>
      </c>
      <c r="T141" s="96">
        <f t="shared" si="8"/>
        <v>21621.600000000002</v>
      </c>
      <c r="U141" s="96">
        <f t="shared" si="9"/>
        <v>20270.25</v>
      </c>
      <c r="W141" s="94">
        <f t="shared" si="10"/>
        <v>-20354.399999999998</v>
      </c>
      <c r="X141" s="94">
        <f t="shared" si="11"/>
        <v>-21705.75</v>
      </c>
    </row>
    <row r="142" spans="1:24" ht="102">
      <c r="A142" s="20">
        <v>132</v>
      </c>
      <c r="B142" s="21" t="s">
        <v>697</v>
      </c>
      <c r="C142" s="22" t="s">
        <v>698</v>
      </c>
      <c r="D142" s="21" t="s">
        <v>694</v>
      </c>
      <c r="E142" s="23">
        <v>0</v>
      </c>
      <c r="F142" s="24">
        <v>0</v>
      </c>
      <c r="G142" s="24">
        <v>0</v>
      </c>
      <c r="H142" s="25">
        <v>0</v>
      </c>
      <c r="I142" s="26"/>
      <c r="J142" s="24">
        <v>0</v>
      </c>
      <c r="K142" s="27">
        <v>0</v>
      </c>
      <c r="L142" s="43">
        <v>0</v>
      </c>
      <c r="M142" s="53">
        <v>0</v>
      </c>
      <c r="O142" s="60">
        <v>12839</v>
      </c>
      <c r="P142" s="60">
        <v>3487</v>
      </c>
      <c r="Q142" s="60">
        <v>2789.6</v>
      </c>
      <c r="R142" s="60">
        <v>2615.25</v>
      </c>
      <c r="T142" s="96">
        <f t="shared" si="8"/>
        <v>0</v>
      </c>
      <c r="U142" s="96">
        <f t="shared" si="9"/>
        <v>0</v>
      </c>
      <c r="W142" s="94">
        <f t="shared" si="10"/>
        <v>0</v>
      </c>
      <c r="X142" s="94">
        <f t="shared" si="11"/>
        <v>0</v>
      </c>
    </row>
    <row r="143" spans="1:24" ht="102">
      <c r="A143" s="20">
        <v>133</v>
      </c>
      <c r="B143" s="21" t="s">
        <v>699</v>
      </c>
      <c r="C143" s="28" t="s">
        <v>700</v>
      </c>
      <c r="D143" s="21" t="s">
        <v>694</v>
      </c>
      <c r="E143" s="23">
        <v>0</v>
      </c>
      <c r="F143" s="24">
        <v>0</v>
      </c>
      <c r="G143" s="24">
        <v>0</v>
      </c>
      <c r="H143" s="25">
        <v>0</v>
      </c>
      <c r="I143" s="26"/>
      <c r="J143" s="24">
        <v>0</v>
      </c>
      <c r="K143" s="27">
        <v>0</v>
      </c>
      <c r="L143" s="43">
        <v>0</v>
      </c>
      <c r="M143" s="53">
        <v>0</v>
      </c>
      <c r="O143" s="60">
        <v>13635</v>
      </c>
      <c r="P143" s="60">
        <v>3364</v>
      </c>
      <c r="Q143" s="60">
        <v>2691.2</v>
      </c>
      <c r="R143" s="60">
        <v>2523</v>
      </c>
      <c r="T143" s="96">
        <f t="shared" si="8"/>
        <v>0</v>
      </c>
      <c r="U143" s="96">
        <f t="shared" si="9"/>
        <v>0</v>
      </c>
      <c r="W143" s="94">
        <f t="shared" si="10"/>
        <v>0</v>
      </c>
      <c r="X143" s="94">
        <f t="shared" si="11"/>
        <v>0</v>
      </c>
    </row>
    <row r="144" spans="1:24" ht="102">
      <c r="A144" s="20">
        <v>134</v>
      </c>
      <c r="B144" s="21" t="s">
        <v>701</v>
      </c>
      <c r="C144" s="22" t="s">
        <v>702</v>
      </c>
      <c r="D144" s="21" t="s">
        <v>694</v>
      </c>
      <c r="E144" s="23">
        <v>0</v>
      </c>
      <c r="F144" s="24">
        <v>0</v>
      </c>
      <c r="G144" s="24">
        <v>0</v>
      </c>
      <c r="H144" s="25">
        <v>0</v>
      </c>
      <c r="I144" s="26"/>
      <c r="J144" s="24">
        <v>0</v>
      </c>
      <c r="K144" s="27">
        <v>0</v>
      </c>
      <c r="L144" s="43">
        <v>0</v>
      </c>
      <c r="M144" s="53">
        <v>0</v>
      </c>
      <c r="O144" s="60">
        <v>13695</v>
      </c>
      <c r="P144" s="60">
        <v>2822</v>
      </c>
      <c r="Q144" s="60">
        <v>2257.6</v>
      </c>
      <c r="R144" s="60">
        <v>2116.5</v>
      </c>
      <c r="T144" s="96">
        <f t="shared" si="8"/>
        <v>0</v>
      </c>
      <c r="U144" s="96">
        <f t="shared" si="9"/>
        <v>0</v>
      </c>
      <c r="W144" s="94">
        <f t="shared" si="10"/>
        <v>0</v>
      </c>
      <c r="X144" s="94">
        <f t="shared" si="11"/>
        <v>0</v>
      </c>
    </row>
    <row r="145" spans="1:24" ht="63.75">
      <c r="A145" s="20">
        <v>135</v>
      </c>
      <c r="B145" s="21" t="s">
        <v>703</v>
      </c>
      <c r="C145" s="28" t="s">
        <v>704</v>
      </c>
      <c r="D145" s="21" t="s">
        <v>705</v>
      </c>
      <c r="E145" s="23">
        <v>0</v>
      </c>
      <c r="F145" s="24">
        <v>0</v>
      </c>
      <c r="G145" s="24">
        <v>0</v>
      </c>
      <c r="H145" s="25">
        <v>0</v>
      </c>
      <c r="I145" s="26"/>
      <c r="J145" s="24">
        <v>0</v>
      </c>
      <c r="K145" s="27">
        <v>0</v>
      </c>
      <c r="L145" s="43">
        <v>0</v>
      </c>
      <c r="M145" s="53">
        <v>0</v>
      </c>
      <c r="O145" s="60">
        <v>105871</v>
      </c>
      <c r="P145" s="60">
        <v>19336</v>
      </c>
      <c r="Q145" s="60">
        <v>15468.8</v>
      </c>
      <c r="R145" s="60">
        <v>14502</v>
      </c>
      <c r="T145" s="96">
        <f t="shared" si="8"/>
        <v>0</v>
      </c>
      <c r="U145" s="96">
        <f t="shared" si="9"/>
        <v>0</v>
      </c>
      <c r="W145" s="94">
        <f t="shared" si="10"/>
        <v>0</v>
      </c>
      <c r="X145" s="94">
        <f t="shared" si="11"/>
        <v>0</v>
      </c>
    </row>
    <row r="146" spans="1:24" ht="51">
      <c r="A146" s="20">
        <v>136</v>
      </c>
      <c r="B146" s="21" t="s">
        <v>706</v>
      </c>
      <c r="C146" s="28" t="s">
        <v>707</v>
      </c>
      <c r="D146" s="21" t="s">
        <v>694</v>
      </c>
      <c r="E146" s="23">
        <v>0</v>
      </c>
      <c r="F146" s="24">
        <v>0</v>
      </c>
      <c r="G146" s="24">
        <v>0</v>
      </c>
      <c r="H146" s="25">
        <v>0</v>
      </c>
      <c r="I146" s="26"/>
      <c r="J146" s="24">
        <v>0</v>
      </c>
      <c r="K146" s="27">
        <v>0</v>
      </c>
      <c r="L146" s="43">
        <v>0</v>
      </c>
      <c r="M146" s="53">
        <v>0</v>
      </c>
      <c r="O146" s="60">
        <v>16301</v>
      </c>
      <c r="P146" s="60">
        <v>7013</v>
      </c>
      <c r="Q146" s="60">
        <v>5610.4</v>
      </c>
      <c r="R146" s="60">
        <v>5259.75</v>
      </c>
      <c r="T146" s="96">
        <f t="shared" si="8"/>
        <v>0</v>
      </c>
      <c r="U146" s="96">
        <f t="shared" si="9"/>
        <v>0</v>
      </c>
      <c r="W146" s="94">
        <f t="shared" si="10"/>
        <v>0</v>
      </c>
      <c r="X146" s="94">
        <f t="shared" si="11"/>
        <v>0</v>
      </c>
    </row>
    <row r="147" spans="1:24" ht="76.5">
      <c r="A147" s="20">
        <v>137</v>
      </c>
      <c r="B147" s="21" t="s">
        <v>708</v>
      </c>
      <c r="C147" s="28" t="s">
        <v>709</v>
      </c>
      <c r="D147" s="21" t="s">
        <v>694</v>
      </c>
      <c r="E147" s="23">
        <v>0</v>
      </c>
      <c r="F147" s="24">
        <v>0</v>
      </c>
      <c r="G147" s="24">
        <v>0</v>
      </c>
      <c r="H147" s="25">
        <v>0</v>
      </c>
      <c r="I147" s="26"/>
      <c r="J147" s="24">
        <v>0</v>
      </c>
      <c r="K147" s="27">
        <v>0</v>
      </c>
      <c r="L147" s="43">
        <v>0</v>
      </c>
      <c r="M147" s="53">
        <v>0</v>
      </c>
      <c r="O147" s="60">
        <v>51332</v>
      </c>
      <c r="P147" s="60">
        <v>17500</v>
      </c>
      <c r="Q147" s="60">
        <v>14000</v>
      </c>
      <c r="R147" s="60">
        <v>13125</v>
      </c>
      <c r="T147" s="96">
        <f t="shared" si="8"/>
        <v>0</v>
      </c>
      <c r="U147" s="96">
        <f t="shared" si="9"/>
        <v>0</v>
      </c>
      <c r="W147" s="94">
        <f t="shared" si="10"/>
        <v>0</v>
      </c>
      <c r="X147" s="94">
        <f t="shared" si="11"/>
        <v>0</v>
      </c>
    </row>
    <row r="148" spans="1:24" ht="51">
      <c r="A148" s="20">
        <v>138</v>
      </c>
      <c r="B148" s="21" t="s">
        <v>710</v>
      </c>
      <c r="C148" s="28" t="s">
        <v>711</v>
      </c>
      <c r="D148" s="21" t="s">
        <v>694</v>
      </c>
      <c r="E148" s="23">
        <v>3</v>
      </c>
      <c r="F148" s="24">
        <v>5596</v>
      </c>
      <c r="G148" s="24">
        <v>2489</v>
      </c>
      <c r="H148" s="25">
        <v>0</v>
      </c>
      <c r="I148" s="26"/>
      <c r="J148" s="24">
        <v>5596</v>
      </c>
      <c r="K148" s="27">
        <v>16788</v>
      </c>
      <c r="L148" s="43">
        <v>0</v>
      </c>
      <c r="M148" s="53">
        <v>3</v>
      </c>
      <c r="O148" s="60">
        <v>8314</v>
      </c>
      <c r="P148" s="60">
        <v>2489</v>
      </c>
      <c r="Q148" s="60">
        <v>1991.2</v>
      </c>
      <c r="R148" s="60">
        <v>1866.75</v>
      </c>
      <c r="T148" s="96">
        <f t="shared" si="8"/>
        <v>5973.6</v>
      </c>
      <c r="U148" s="96">
        <f t="shared" si="9"/>
        <v>5600.25</v>
      </c>
      <c r="W148" s="94">
        <f t="shared" si="10"/>
        <v>-10814.4</v>
      </c>
      <c r="X148" s="94">
        <f t="shared" si="11"/>
        <v>-11187.75</v>
      </c>
    </row>
    <row r="149" spans="1:24" ht="51">
      <c r="A149" s="20">
        <v>139</v>
      </c>
      <c r="B149" s="21" t="s">
        <v>712</v>
      </c>
      <c r="C149" s="22" t="s">
        <v>713</v>
      </c>
      <c r="D149" s="21" t="s">
        <v>714</v>
      </c>
      <c r="E149" s="23">
        <v>0</v>
      </c>
      <c r="F149" s="24">
        <v>0</v>
      </c>
      <c r="G149" s="24">
        <v>0</v>
      </c>
      <c r="H149" s="25">
        <v>0</v>
      </c>
      <c r="I149" s="26"/>
      <c r="J149" s="24">
        <v>0</v>
      </c>
      <c r="K149" s="27">
        <v>0</v>
      </c>
      <c r="L149" s="43">
        <v>0</v>
      </c>
      <c r="M149" s="53">
        <v>0</v>
      </c>
      <c r="O149" s="60">
        <v>25240</v>
      </c>
      <c r="P149" s="60">
        <v>7808</v>
      </c>
      <c r="Q149" s="60">
        <v>6246.4</v>
      </c>
      <c r="R149" s="60">
        <v>5856</v>
      </c>
      <c r="T149" s="96">
        <f t="shared" si="8"/>
        <v>0</v>
      </c>
      <c r="U149" s="96">
        <f t="shared" si="9"/>
        <v>0</v>
      </c>
      <c r="W149" s="94">
        <f t="shared" si="10"/>
        <v>0</v>
      </c>
      <c r="X149" s="94">
        <f t="shared" si="11"/>
        <v>0</v>
      </c>
    </row>
    <row r="150" spans="1:24" ht="89.25">
      <c r="A150" s="20">
        <v>140</v>
      </c>
      <c r="B150" s="21" t="s">
        <v>715</v>
      </c>
      <c r="C150" s="22" t="s">
        <v>716</v>
      </c>
      <c r="D150" s="21" t="s">
        <v>714</v>
      </c>
      <c r="E150" s="23">
        <v>0</v>
      </c>
      <c r="F150" s="24">
        <v>0</v>
      </c>
      <c r="G150" s="24">
        <v>0</v>
      </c>
      <c r="H150" s="25">
        <v>0</v>
      </c>
      <c r="I150" s="26"/>
      <c r="J150" s="24">
        <v>0</v>
      </c>
      <c r="K150" s="27">
        <v>0</v>
      </c>
      <c r="L150" s="43">
        <v>0</v>
      </c>
      <c r="M150" s="53">
        <v>0</v>
      </c>
      <c r="O150" s="60">
        <v>551236</v>
      </c>
      <c r="P150" s="60">
        <v>11878</v>
      </c>
      <c r="Q150" s="60">
        <v>9502.4</v>
      </c>
      <c r="R150" s="60">
        <v>8908.5</v>
      </c>
      <c r="T150" s="96">
        <f t="shared" si="8"/>
        <v>0</v>
      </c>
      <c r="U150" s="96">
        <f t="shared" si="9"/>
        <v>0</v>
      </c>
      <c r="W150" s="94">
        <f t="shared" si="10"/>
        <v>0</v>
      </c>
      <c r="X150" s="94">
        <f t="shared" si="11"/>
        <v>0</v>
      </c>
    </row>
    <row r="151" spans="1:24" ht="63.75">
      <c r="A151" s="20">
        <v>141</v>
      </c>
      <c r="B151" s="21" t="s">
        <v>717</v>
      </c>
      <c r="C151" s="22" t="s">
        <v>718</v>
      </c>
      <c r="D151" s="21" t="s">
        <v>719</v>
      </c>
      <c r="E151" s="23">
        <v>0</v>
      </c>
      <c r="F151" s="24">
        <v>0</v>
      </c>
      <c r="G151" s="24">
        <v>0</v>
      </c>
      <c r="H151" s="25">
        <v>0</v>
      </c>
      <c r="I151" s="26"/>
      <c r="J151" s="24">
        <v>0</v>
      </c>
      <c r="K151" s="27">
        <v>0</v>
      </c>
      <c r="L151" s="43">
        <v>0</v>
      </c>
      <c r="M151" s="53">
        <v>0</v>
      </c>
      <c r="O151" s="60">
        <v>4129</v>
      </c>
      <c r="P151" s="60">
        <v>1566</v>
      </c>
      <c r="Q151" s="60">
        <v>1252.8</v>
      </c>
      <c r="R151" s="60">
        <v>1174.5</v>
      </c>
      <c r="T151" s="96">
        <f t="shared" si="8"/>
        <v>0</v>
      </c>
      <c r="U151" s="96">
        <f t="shared" si="9"/>
        <v>0</v>
      </c>
      <c r="W151" s="94">
        <f t="shared" si="10"/>
        <v>0</v>
      </c>
      <c r="X151" s="94">
        <f t="shared" si="11"/>
        <v>0</v>
      </c>
    </row>
    <row r="152" spans="1:24" ht="76.5">
      <c r="A152" s="20">
        <v>142</v>
      </c>
      <c r="B152" s="21" t="s">
        <v>720</v>
      </c>
      <c r="C152" s="22" t="s">
        <v>721</v>
      </c>
      <c r="D152" s="21" t="s">
        <v>719</v>
      </c>
      <c r="E152" s="23">
        <v>0</v>
      </c>
      <c r="F152" s="24">
        <v>0</v>
      </c>
      <c r="G152" s="24">
        <v>0</v>
      </c>
      <c r="H152" s="25">
        <v>0</v>
      </c>
      <c r="I152" s="26"/>
      <c r="J152" s="24">
        <v>0</v>
      </c>
      <c r="K152" s="27">
        <v>0</v>
      </c>
      <c r="L152" s="43">
        <v>0</v>
      </c>
      <c r="M152" s="53">
        <v>0</v>
      </c>
      <c r="O152" s="60">
        <v>25678</v>
      </c>
      <c r="P152" s="60">
        <v>7963</v>
      </c>
      <c r="Q152" s="60">
        <v>6370.4</v>
      </c>
      <c r="R152" s="60">
        <v>5972.25</v>
      </c>
      <c r="T152" s="96">
        <f t="shared" si="8"/>
        <v>0</v>
      </c>
      <c r="U152" s="96">
        <f t="shared" si="9"/>
        <v>0</v>
      </c>
      <c r="W152" s="94">
        <f t="shared" si="10"/>
        <v>0</v>
      </c>
      <c r="X152" s="94">
        <f t="shared" si="11"/>
        <v>0</v>
      </c>
    </row>
    <row r="153" spans="1:24" ht="63.75">
      <c r="A153" s="20">
        <v>143</v>
      </c>
      <c r="B153" s="21" t="s">
        <v>722</v>
      </c>
      <c r="C153" s="28" t="s">
        <v>723</v>
      </c>
      <c r="D153" s="21" t="s">
        <v>719</v>
      </c>
      <c r="E153" s="23">
        <v>60</v>
      </c>
      <c r="F153" s="24">
        <v>15256</v>
      </c>
      <c r="G153" s="24">
        <v>8513</v>
      </c>
      <c r="H153" s="25">
        <v>0</v>
      </c>
      <c r="I153" s="26"/>
      <c r="J153" s="24">
        <v>15256</v>
      </c>
      <c r="K153" s="27">
        <v>915360</v>
      </c>
      <c r="L153" s="43">
        <v>0</v>
      </c>
      <c r="M153" s="53">
        <v>60</v>
      </c>
      <c r="O153" s="60">
        <v>27591</v>
      </c>
      <c r="P153" s="60">
        <v>8513</v>
      </c>
      <c r="Q153" s="60">
        <v>6810.4</v>
      </c>
      <c r="R153" s="60">
        <v>6384.75</v>
      </c>
      <c r="T153" s="96">
        <f t="shared" si="8"/>
        <v>408624</v>
      </c>
      <c r="U153" s="96">
        <f t="shared" si="9"/>
        <v>383085</v>
      </c>
      <c r="W153" s="94">
        <f t="shared" si="10"/>
        <v>-506736</v>
      </c>
      <c r="X153" s="94">
        <f t="shared" si="11"/>
        <v>-532275</v>
      </c>
    </row>
    <row r="154" spans="1:24" ht="76.5">
      <c r="A154" s="20">
        <v>144</v>
      </c>
      <c r="B154" s="21" t="s">
        <v>724</v>
      </c>
      <c r="C154" s="22" t="s">
        <v>725</v>
      </c>
      <c r="D154" s="21" t="s">
        <v>719</v>
      </c>
      <c r="E154" s="23">
        <v>0</v>
      </c>
      <c r="F154" s="24">
        <v>0</v>
      </c>
      <c r="G154" s="24">
        <v>0</v>
      </c>
      <c r="H154" s="25">
        <v>0</v>
      </c>
      <c r="I154" s="26"/>
      <c r="J154" s="24">
        <v>0</v>
      </c>
      <c r="K154" s="27">
        <v>0</v>
      </c>
      <c r="L154" s="43">
        <v>0</v>
      </c>
      <c r="M154" s="53">
        <v>0</v>
      </c>
      <c r="O154" s="60">
        <v>31403</v>
      </c>
      <c r="P154" s="60">
        <v>9042</v>
      </c>
      <c r="Q154" s="60">
        <v>7233.6</v>
      </c>
      <c r="R154" s="60">
        <v>6781.5</v>
      </c>
      <c r="T154" s="96">
        <f t="shared" si="8"/>
        <v>0</v>
      </c>
      <c r="U154" s="96">
        <f t="shared" si="9"/>
        <v>0</v>
      </c>
      <c r="W154" s="94">
        <f t="shared" si="10"/>
        <v>0</v>
      </c>
      <c r="X154" s="94">
        <f t="shared" si="11"/>
        <v>0</v>
      </c>
    </row>
    <row r="155" spans="1:24" ht="76.5">
      <c r="A155" s="20">
        <v>145</v>
      </c>
      <c r="B155" s="21" t="s">
        <v>726</v>
      </c>
      <c r="C155" s="28" t="s">
        <v>727</v>
      </c>
      <c r="D155" s="21" t="s">
        <v>719</v>
      </c>
      <c r="E155" s="23">
        <v>0</v>
      </c>
      <c r="F155" s="24">
        <v>0</v>
      </c>
      <c r="G155" s="24">
        <v>0</v>
      </c>
      <c r="H155" s="25">
        <v>0</v>
      </c>
      <c r="I155" s="26"/>
      <c r="J155" s="24">
        <v>0</v>
      </c>
      <c r="K155" s="27">
        <v>0</v>
      </c>
      <c r="L155" s="43">
        <v>0</v>
      </c>
      <c r="M155" s="53">
        <v>0</v>
      </c>
      <c r="O155" s="60">
        <v>37949</v>
      </c>
      <c r="P155" s="60">
        <v>10292</v>
      </c>
      <c r="Q155" s="60">
        <v>8233.6</v>
      </c>
      <c r="R155" s="60">
        <v>7719</v>
      </c>
      <c r="T155" s="96">
        <f t="shared" si="8"/>
        <v>0</v>
      </c>
      <c r="U155" s="96">
        <f t="shared" si="9"/>
        <v>0</v>
      </c>
      <c r="W155" s="94">
        <f t="shared" si="10"/>
        <v>0</v>
      </c>
      <c r="X155" s="94">
        <f t="shared" si="11"/>
        <v>0</v>
      </c>
    </row>
    <row r="156" spans="1:24" ht="102">
      <c r="A156" s="20">
        <v>146</v>
      </c>
      <c r="B156" s="21" t="s">
        <v>728</v>
      </c>
      <c r="C156" s="28" t="s">
        <v>729</v>
      </c>
      <c r="D156" s="21" t="s">
        <v>719</v>
      </c>
      <c r="E156" s="23">
        <v>0</v>
      </c>
      <c r="F156" s="24">
        <v>0</v>
      </c>
      <c r="G156" s="24">
        <v>0</v>
      </c>
      <c r="H156" s="25">
        <v>0</v>
      </c>
      <c r="I156" s="26"/>
      <c r="J156" s="24">
        <v>0</v>
      </c>
      <c r="K156" s="27">
        <v>0</v>
      </c>
      <c r="L156" s="43">
        <v>0</v>
      </c>
      <c r="M156" s="53">
        <v>0</v>
      </c>
      <c r="O156" s="60">
        <v>43141</v>
      </c>
      <c r="P156" s="60">
        <v>16467</v>
      </c>
      <c r="Q156" s="60">
        <v>13173.6</v>
      </c>
      <c r="R156" s="60">
        <v>12350.25</v>
      </c>
      <c r="T156" s="96">
        <f t="shared" si="8"/>
        <v>0</v>
      </c>
      <c r="U156" s="96">
        <f t="shared" si="9"/>
        <v>0</v>
      </c>
      <c r="W156" s="94">
        <f t="shared" si="10"/>
        <v>0</v>
      </c>
      <c r="X156" s="94">
        <f t="shared" si="11"/>
        <v>0</v>
      </c>
    </row>
    <row r="157" spans="1:24" ht="102">
      <c r="A157" s="20">
        <v>147</v>
      </c>
      <c r="B157" s="21" t="s">
        <v>730</v>
      </c>
      <c r="C157" s="22" t="s">
        <v>731</v>
      </c>
      <c r="D157" s="21" t="s">
        <v>719</v>
      </c>
      <c r="E157" s="23">
        <v>0</v>
      </c>
      <c r="F157" s="24">
        <v>0</v>
      </c>
      <c r="G157" s="24">
        <v>0</v>
      </c>
      <c r="H157" s="25">
        <v>0</v>
      </c>
      <c r="I157" s="26"/>
      <c r="J157" s="24">
        <v>0</v>
      </c>
      <c r="K157" s="27">
        <v>0</v>
      </c>
      <c r="L157" s="43">
        <v>0</v>
      </c>
      <c r="M157" s="53">
        <v>0</v>
      </c>
      <c r="O157" s="60">
        <v>34488</v>
      </c>
      <c r="P157" s="60">
        <v>14366</v>
      </c>
      <c r="Q157" s="60">
        <v>11492.8</v>
      </c>
      <c r="R157" s="60">
        <v>10774.5</v>
      </c>
      <c r="T157" s="96">
        <f t="shared" si="8"/>
        <v>0</v>
      </c>
      <c r="U157" s="96">
        <f t="shared" si="9"/>
        <v>0</v>
      </c>
      <c r="W157" s="94">
        <f t="shared" si="10"/>
        <v>0</v>
      </c>
      <c r="X157" s="94">
        <f t="shared" si="11"/>
        <v>0</v>
      </c>
    </row>
    <row r="158" spans="1:24" ht="127.5">
      <c r="A158" s="20">
        <v>148</v>
      </c>
      <c r="B158" s="21" t="s">
        <v>732</v>
      </c>
      <c r="C158" s="22" t="s">
        <v>733</v>
      </c>
      <c r="D158" s="21" t="s">
        <v>719</v>
      </c>
      <c r="E158" s="23">
        <v>70</v>
      </c>
      <c r="F158" s="24">
        <v>34142</v>
      </c>
      <c r="G158" s="24">
        <v>23273</v>
      </c>
      <c r="H158" s="25">
        <v>0</v>
      </c>
      <c r="I158" s="26"/>
      <c r="J158" s="24">
        <v>34142</v>
      </c>
      <c r="K158" s="27">
        <v>2389940</v>
      </c>
      <c r="L158" s="43">
        <v>0</v>
      </c>
      <c r="M158" s="53">
        <v>70</v>
      </c>
      <c r="O158" s="60">
        <v>59575</v>
      </c>
      <c r="P158" s="60">
        <v>23273</v>
      </c>
      <c r="Q158" s="60">
        <v>18618.400000000001</v>
      </c>
      <c r="R158" s="60">
        <v>17454.75</v>
      </c>
      <c r="T158" s="96">
        <f t="shared" si="8"/>
        <v>1303288</v>
      </c>
      <c r="U158" s="96">
        <f t="shared" si="9"/>
        <v>1221832.5</v>
      </c>
      <c r="W158" s="94">
        <f t="shared" si="10"/>
        <v>-1086652</v>
      </c>
      <c r="X158" s="94">
        <f t="shared" si="11"/>
        <v>-1168107.5</v>
      </c>
    </row>
    <row r="159" spans="1:24" ht="114.75">
      <c r="A159" s="20">
        <v>149</v>
      </c>
      <c r="B159" s="21" t="s">
        <v>734</v>
      </c>
      <c r="C159" s="22" t="s">
        <v>735</v>
      </c>
      <c r="D159" s="21" t="s">
        <v>719</v>
      </c>
      <c r="E159" s="23">
        <v>0</v>
      </c>
      <c r="F159" s="24">
        <v>0</v>
      </c>
      <c r="G159" s="24">
        <v>0</v>
      </c>
      <c r="H159" s="25">
        <v>0</v>
      </c>
      <c r="I159" s="26"/>
      <c r="J159" s="24">
        <v>0</v>
      </c>
      <c r="K159" s="27">
        <v>0</v>
      </c>
      <c r="L159" s="43">
        <v>0</v>
      </c>
      <c r="M159" s="53">
        <v>0</v>
      </c>
      <c r="O159" s="60">
        <v>48445</v>
      </c>
      <c r="P159" s="60">
        <v>20073</v>
      </c>
      <c r="Q159" s="60">
        <v>16058.4</v>
      </c>
      <c r="R159" s="60">
        <v>15054.75</v>
      </c>
      <c r="T159" s="96">
        <f t="shared" si="8"/>
        <v>0</v>
      </c>
      <c r="U159" s="96">
        <f t="shared" si="9"/>
        <v>0</v>
      </c>
      <c r="W159" s="94">
        <f t="shared" si="10"/>
        <v>0</v>
      </c>
      <c r="X159" s="94">
        <f t="shared" si="11"/>
        <v>0</v>
      </c>
    </row>
    <row r="160" spans="1:24" ht="114.75">
      <c r="A160" s="20">
        <v>150</v>
      </c>
      <c r="B160" s="21" t="s">
        <v>736</v>
      </c>
      <c r="C160" s="22" t="s">
        <v>737</v>
      </c>
      <c r="D160" s="21" t="s">
        <v>559</v>
      </c>
      <c r="E160" s="23">
        <v>0</v>
      </c>
      <c r="F160" s="24">
        <v>0</v>
      </c>
      <c r="G160" s="24">
        <v>0</v>
      </c>
      <c r="H160" s="25">
        <v>0</v>
      </c>
      <c r="I160" s="26"/>
      <c r="J160" s="24">
        <v>0</v>
      </c>
      <c r="K160" s="27">
        <v>0</v>
      </c>
      <c r="L160" s="43">
        <v>0</v>
      </c>
      <c r="M160" s="53">
        <v>0</v>
      </c>
      <c r="O160" s="60">
        <v>61569</v>
      </c>
      <c r="P160" s="60">
        <v>4690</v>
      </c>
      <c r="Q160" s="60">
        <v>3752</v>
      </c>
      <c r="R160" s="60">
        <v>3517.5</v>
      </c>
      <c r="T160" s="96">
        <f t="shared" si="8"/>
        <v>0</v>
      </c>
      <c r="U160" s="96">
        <f t="shared" si="9"/>
        <v>0</v>
      </c>
      <c r="W160" s="94">
        <f t="shared" si="10"/>
        <v>0</v>
      </c>
      <c r="X160" s="94">
        <f t="shared" si="11"/>
        <v>0</v>
      </c>
    </row>
    <row r="161" spans="1:24" ht="114.75">
      <c r="A161" s="20">
        <v>151</v>
      </c>
      <c r="B161" s="21" t="s">
        <v>738</v>
      </c>
      <c r="C161" s="22" t="s">
        <v>739</v>
      </c>
      <c r="D161" s="21" t="s">
        <v>559</v>
      </c>
      <c r="E161" s="23">
        <v>0</v>
      </c>
      <c r="F161" s="24">
        <v>0</v>
      </c>
      <c r="G161" s="24">
        <v>0</v>
      </c>
      <c r="H161" s="25">
        <v>0</v>
      </c>
      <c r="I161" s="26"/>
      <c r="J161" s="24">
        <v>0</v>
      </c>
      <c r="K161" s="27">
        <v>0</v>
      </c>
      <c r="L161" s="43">
        <v>0</v>
      </c>
      <c r="M161" s="53">
        <v>0</v>
      </c>
      <c r="O161" s="60">
        <v>33484</v>
      </c>
      <c r="P161" s="60">
        <v>5310</v>
      </c>
      <c r="Q161" s="60">
        <v>4248</v>
      </c>
      <c r="R161" s="60">
        <v>3982.5</v>
      </c>
      <c r="T161" s="96">
        <f t="shared" si="8"/>
        <v>0</v>
      </c>
      <c r="U161" s="96">
        <f t="shared" si="9"/>
        <v>0</v>
      </c>
      <c r="W161" s="94">
        <f t="shared" si="10"/>
        <v>0</v>
      </c>
      <c r="X161" s="94">
        <f t="shared" si="11"/>
        <v>0</v>
      </c>
    </row>
    <row r="162" spans="1:24" ht="127.5">
      <c r="A162" s="20">
        <v>152</v>
      </c>
      <c r="B162" s="21" t="s">
        <v>740</v>
      </c>
      <c r="C162" s="22" t="s">
        <v>741</v>
      </c>
      <c r="D162" s="21" t="s">
        <v>559</v>
      </c>
      <c r="E162" s="23">
        <v>0</v>
      </c>
      <c r="F162" s="24">
        <v>0</v>
      </c>
      <c r="G162" s="24">
        <v>0</v>
      </c>
      <c r="H162" s="25">
        <v>0</v>
      </c>
      <c r="I162" s="26"/>
      <c r="J162" s="24">
        <v>0</v>
      </c>
      <c r="K162" s="27">
        <v>0</v>
      </c>
      <c r="L162" s="43">
        <v>0</v>
      </c>
      <c r="M162" s="53">
        <v>0</v>
      </c>
      <c r="O162" s="60">
        <v>45230</v>
      </c>
      <c r="P162" s="60">
        <v>1753</v>
      </c>
      <c r="Q162" s="60">
        <v>1402.4</v>
      </c>
      <c r="R162" s="60">
        <v>1314.75</v>
      </c>
      <c r="T162" s="96">
        <f t="shared" si="8"/>
        <v>0</v>
      </c>
      <c r="U162" s="96">
        <f t="shared" si="9"/>
        <v>0</v>
      </c>
      <c r="W162" s="94">
        <f t="shared" si="10"/>
        <v>0</v>
      </c>
      <c r="X162" s="94">
        <f t="shared" si="11"/>
        <v>0</v>
      </c>
    </row>
    <row r="163" spans="1:24" ht="127.5">
      <c r="A163" s="20">
        <v>153</v>
      </c>
      <c r="B163" s="21" t="s">
        <v>742</v>
      </c>
      <c r="C163" s="22" t="s">
        <v>743</v>
      </c>
      <c r="D163" s="21" t="s">
        <v>559</v>
      </c>
      <c r="E163" s="23">
        <v>0</v>
      </c>
      <c r="F163" s="24">
        <v>0</v>
      </c>
      <c r="G163" s="24">
        <v>0</v>
      </c>
      <c r="H163" s="25">
        <v>0</v>
      </c>
      <c r="I163" s="26"/>
      <c r="J163" s="24">
        <v>0</v>
      </c>
      <c r="K163" s="27">
        <v>0</v>
      </c>
      <c r="L163" s="43">
        <v>0</v>
      </c>
      <c r="M163" s="53">
        <v>0</v>
      </c>
      <c r="O163" s="60">
        <v>42427</v>
      </c>
      <c r="P163" s="60">
        <v>4412</v>
      </c>
      <c r="Q163" s="60">
        <v>3529.6</v>
      </c>
      <c r="R163" s="60">
        <v>3309</v>
      </c>
      <c r="T163" s="96">
        <f t="shared" si="8"/>
        <v>0</v>
      </c>
      <c r="U163" s="96">
        <f t="shared" si="9"/>
        <v>0</v>
      </c>
      <c r="W163" s="94">
        <f t="shared" si="10"/>
        <v>0</v>
      </c>
      <c r="X163" s="94">
        <f t="shared" si="11"/>
        <v>0</v>
      </c>
    </row>
    <row r="164" spans="1:24" ht="38.25">
      <c r="A164" s="20">
        <v>154</v>
      </c>
      <c r="B164" s="21" t="s">
        <v>744</v>
      </c>
      <c r="C164" s="22" t="s">
        <v>745</v>
      </c>
      <c r="D164" s="21" t="s">
        <v>714</v>
      </c>
      <c r="E164" s="23">
        <v>0</v>
      </c>
      <c r="F164" s="24">
        <v>0</v>
      </c>
      <c r="G164" s="24">
        <v>0</v>
      </c>
      <c r="H164" s="25">
        <v>0</v>
      </c>
      <c r="I164" s="26"/>
      <c r="J164" s="24">
        <v>0</v>
      </c>
      <c r="K164" s="27">
        <v>0</v>
      </c>
      <c r="L164" s="43">
        <v>0</v>
      </c>
      <c r="M164" s="53">
        <v>0</v>
      </c>
      <c r="O164" s="60">
        <v>23967</v>
      </c>
      <c r="P164" s="60">
        <v>2543</v>
      </c>
      <c r="Q164" s="60">
        <v>2034.4</v>
      </c>
      <c r="R164" s="60">
        <v>1907.25</v>
      </c>
      <c r="T164" s="96">
        <f t="shared" si="8"/>
        <v>0</v>
      </c>
      <c r="U164" s="96">
        <f t="shared" si="9"/>
        <v>0</v>
      </c>
      <c r="W164" s="94">
        <f t="shared" si="10"/>
        <v>0</v>
      </c>
      <c r="X164" s="94">
        <f t="shared" si="11"/>
        <v>0</v>
      </c>
    </row>
    <row r="165" spans="1:24" ht="63.75">
      <c r="A165" s="20">
        <v>155</v>
      </c>
      <c r="B165" s="21" t="s">
        <v>746</v>
      </c>
      <c r="C165" s="22" t="s">
        <v>747</v>
      </c>
      <c r="D165" s="21" t="s">
        <v>748</v>
      </c>
      <c r="E165" s="23">
        <v>0</v>
      </c>
      <c r="F165" s="24">
        <v>0</v>
      </c>
      <c r="G165" s="24">
        <v>0</v>
      </c>
      <c r="H165" s="25">
        <v>0</v>
      </c>
      <c r="I165" s="26"/>
      <c r="J165" s="24">
        <v>0</v>
      </c>
      <c r="K165" s="27">
        <v>0</v>
      </c>
      <c r="L165" s="43">
        <v>0</v>
      </c>
      <c r="M165" s="53">
        <v>0</v>
      </c>
      <c r="O165" s="60">
        <v>12512</v>
      </c>
      <c r="P165" s="60">
        <v>4283</v>
      </c>
      <c r="Q165" s="60">
        <v>3426.4</v>
      </c>
      <c r="R165" s="60">
        <v>3212.25</v>
      </c>
      <c r="T165" s="96">
        <f t="shared" si="8"/>
        <v>0</v>
      </c>
      <c r="U165" s="96">
        <f t="shared" si="9"/>
        <v>0</v>
      </c>
      <c r="W165" s="94">
        <f t="shared" si="10"/>
        <v>0</v>
      </c>
      <c r="X165" s="94">
        <f t="shared" si="11"/>
        <v>0</v>
      </c>
    </row>
    <row r="166" spans="1:24" ht="63.75">
      <c r="A166" s="20">
        <v>156</v>
      </c>
      <c r="B166" s="21" t="s">
        <v>749</v>
      </c>
      <c r="C166" s="22" t="s">
        <v>750</v>
      </c>
      <c r="D166" s="21" t="s">
        <v>751</v>
      </c>
      <c r="E166" s="23">
        <v>20</v>
      </c>
      <c r="F166" s="24">
        <v>10108</v>
      </c>
      <c r="G166" s="24">
        <v>4888</v>
      </c>
      <c r="H166" s="25">
        <v>0</v>
      </c>
      <c r="I166" s="26"/>
      <c r="J166" s="24">
        <v>10108</v>
      </c>
      <c r="K166" s="27">
        <v>202160</v>
      </c>
      <c r="L166" s="43">
        <v>0</v>
      </c>
      <c r="M166" s="53">
        <v>20</v>
      </c>
      <c r="O166" s="60">
        <v>14135</v>
      </c>
      <c r="P166" s="60">
        <v>4888</v>
      </c>
      <c r="Q166" s="60">
        <v>3910.4</v>
      </c>
      <c r="R166" s="60">
        <v>3666</v>
      </c>
      <c r="T166" s="96">
        <f t="shared" si="8"/>
        <v>78208</v>
      </c>
      <c r="U166" s="96">
        <f t="shared" si="9"/>
        <v>73320</v>
      </c>
      <c r="W166" s="94">
        <f t="shared" si="10"/>
        <v>-123952</v>
      </c>
      <c r="X166" s="94">
        <f t="shared" si="11"/>
        <v>-128840</v>
      </c>
    </row>
    <row r="167" spans="1:24" ht="63.75">
      <c r="A167" s="20">
        <v>157</v>
      </c>
      <c r="B167" s="21" t="s">
        <v>752</v>
      </c>
      <c r="C167" s="22" t="s">
        <v>753</v>
      </c>
      <c r="D167" s="21" t="s">
        <v>754</v>
      </c>
      <c r="E167" s="23">
        <v>20</v>
      </c>
      <c r="F167" s="24">
        <v>11009</v>
      </c>
      <c r="G167" s="24">
        <v>7289</v>
      </c>
      <c r="H167" s="25">
        <v>0</v>
      </c>
      <c r="I167" s="26"/>
      <c r="J167" s="24">
        <v>11009</v>
      </c>
      <c r="K167" s="27">
        <v>220180</v>
      </c>
      <c r="L167" s="43">
        <v>0</v>
      </c>
      <c r="M167" s="53">
        <v>20</v>
      </c>
      <c r="O167" s="60">
        <v>14491</v>
      </c>
      <c r="P167" s="60">
        <v>7289</v>
      </c>
      <c r="Q167" s="60">
        <v>5831.2</v>
      </c>
      <c r="R167" s="60">
        <v>5466.75</v>
      </c>
      <c r="T167" s="96">
        <f t="shared" si="8"/>
        <v>116624</v>
      </c>
      <c r="U167" s="96">
        <f t="shared" si="9"/>
        <v>109335</v>
      </c>
      <c r="W167" s="94">
        <f t="shared" si="10"/>
        <v>-103556</v>
      </c>
      <c r="X167" s="94">
        <f t="shared" si="11"/>
        <v>-110845</v>
      </c>
    </row>
    <row r="168" spans="1:24" ht="140.25">
      <c r="A168" s="20">
        <v>158</v>
      </c>
      <c r="B168" s="21" t="s">
        <v>755</v>
      </c>
      <c r="C168" s="22" t="s">
        <v>756</v>
      </c>
      <c r="D168" s="21" t="s">
        <v>748</v>
      </c>
      <c r="E168" s="23">
        <v>0</v>
      </c>
      <c r="F168" s="24">
        <v>0</v>
      </c>
      <c r="G168" s="24">
        <v>0</v>
      </c>
      <c r="H168" s="25">
        <v>0</v>
      </c>
      <c r="I168" s="26"/>
      <c r="J168" s="24">
        <v>0</v>
      </c>
      <c r="K168" s="27">
        <v>0</v>
      </c>
      <c r="L168" s="43">
        <v>0</v>
      </c>
      <c r="M168" s="53">
        <v>0</v>
      </c>
      <c r="O168" s="60">
        <v>20905</v>
      </c>
      <c r="P168" s="60">
        <v>7448</v>
      </c>
      <c r="Q168" s="60">
        <v>5958.4</v>
      </c>
      <c r="R168" s="60">
        <v>5586</v>
      </c>
      <c r="T168" s="96">
        <f t="shared" si="8"/>
        <v>0</v>
      </c>
      <c r="U168" s="96">
        <f t="shared" si="9"/>
        <v>0</v>
      </c>
      <c r="W168" s="94">
        <f t="shared" si="10"/>
        <v>0</v>
      </c>
      <c r="X168" s="94">
        <f t="shared" si="11"/>
        <v>0</v>
      </c>
    </row>
    <row r="169" spans="1:24" ht="114.75">
      <c r="A169" s="20">
        <v>159</v>
      </c>
      <c r="B169" s="21" t="s">
        <v>757</v>
      </c>
      <c r="C169" s="22" t="s">
        <v>758</v>
      </c>
      <c r="D169" s="21" t="s">
        <v>759</v>
      </c>
      <c r="E169" s="23">
        <v>5</v>
      </c>
      <c r="F169" s="24">
        <v>6147</v>
      </c>
      <c r="G169" s="24">
        <v>2130</v>
      </c>
      <c r="H169" s="25">
        <v>0</v>
      </c>
      <c r="I169" s="26"/>
      <c r="J169" s="24">
        <v>6147</v>
      </c>
      <c r="K169" s="27">
        <v>30735</v>
      </c>
      <c r="L169" s="43">
        <v>0</v>
      </c>
      <c r="M169" s="53">
        <v>5</v>
      </c>
      <c r="O169" s="60">
        <v>14139</v>
      </c>
      <c r="P169" s="60">
        <v>2130</v>
      </c>
      <c r="Q169" s="60">
        <v>1704</v>
      </c>
      <c r="R169" s="60">
        <v>1597.5</v>
      </c>
      <c r="T169" s="96">
        <f t="shared" si="8"/>
        <v>8520</v>
      </c>
      <c r="U169" s="96">
        <f t="shared" si="9"/>
        <v>7987.5</v>
      </c>
      <c r="W169" s="94">
        <f t="shared" si="10"/>
        <v>-22215</v>
      </c>
      <c r="X169" s="94">
        <f t="shared" si="11"/>
        <v>-22747.5</v>
      </c>
    </row>
    <row r="170" spans="1:24" ht="242.25">
      <c r="A170" s="20">
        <v>160</v>
      </c>
      <c r="B170" s="21" t="s">
        <v>760</v>
      </c>
      <c r="C170" s="22" t="s">
        <v>761</v>
      </c>
      <c r="D170" s="21" t="s">
        <v>762</v>
      </c>
      <c r="E170" s="23">
        <v>0</v>
      </c>
      <c r="F170" s="24">
        <v>0</v>
      </c>
      <c r="G170" s="24">
        <v>0</v>
      </c>
      <c r="H170" s="25">
        <v>0</v>
      </c>
      <c r="I170" s="26"/>
      <c r="J170" s="24">
        <v>0</v>
      </c>
      <c r="K170" s="27">
        <v>0</v>
      </c>
      <c r="L170" s="43">
        <v>0</v>
      </c>
      <c r="M170" s="53">
        <v>0</v>
      </c>
      <c r="O170" s="60">
        <v>4266</v>
      </c>
      <c r="P170" s="60">
        <v>1748</v>
      </c>
      <c r="Q170" s="60">
        <v>1398.4</v>
      </c>
      <c r="R170" s="60">
        <v>1311</v>
      </c>
      <c r="T170" s="96">
        <f t="shared" si="8"/>
        <v>0</v>
      </c>
      <c r="U170" s="96">
        <f t="shared" si="9"/>
        <v>0</v>
      </c>
      <c r="W170" s="94">
        <f t="shared" si="10"/>
        <v>0</v>
      </c>
      <c r="X170" s="94">
        <f t="shared" si="11"/>
        <v>0</v>
      </c>
    </row>
    <row r="171" spans="1:24" ht="140.25">
      <c r="A171" s="20">
        <v>161</v>
      </c>
      <c r="B171" s="21" t="s">
        <v>763</v>
      </c>
      <c r="C171" s="22" t="s">
        <v>764</v>
      </c>
      <c r="D171" s="21" t="s">
        <v>559</v>
      </c>
      <c r="E171" s="23">
        <v>0</v>
      </c>
      <c r="F171" s="24">
        <v>0</v>
      </c>
      <c r="G171" s="24">
        <v>0</v>
      </c>
      <c r="H171" s="25">
        <v>0</v>
      </c>
      <c r="I171" s="26"/>
      <c r="J171" s="24">
        <v>0</v>
      </c>
      <c r="K171" s="27">
        <v>0</v>
      </c>
      <c r="L171" s="43">
        <v>0</v>
      </c>
      <c r="M171" s="53">
        <v>0</v>
      </c>
      <c r="O171" s="60">
        <v>12833</v>
      </c>
      <c r="P171" s="60">
        <v>2262</v>
      </c>
      <c r="Q171" s="60">
        <v>1809.6</v>
      </c>
      <c r="R171" s="60">
        <v>1696.5</v>
      </c>
      <c r="T171" s="96">
        <f t="shared" si="8"/>
        <v>0</v>
      </c>
      <c r="U171" s="96">
        <f t="shared" si="9"/>
        <v>0</v>
      </c>
      <c r="W171" s="94">
        <f t="shared" si="10"/>
        <v>0</v>
      </c>
      <c r="X171" s="94">
        <f t="shared" si="11"/>
        <v>0</v>
      </c>
    </row>
    <row r="172" spans="1:24" ht="140.25">
      <c r="A172" s="20">
        <v>162</v>
      </c>
      <c r="B172" s="21" t="s">
        <v>765</v>
      </c>
      <c r="C172" s="28" t="s">
        <v>766</v>
      </c>
      <c r="D172" s="21" t="s">
        <v>559</v>
      </c>
      <c r="E172" s="23">
        <v>3</v>
      </c>
      <c r="F172" s="24">
        <v>3805</v>
      </c>
      <c r="G172" s="24">
        <v>2262</v>
      </c>
      <c r="H172" s="25">
        <v>0</v>
      </c>
      <c r="I172" s="26"/>
      <c r="J172" s="24">
        <v>3805</v>
      </c>
      <c r="K172" s="27">
        <v>11415</v>
      </c>
      <c r="L172" s="43">
        <v>0</v>
      </c>
      <c r="M172" s="53">
        <v>3</v>
      </c>
      <c r="O172" s="60">
        <v>16402</v>
      </c>
      <c r="P172" s="60">
        <v>2262</v>
      </c>
      <c r="Q172" s="60">
        <v>1809.6</v>
      </c>
      <c r="R172" s="60">
        <v>1696.5</v>
      </c>
      <c r="T172" s="96">
        <f t="shared" si="8"/>
        <v>5428.7999999999993</v>
      </c>
      <c r="U172" s="96">
        <f t="shared" si="9"/>
        <v>5089.5</v>
      </c>
      <c r="W172" s="94">
        <f t="shared" si="10"/>
        <v>-5986.2000000000007</v>
      </c>
      <c r="X172" s="94">
        <f t="shared" si="11"/>
        <v>-6325.5</v>
      </c>
    </row>
    <row r="173" spans="1:24" ht="140.25">
      <c r="A173" s="20">
        <v>163</v>
      </c>
      <c r="B173" s="21" t="s">
        <v>767</v>
      </c>
      <c r="C173" s="22" t="s">
        <v>768</v>
      </c>
      <c r="D173" s="21" t="s">
        <v>559</v>
      </c>
      <c r="E173" s="23">
        <v>6</v>
      </c>
      <c r="F173" s="24">
        <v>5729</v>
      </c>
      <c r="G173" s="24">
        <v>2262</v>
      </c>
      <c r="H173" s="25">
        <v>0</v>
      </c>
      <c r="I173" s="26"/>
      <c r="J173" s="24">
        <v>5729</v>
      </c>
      <c r="K173" s="27">
        <v>34374</v>
      </c>
      <c r="L173" s="43">
        <v>0</v>
      </c>
      <c r="M173" s="53">
        <v>6</v>
      </c>
      <c r="O173" s="60">
        <v>20588</v>
      </c>
      <c r="P173" s="60">
        <v>2262</v>
      </c>
      <c r="Q173" s="60">
        <v>1809.6</v>
      </c>
      <c r="R173" s="60">
        <v>1696.5</v>
      </c>
      <c r="T173" s="96">
        <f t="shared" si="8"/>
        <v>10857.599999999999</v>
      </c>
      <c r="U173" s="96">
        <f t="shared" si="9"/>
        <v>10179</v>
      </c>
      <c r="W173" s="94">
        <f t="shared" si="10"/>
        <v>-23516.400000000001</v>
      </c>
      <c r="X173" s="94">
        <f t="shared" si="11"/>
        <v>-24195</v>
      </c>
    </row>
    <row r="174" spans="1:24" ht="165.75">
      <c r="A174" s="20">
        <v>164</v>
      </c>
      <c r="B174" s="21" t="s">
        <v>769</v>
      </c>
      <c r="C174" s="22" t="s">
        <v>770</v>
      </c>
      <c r="D174" s="21" t="s">
        <v>559</v>
      </c>
      <c r="E174" s="23">
        <v>0</v>
      </c>
      <c r="F174" s="24">
        <v>0</v>
      </c>
      <c r="G174" s="24">
        <v>0</v>
      </c>
      <c r="H174" s="25">
        <v>0</v>
      </c>
      <c r="I174" s="26"/>
      <c r="J174" s="24">
        <v>0</v>
      </c>
      <c r="K174" s="27">
        <v>0</v>
      </c>
      <c r="L174" s="43">
        <v>0</v>
      </c>
      <c r="M174" s="53">
        <v>0</v>
      </c>
      <c r="O174" s="60">
        <v>14762</v>
      </c>
      <c r="P174" s="60">
        <v>1404</v>
      </c>
      <c r="Q174" s="60">
        <v>1123.2</v>
      </c>
      <c r="R174" s="60">
        <v>1053</v>
      </c>
      <c r="T174" s="96">
        <f t="shared" si="8"/>
        <v>0</v>
      </c>
      <c r="U174" s="96">
        <f t="shared" si="9"/>
        <v>0</v>
      </c>
      <c r="W174" s="94">
        <f t="shared" si="10"/>
        <v>0</v>
      </c>
      <c r="X174" s="94">
        <f t="shared" si="11"/>
        <v>0</v>
      </c>
    </row>
    <row r="175" spans="1:24" ht="102">
      <c r="A175" s="20">
        <v>165</v>
      </c>
      <c r="B175" s="21" t="s">
        <v>771</v>
      </c>
      <c r="C175" s="22" t="s">
        <v>772</v>
      </c>
      <c r="D175" s="21" t="s">
        <v>773</v>
      </c>
      <c r="E175" s="23">
        <v>0</v>
      </c>
      <c r="F175" s="24">
        <v>0</v>
      </c>
      <c r="G175" s="24">
        <v>0</v>
      </c>
      <c r="H175" s="25">
        <v>0</v>
      </c>
      <c r="I175" s="26"/>
      <c r="J175" s="24">
        <v>0</v>
      </c>
      <c r="K175" s="27">
        <v>0</v>
      </c>
      <c r="L175" s="43">
        <v>0</v>
      </c>
      <c r="M175" s="53">
        <v>0</v>
      </c>
      <c r="O175" s="60">
        <v>22131</v>
      </c>
      <c r="P175" s="60">
        <v>9625</v>
      </c>
      <c r="Q175" s="60">
        <v>7700</v>
      </c>
      <c r="R175" s="60">
        <v>7218.75</v>
      </c>
      <c r="T175" s="96">
        <f t="shared" si="8"/>
        <v>0</v>
      </c>
      <c r="U175" s="96">
        <f t="shared" si="9"/>
        <v>0</v>
      </c>
      <c r="W175" s="94">
        <f t="shared" si="10"/>
        <v>0</v>
      </c>
      <c r="X175" s="94">
        <f t="shared" si="11"/>
        <v>0</v>
      </c>
    </row>
    <row r="176" spans="1:24" ht="102">
      <c r="A176" s="20">
        <v>166</v>
      </c>
      <c r="B176" s="21" t="s">
        <v>774</v>
      </c>
      <c r="C176" s="22" t="s">
        <v>775</v>
      </c>
      <c r="D176" s="21" t="s">
        <v>776</v>
      </c>
      <c r="E176" s="23">
        <v>0</v>
      </c>
      <c r="F176" s="24">
        <v>0</v>
      </c>
      <c r="G176" s="24">
        <v>0</v>
      </c>
      <c r="H176" s="25">
        <v>0</v>
      </c>
      <c r="I176" s="26"/>
      <c r="J176" s="24">
        <v>0</v>
      </c>
      <c r="K176" s="27">
        <v>0</v>
      </c>
      <c r="L176" s="43">
        <v>0</v>
      </c>
      <c r="M176" s="53">
        <v>0</v>
      </c>
      <c r="O176" s="60">
        <v>61647</v>
      </c>
      <c r="P176" s="60">
        <v>14479</v>
      </c>
      <c r="Q176" s="60">
        <v>11583.2</v>
      </c>
      <c r="R176" s="60">
        <v>10859.25</v>
      </c>
      <c r="T176" s="96">
        <f t="shared" si="8"/>
        <v>0</v>
      </c>
      <c r="U176" s="96">
        <f t="shared" si="9"/>
        <v>0</v>
      </c>
      <c r="W176" s="94">
        <f t="shared" si="10"/>
        <v>0</v>
      </c>
      <c r="X176" s="94">
        <f t="shared" si="11"/>
        <v>0</v>
      </c>
    </row>
    <row r="177" spans="1:24" ht="63.75">
      <c r="A177" s="20">
        <v>167</v>
      </c>
      <c r="B177" s="21" t="s">
        <v>777</v>
      </c>
      <c r="C177" s="22" t="s">
        <v>778</v>
      </c>
      <c r="D177" s="21" t="s">
        <v>779</v>
      </c>
      <c r="E177" s="23">
        <v>0</v>
      </c>
      <c r="F177" s="24">
        <v>0</v>
      </c>
      <c r="G177" s="24">
        <v>0</v>
      </c>
      <c r="H177" s="25">
        <v>0</v>
      </c>
      <c r="I177" s="26"/>
      <c r="J177" s="24">
        <v>0</v>
      </c>
      <c r="K177" s="27">
        <v>0</v>
      </c>
      <c r="L177" s="43">
        <v>0</v>
      </c>
      <c r="M177" s="53">
        <v>0</v>
      </c>
      <c r="O177" s="60">
        <v>35420</v>
      </c>
      <c r="P177" s="60">
        <v>3870</v>
      </c>
      <c r="Q177" s="60">
        <v>3096</v>
      </c>
      <c r="R177" s="60">
        <v>2902.5</v>
      </c>
      <c r="T177" s="96">
        <f t="shared" si="8"/>
        <v>0</v>
      </c>
      <c r="U177" s="96">
        <f t="shared" si="9"/>
        <v>0</v>
      </c>
      <c r="W177" s="94">
        <f t="shared" si="10"/>
        <v>0</v>
      </c>
      <c r="X177" s="94">
        <f t="shared" si="11"/>
        <v>0</v>
      </c>
    </row>
    <row r="178" spans="1:24" ht="51">
      <c r="A178" s="20">
        <v>168</v>
      </c>
      <c r="B178" s="21" t="s">
        <v>780</v>
      </c>
      <c r="C178" s="22" t="s">
        <v>781</v>
      </c>
      <c r="D178" s="21" t="s">
        <v>559</v>
      </c>
      <c r="E178" s="23">
        <v>5</v>
      </c>
      <c r="F178" s="24">
        <v>41163</v>
      </c>
      <c r="G178" s="24">
        <v>27347</v>
      </c>
      <c r="H178" s="25">
        <v>0</v>
      </c>
      <c r="I178" s="26"/>
      <c r="J178" s="24">
        <v>41163</v>
      </c>
      <c r="K178" s="27">
        <v>205815</v>
      </c>
      <c r="L178" s="43">
        <v>0</v>
      </c>
      <c r="M178" s="53">
        <v>5</v>
      </c>
      <c r="O178" s="60">
        <v>51691</v>
      </c>
      <c r="P178" s="60">
        <v>27347</v>
      </c>
      <c r="Q178" s="60">
        <v>21877.599999999999</v>
      </c>
      <c r="R178" s="60">
        <v>20510.25</v>
      </c>
      <c r="T178" s="96">
        <f t="shared" si="8"/>
        <v>109388</v>
      </c>
      <c r="U178" s="96">
        <f t="shared" si="9"/>
        <v>102551.25</v>
      </c>
      <c r="W178" s="94">
        <f t="shared" si="10"/>
        <v>-96427</v>
      </c>
      <c r="X178" s="94">
        <f t="shared" si="11"/>
        <v>-103263.75</v>
      </c>
    </row>
    <row r="179" spans="1:24" ht="191.25">
      <c r="A179" s="20">
        <v>169</v>
      </c>
      <c r="B179" s="21" t="s">
        <v>782</v>
      </c>
      <c r="C179" s="22" t="s">
        <v>783</v>
      </c>
      <c r="D179" s="21" t="s">
        <v>559</v>
      </c>
      <c r="E179" s="23">
        <v>0</v>
      </c>
      <c r="F179" s="24">
        <v>0</v>
      </c>
      <c r="G179" s="24">
        <v>0</v>
      </c>
      <c r="H179" s="25">
        <v>0</v>
      </c>
      <c r="I179" s="26"/>
      <c r="J179" s="24">
        <v>0</v>
      </c>
      <c r="K179" s="27">
        <v>0</v>
      </c>
      <c r="L179" s="43">
        <v>0</v>
      </c>
      <c r="M179" s="53">
        <v>0</v>
      </c>
      <c r="O179" s="60">
        <v>282800</v>
      </c>
      <c r="P179" s="60">
        <v>6693</v>
      </c>
      <c r="Q179" s="60">
        <v>5354.4</v>
      </c>
      <c r="R179" s="60">
        <v>5019.75</v>
      </c>
      <c r="T179" s="96">
        <f t="shared" si="8"/>
        <v>0</v>
      </c>
      <c r="U179" s="96">
        <f t="shared" si="9"/>
        <v>0</v>
      </c>
      <c r="W179" s="94">
        <f t="shared" si="10"/>
        <v>0</v>
      </c>
      <c r="X179" s="94">
        <f t="shared" si="11"/>
        <v>0</v>
      </c>
    </row>
    <row r="180" spans="1:24" ht="344.25">
      <c r="A180" s="20">
        <v>170</v>
      </c>
      <c r="B180" s="21" t="s">
        <v>784</v>
      </c>
      <c r="C180" s="22" t="s">
        <v>785</v>
      </c>
      <c r="D180" s="21" t="s">
        <v>786</v>
      </c>
      <c r="E180" s="23">
        <v>70</v>
      </c>
      <c r="F180" s="24">
        <v>45573</v>
      </c>
      <c r="G180" s="24">
        <v>12705</v>
      </c>
      <c r="H180" s="25">
        <v>0</v>
      </c>
      <c r="I180" s="26"/>
      <c r="J180" s="24">
        <v>45573</v>
      </c>
      <c r="K180" s="27">
        <v>3190110</v>
      </c>
      <c r="L180" s="43">
        <v>0</v>
      </c>
      <c r="M180" s="53">
        <v>70</v>
      </c>
      <c r="O180" s="60">
        <v>66175</v>
      </c>
      <c r="P180" s="60">
        <v>12705</v>
      </c>
      <c r="Q180" s="60">
        <v>10164</v>
      </c>
      <c r="R180" s="60">
        <v>9528.75</v>
      </c>
      <c r="T180" s="96">
        <f t="shared" si="8"/>
        <v>711480</v>
      </c>
      <c r="U180" s="96">
        <f t="shared" si="9"/>
        <v>667012.5</v>
      </c>
      <c r="W180" s="94">
        <f t="shared" si="10"/>
        <v>-2478630</v>
      </c>
      <c r="X180" s="94">
        <f t="shared" si="11"/>
        <v>-2523097.5</v>
      </c>
    </row>
    <row r="181" spans="1:24" ht="204">
      <c r="A181" s="20">
        <v>171</v>
      </c>
      <c r="B181" s="21" t="s">
        <v>787</v>
      </c>
      <c r="C181" s="22" t="s">
        <v>788</v>
      </c>
      <c r="D181" s="21" t="s">
        <v>786</v>
      </c>
      <c r="E181" s="23">
        <v>0</v>
      </c>
      <c r="F181" s="24">
        <v>0</v>
      </c>
      <c r="G181" s="24">
        <v>0</v>
      </c>
      <c r="H181" s="25">
        <v>0</v>
      </c>
      <c r="I181" s="26"/>
      <c r="J181" s="24">
        <v>0</v>
      </c>
      <c r="K181" s="27">
        <v>0</v>
      </c>
      <c r="L181" s="43">
        <v>0</v>
      </c>
      <c r="M181" s="53">
        <v>0</v>
      </c>
      <c r="O181" s="60">
        <v>45450</v>
      </c>
      <c r="P181" s="60">
        <v>16204</v>
      </c>
      <c r="Q181" s="60">
        <v>12963.2</v>
      </c>
      <c r="R181" s="60">
        <v>12153</v>
      </c>
      <c r="T181" s="96">
        <f t="shared" si="8"/>
        <v>0</v>
      </c>
      <c r="U181" s="96">
        <f t="shared" si="9"/>
        <v>0</v>
      </c>
      <c r="W181" s="94">
        <f t="shared" si="10"/>
        <v>0</v>
      </c>
      <c r="X181" s="94">
        <f t="shared" si="11"/>
        <v>0</v>
      </c>
    </row>
    <row r="182" spans="1:24" ht="280.5">
      <c r="A182" s="20">
        <v>172</v>
      </c>
      <c r="B182" s="21" t="s">
        <v>789</v>
      </c>
      <c r="C182" s="22" t="s">
        <v>790</v>
      </c>
      <c r="D182" s="21" t="s">
        <v>791</v>
      </c>
      <c r="E182" s="23">
        <v>0</v>
      </c>
      <c r="F182" s="24">
        <v>0</v>
      </c>
      <c r="G182" s="24">
        <v>0</v>
      </c>
      <c r="H182" s="25">
        <v>0</v>
      </c>
      <c r="I182" s="26"/>
      <c r="J182" s="24">
        <v>0</v>
      </c>
      <c r="K182" s="27">
        <v>0</v>
      </c>
      <c r="L182" s="43">
        <v>0</v>
      </c>
      <c r="M182" s="53">
        <v>0</v>
      </c>
      <c r="O182" s="60">
        <v>99044</v>
      </c>
      <c r="P182" s="60">
        <v>3394</v>
      </c>
      <c r="Q182" s="60">
        <v>2715.2</v>
      </c>
      <c r="R182" s="60">
        <v>2545.5</v>
      </c>
      <c r="T182" s="96">
        <f t="shared" si="8"/>
        <v>0</v>
      </c>
      <c r="U182" s="96">
        <f t="shared" si="9"/>
        <v>0</v>
      </c>
      <c r="W182" s="94">
        <f t="shared" si="10"/>
        <v>0</v>
      </c>
      <c r="X182" s="94">
        <f t="shared" si="11"/>
        <v>0</v>
      </c>
    </row>
    <row r="183" spans="1:24" ht="357">
      <c r="A183" s="20">
        <v>173</v>
      </c>
      <c r="B183" s="21" t="s">
        <v>792</v>
      </c>
      <c r="C183" s="22" t="s">
        <v>793</v>
      </c>
      <c r="D183" s="21" t="s">
        <v>791</v>
      </c>
      <c r="E183" s="23">
        <v>0</v>
      </c>
      <c r="F183" s="24">
        <v>0</v>
      </c>
      <c r="G183" s="24">
        <v>0</v>
      </c>
      <c r="H183" s="25">
        <v>0</v>
      </c>
      <c r="I183" s="26"/>
      <c r="J183" s="24">
        <v>0</v>
      </c>
      <c r="K183" s="27">
        <v>0</v>
      </c>
      <c r="L183" s="43">
        <v>0</v>
      </c>
      <c r="M183" s="53">
        <v>0</v>
      </c>
      <c r="O183" s="60">
        <v>63630</v>
      </c>
      <c r="P183" s="60">
        <v>17132</v>
      </c>
      <c r="Q183" s="60">
        <v>13705.6</v>
      </c>
      <c r="R183" s="60">
        <v>12849</v>
      </c>
      <c r="T183" s="96">
        <f t="shared" si="8"/>
        <v>0</v>
      </c>
      <c r="U183" s="96">
        <f t="shared" si="9"/>
        <v>0</v>
      </c>
      <c r="W183" s="94">
        <f t="shared" si="10"/>
        <v>0</v>
      </c>
      <c r="X183" s="94">
        <f t="shared" si="11"/>
        <v>0</v>
      </c>
    </row>
    <row r="184" spans="1:24" ht="102">
      <c r="A184" s="20">
        <v>174</v>
      </c>
      <c r="B184" s="21" t="s">
        <v>794</v>
      </c>
      <c r="C184" s="22" t="s">
        <v>795</v>
      </c>
      <c r="D184" s="21" t="s">
        <v>796</v>
      </c>
      <c r="E184" s="23">
        <v>0</v>
      </c>
      <c r="F184" s="24">
        <v>0</v>
      </c>
      <c r="G184" s="24">
        <v>0</v>
      </c>
      <c r="H184" s="25">
        <v>0</v>
      </c>
      <c r="I184" s="26"/>
      <c r="J184" s="24">
        <v>0</v>
      </c>
      <c r="K184" s="27">
        <v>0</v>
      </c>
      <c r="L184" s="43">
        <v>0</v>
      </c>
      <c r="M184" s="53">
        <v>0</v>
      </c>
      <c r="O184" s="60">
        <v>23981</v>
      </c>
      <c r="P184" s="60">
        <v>12521</v>
      </c>
      <c r="Q184" s="60">
        <v>10016.799999999999</v>
      </c>
      <c r="R184" s="60">
        <v>9390.75</v>
      </c>
      <c r="T184" s="96">
        <f t="shared" si="8"/>
        <v>0</v>
      </c>
      <c r="U184" s="96">
        <f t="shared" si="9"/>
        <v>0</v>
      </c>
      <c r="W184" s="94">
        <f t="shared" si="10"/>
        <v>0</v>
      </c>
      <c r="X184" s="94">
        <f t="shared" si="11"/>
        <v>0</v>
      </c>
    </row>
    <row r="185" spans="1:24" ht="140.25">
      <c r="A185" s="20">
        <v>175</v>
      </c>
      <c r="B185" s="21" t="s">
        <v>797</v>
      </c>
      <c r="C185" s="22" t="s">
        <v>798</v>
      </c>
      <c r="D185" s="21" t="s">
        <v>799</v>
      </c>
      <c r="E185" s="23">
        <v>20</v>
      </c>
      <c r="F185" s="24">
        <v>11013</v>
      </c>
      <c r="G185" s="24">
        <v>7300</v>
      </c>
      <c r="H185" s="25">
        <v>0</v>
      </c>
      <c r="I185" s="26"/>
      <c r="J185" s="24">
        <v>11013</v>
      </c>
      <c r="K185" s="27">
        <v>220260</v>
      </c>
      <c r="L185" s="43">
        <v>0</v>
      </c>
      <c r="M185" s="53">
        <v>20</v>
      </c>
      <c r="O185" s="60">
        <v>14544</v>
      </c>
      <c r="P185" s="60">
        <v>7300</v>
      </c>
      <c r="Q185" s="60">
        <v>5840</v>
      </c>
      <c r="R185" s="60">
        <v>5475</v>
      </c>
      <c r="T185" s="96">
        <f t="shared" si="8"/>
        <v>116800</v>
      </c>
      <c r="U185" s="96">
        <f t="shared" si="9"/>
        <v>109500</v>
      </c>
      <c r="W185" s="94">
        <f t="shared" si="10"/>
        <v>-103460</v>
      </c>
      <c r="X185" s="94">
        <f t="shared" si="11"/>
        <v>-110760</v>
      </c>
    </row>
    <row r="186" spans="1:24" ht="140.25">
      <c r="A186" s="20">
        <v>176</v>
      </c>
      <c r="B186" s="21" t="s">
        <v>800</v>
      </c>
      <c r="C186" s="22" t="s">
        <v>798</v>
      </c>
      <c r="D186" s="21" t="s">
        <v>801</v>
      </c>
      <c r="E186" s="23">
        <v>0</v>
      </c>
      <c r="F186" s="24">
        <v>0</v>
      </c>
      <c r="G186" s="24">
        <v>0</v>
      </c>
      <c r="H186" s="25">
        <v>0</v>
      </c>
      <c r="I186" s="26"/>
      <c r="J186" s="24">
        <v>0</v>
      </c>
      <c r="K186" s="27">
        <v>0</v>
      </c>
      <c r="L186" s="43">
        <v>0</v>
      </c>
      <c r="M186" s="53">
        <v>0</v>
      </c>
      <c r="O186" s="60">
        <v>15521</v>
      </c>
      <c r="P186" s="60">
        <v>2734</v>
      </c>
      <c r="Q186" s="60">
        <v>2187.1999999999998</v>
      </c>
      <c r="R186" s="60">
        <v>2050.5</v>
      </c>
      <c r="T186" s="96">
        <f t="shared" si="8"/>
        <v>0</v>
      </c>
      <c r="U186" s="96">
        <f t="shared" si="9"/>
        <v>0</v>
      </c>
      <c r="W186" s="94">
        <f t="shared" si="10"/>
        <v>0</v>
      </c>
      <c r="X186" s="94">
        <f t="shared" si="11"/>
        <v>0</v>
      </c>
    </row>
    <row r="187" spans="1:24" ht="140.25">
      <c r="A187" s="20">
        <v>177</v>
      </c>
      <c r="B187" s="21" t="s">
        <v>802</v>
      </c>
      <c r="C187" s="22" t="s">
        <v>798</v>
      </c>
      <c r="D187" s="21" t="s">
        <v>786</v>
      </c>
      <c r="E187" s="23">
        <v>0</v>
      </c>
      <c r="F187" s="24">
        <v>0</v>
      </c>
      <c r="G187" s="24">
        <v>0</v>
      </c>
      <c r="H187" s="25">
        <v>0</v>
      </c>
      <c r="I187" s="26"/>
      <c r="J187" s="24">
        <v>0</v>
      </c>
      <c r="K187" s="27">
        <v>0</v>
      </c>
      <c r="L187" s="43">
        <v>0</v>
      </c>
      <c r="M187" s="53">
        <v>0</v>
      </c>
      <c r="O187" s="60">
        <v>5701</v>
      </c>
      <c r="P187" s="60">
        <v>2538</v>
      </c>
      <c r="Q187" s="60">
        <v>2030.4</v>
      </c>
      <c r="R187" s="60">
        <v>1903.5</v>
      </c>
      <c r="T187" s="96">
        <f t="shared" si="8"/>
        <v>0</v>
      </c>
      <c r="U187" s="96">
        <f t="shared" si="9"/>
        <v>0</v>
      </c>
      <c r="W187" s="94">
        <f t="shared" si="10"/>
        <v>0</v>
      </c>
      <c r="X187" s="94">
        <f t="shared" si="11"/>
        <v>0</v>
      </c>
    </row>
    <row r="188" spans="1:24" ht="140.25">
      <c r="A188" s="20">
        <v>178</v>
      </c>
      <c r="B188" s="21" t="s">
        <v>803</v>
      </c>
      <c r="C188" s="22" t="s">
        <v>804</v>
      </c>
      <c r="D188" s="21" t="s">
        <v>786</v>
      </c>
      <c r="E188" s="23">
        <v>0</v>
      </c>
      <c r="F188" s="24">
        <v>0</v>
      </c>
      <c r="G188" s="24">
        <v>0</v>
      </c>
      <c r="H188" s="25">
        <v>0</v>
      </c>
      <c r="I188" s="26"/>
      <c r="J188" s="24">
        <v>0</v>
      </c>
      <c r="K188" s="27">
        <v>0</v>
      </c>
      <c r="L188" s="43">
        <v>0</v>
      </c>
      <c r="M188" s="53">
        <v>0</v>
      </c>
      <c r="O188" s="60">
        <v>6779</v>
      </c>
      <c r="P188" s="60">
        <v>2538</v>
      </c>
      <c r="Q188" s="60">
        <v>2030.4</v>
      </c>
      <c r="R188" s="60">
        <v>1903.5</v>
      </c>
      <c r="T188" s="96">
        <f t="shared" si="8"/>
        <v>0</v>
      </c>
      <c r="U188" s="96">
        <f t="shared" si="9"/>
        <v>0</v>
      </c>
      <c r="W188" s="94">
        <f t="shared" si="10"/>
        <v>0</v>
      </c>
      <c r="X188" s="94">
        <f t="shared" si="11"/>
        <v>0</v>
      </c>
    </row>
    <row r="189" spans="1:24" ht="140.25">
      <c r="A189" s="20">
        <v>179</v>
      </c>
      <c r="B189" s="21" t="s">
        <v>805</v>
      </c>
      <c r="C189" s="22" t="s">
        <v>806</v>
      </c>
      <c r="D189" s="21" t="s">
        <v>807</v>
      </c>
      <c r="E189" s="23">
        <v>0</v>
      </c>
      <c r="F189" s="24">
        <v>0</v>
      </c>
      <c r="G189" s="24">
        <v>0</v>
      </c>
      <c r="H189" s="25">
        <v>0</v>
      </c>
      <c r="I189" s="26"/>
      <c r="J189" s="24">
        <v>0</v>
      </c>
      <c r="K189" s="27">
        <v>0</v>
      </c>
      <c r="L189" s="43">
        <v>0</v>
      </c>
      <c r="M189" s="53">
        <v>0</v>
      </c>
      <c r="O189" s="60">
        <v>56465</v>
      </c>
      <c r="P189" s="60">
        <v>7761</v>
      </c>
      <c r="Q189" s="60">
        <v>6208.8</v>
      </c>
      <c r="R189" s="60">
        <v>5820.75</v>
      </c>
      <c r="T189" s="96">
        <f t="shared" si="8"/>
        <v>0</v>
      </c>
      <c r="U189" s="96">
        <f t="shared" si="9"/>
        <v>0</v>
      </c>
      <c r="W189" s="94">
        <f t="shared" si="10"/>
        <v>0</v>
      </c>
      <c r="X189" s="94">
        <f t="shared" si="11"/>
        <v>0</v>
      </c>
    </row>
    <row r="190" spans="1:24" ht="255">
      <c r="A190" s="20">
        <v>180</v>
      </c>
      <c r="B190" s="21" t="s">
        <v>808</v>
      </c>
      <c r="C190" s="22" t="s">
        <v>809</v>
      </c>
      <c r="D190" s="21" t="s">
        <v>810</v>
      </c>
      <c r="E190" s="23">
        <v>0</v>
      </c>
      <c r="F190" s="24">
        <v>0</v>
      </c>
      <c r="G190" s="24">
        <v>0</v>
      </c>
      <c r="H190" s="25">
        <v>0</v>
      </c>
      <c r="I190" s="26"/>
      <c r="J190" s="24">
        <v>0</v>
      </c>
      <c r="K190" s="27">
        <v>0</v>
      </c>
      <c r="L190" s="43">
        <v>0</v>
      </c>
      <c r="M190" s="53">
        <v>0</v>
      </c>
      <c r="O190" s="60">
        <v>24886</v>
      </c>
      <c r="P190" s="60">
        <v>5701</v>
      </c>
      <c r="Q190" s="60">
        <v>4560.8</v>
      </c>
      <c r="R190" s="60">
        <v>4275.75</v>
      </c>
      <c r="T190" s="96">
        <f t="shared" si="8"/>
        <v>0</v>
      </c>
      <c r="U190" s="96">
        <f t="shared" si="9"/>
        <v>0</v>
      </c>
      <c r="W190" s="94">
        <f t="shared" si="10"/>
        <v>0</v>
      </c>
      <c r="X190" s="94">
        <f t="shared" si="11"/>
        <v>0</v>
      </c>
    </row>
    <row r="191" spans="1:24" ht="140.25">
      <c r="A191" s="20">
        <v>181</v>
      </c>
      <c r="B191" s="21" t="s">
        <v>811</v>
      </c>
      <c r="C191" s="22" t="s">
        <v>812</v>
      </c>
      <c r="D191" s="21" t="s">
        <v>813</v>
      </c>
      <c r="E191" s="23">
        <v>0</v>
      </c>
      <c r="F191" s="24">
        <v>0</v>
      </c>
      <c r="G191" s="24">
        <v>0</v>
      </c>
      <c r="H191" s="25">
        <v>0</v>
      </c>
      <c r="I191" s="26"/>
      <c r="J191" s="24">
        <v>0</v>
      </c>
      <c r="K191" s="27">
        <v>0</v>
      </c>
      <c r="L191" s="43">
        <v>0</v>
      </c>
      <c r="M191" s="53">
        <v>0</v>
      </c>
      <c r="O191" s="60">
        <v>2482</v>
      </c>
      <c r="P191" s="60">
        <v>641</v>
      </c>
      <c r="Q191" s="60">
        <v>512.79999999999995</v>
      </c>
      <c r="R191" s="60">
        <v>480.75</v>
      </c>
      <c r="T191" s="96">
        <f t="shared" si="8"/>
        <v>0</v>
      </c>
      <c r="U191" s="96">
        <f t="shared" si="9"/>
        <v>0</v>
      </c>
      <c r="W191" s="94">
        <f t="shared" si="10"/>
        <v>0</v>
      </c>
      <c r="X191" s="94">
        <f t="shared" si="11"/>
        <v>0</v>
      </c>
    </row>
    <row r="192" spans="1:24" ht="140.25">
      <c r="A192" s="20">
        <v>182</v>
      </c>
      <c r="B192" s="21" t="s">
        <v>814</v>
      </c>
      <c r="C192" s="22" t="s">
        <v>812</v>
      </c>
      <c r="D192" s="21" t="s">
        <v>815</v>
      </c>
      <c r="E192" s="23">
        <v>0</v>
      </c>
      <c r="F192" s="24">
        <v>0</v>
      </c>
      <c r="G192" s="24">
        <v>0</v>
      </c>
      <c r="H192" s="25">
        <v>0</v>
      </c>
      <c r="I192" s="26"/>
      <c r="J192" s="24">
        <v>0</v>
      </c>
      <c r="K192" s="27">
        <v>0</v>
      </c>
      <c r="L192" s="43">
        <v>0</v>
      </c>
      <c r="M192" s="53">
        <v>0</v>
      </c>
      <c r="O192" s="60">
        <v>4482</v>
      </c>
      <c r="P192" s="60">
        <v>1182</v>
      </c>
      <c r="Q192" s="60">
        <v>945.6</v>
      </c>
      <c r="R192" s="60">
        <v>886.5</v>
      </c>
      <c r="T192" s="96">
        <f t="shared" si="8"/>
        <v>0</v>
      </c>
      <c r="U192" s="96">
        <f t="shared" si="9"/>
        <v>0</v>
      </c>
      <c r="W192" s="94">
        <f t="shared" si="10"/>
        <v>0</v>
      </c>
      <c r="X192" s="94">
        <f t="shared" si="11"/>
        <v>0</v>
      </c>
    </row>
    <row r="193" spans="1:24" ht="140.25">
      <c r="A193" s="20">
        <v>183</v>
      </c>
      <c r="B193" s="21" t="s">
        <v>816</v>
      </c>
      <c r="C193" s="22" t="s">
        <v>812</v>
      </c>
      <c r="D193" s="21" t="s">
        <v>817</v>
      </c>
      <c r="E193" s="23">
        <v>0</v>
      </c>
      <c r="F193" s="24">
        <v>0</v>
      </c>
      <c r="G193" s="24">
        <v>0</v>
      </c>
      <c r="H193" s="25">
        <v>0</v>
      </c>
      <c r="I193" s="26"/>
      <c r="J193" s="24">
        <v>0</v>
      </c>
      <c r="K193" s="27">
        <v>0</v>
      </c>
      <c r="L193" s="43">
        <v>0</v>
      </c>
      <c r="M193" s="53">
        <v>0</v>
      </c>
      <c r="O193" s="60">
        <v>2715</v>
      </c>
      <c r="P193" s="60">
        <v>1234</v>
      </c>
      <c r="Q193" s="60">
        <v>987.2</v>
      </c>
      <c r="R193" s="60">
        <v>925.5</v>
      </c>
      <c r="T193" s="96">
        <f t="shared" si="8"/>
        <v>0</v>
      </c>
      <c r="U193" s="96">
        <f t="shared" si="9"/>
        <v>0</v>
      </c>
      <c r="W193" s="94">
        <f t="shared" si="10"/>
        <v>0</v>
      </c>
      <c r="X193" s="94">
        <f t="shared" si="11"/>
        <v>0</v>
      </c>
    </row>
    <row r="194" spans="1:24" ht="63.75">
      <c r="A194" s="20">
        <v>184</v>
      </c>
      <c r="B194" s="21" t="s">
        <v>818</v>
      </c>
      <c r="C194" s="22" t="s">
        <v>819</v>
      </c>
      <c r="D194" s="21" t="s">
        <v>820</v>
      </c>
      <c r="E194" s="23">
        <v>40</v>
      </c>
      <c r="F194" s="24">
        <v>1950</v>
      </c>
      <c r="G194" s="24">
        <v>1303</v>
      </c>
      <c r="H194" s="25">
        <v>0</v>
      </c>
      <c r="I194" s="26"/>
      <c r="J194" s="24">
        <v>1950</v>
      </c>
      <c r="K194" s="27">
        <v>78000</v>
      </c>
      <c r="L194" s="43">
        <v>0</v>
      </c>
      <c r="M194" s="53">
        <v>40</v>
      </c>
      <c r="O194" s="60">
        <v>3675</v>
      </c>
      <c r="P194" s="60">
        <v>1303</v>
      </c>
      <c r="Q194" s="60">
        <v>1042.4000000000001</v>
      </c>
      <c r="R194" s="60">
        <v>977.25</v>
      </c>
      <c r="T194" s="96">
        <f t="shared" si="8"/>
        <v>41696</v>
      </c>
      <c r="U194" s="96">
        <f t="shared" si="9"/>
        <v>39090</v>
      </c>
      <c r="W194" s="94">
        <f t="shared" si="10"/>
        <v>-36304</v>
      </c>
      <c r="X194" s="94">
        <f t="shared" si="11"/>
        <v>-38910</v>
      </c>
    </row>
    <row r="195" spans="1:24" ht="409.5">
      <c r="A195" s="20">
        <v>185</v>
      </c>
      <c r="B195" s="21" t="s">
        <v>821</v>
      </c>
      <c r="C195" s="22" t="s">
        <v>822</v>
      </c>
      <c r="D195" s="21" t="s">
        <v>820</v>
      </c>
      <c r="E195" s="23">
        <v>0</v>
      </c>
      <c r="F195" s="24">
        <v>0</v>
      </c>
      <c r="G195" s="24">
        <v>0</v>
      </c>
      <c r="H195" s="25">
        <v>0</v>
      </c>
      <c r="I195" s="26"/>
      <c r="J195" s="24">
        <v>0</v>
      </c>
      <c r="K195" s="27">
        <v>0</v>
      </c>
      <c r="L195" s="43">
        <v>0</v>
      </c>
      <c r="M195" s="53">
        <v>0</v>
      </c>
      <c r="O195" s="60">
        <v>14706</v>
      </c>
      <c r="P195" s="60">
        <v>3225</v>
      </c>
      <c r="Q195" s="60">
        <v>2580</v>
      </c>
      <c r="R195" s="60">
        <v>2418.75</v>
      </c>
      <c r="T195" s="96">
        <f t="shared" si="8"/>
        <v>0</v>
      </c>
      <c r="U195" s="96">
        <f t="shared" si="9"/>
        <v>0</v>
      </c>
      <c r="W195" s="94">
        <f t="shared" si="10"/>
        <v>0</v>
      </c>
      <c r="X195" s="94">
        <f t="shared" si="11"/>
        <v>0</v>
      </c>
    </row>
    <row r="196" spans="1:24" ht="51">
      <c r="A196" s="20">
        <v>186</v>
      </c>
      <c r="B196" s="21" t="s">
        <v>823</v>
      </c>
      <c r="C196" s="22" t="s">
        <v>824</v>
      </c>
      <c r="D196" s="21" t="s">
        <v>825</v>
      </c>
      <c r="E196" s="23">
        <v>20</v>
      </c>
      <c r="F196" s="24">
        <v>11410</v>
      </c>
      <c r="G196" s="24">
        <v>8400</v>
      </c>
      <c r="H196" s="25">
        <v>0</v>
      </c>
      <c r="I196" s="26"/>
      <c r="J196" s="24">
        <v>11410</v>
      </c>
      <c r="K196" s="27">
        <v>228200</v>
      </c>
      <c r="L196" s="43">
        <v>0</v>
      </c>
      <c r="M196" s="53">
        <v>20</v>
      </c>
      <c r="O196" s="60">
        <v>24823</v>
      </c>
      <c r="P196" s="60">
        <v>8400</v>
      </c>
      <c r="Q196" s="60">
        <v>6720</v>
      </c>
      <c r="R196" s="60">
        <v>6300</v>
      </c>
      <c r="T196" s="96">
        <f t="shared" si="8"/>
        <v>134400</v>
      </c>
      <c r="U196" s="96">
        <f t="shared" si="9"/>
        <v>126000</v>
      </c>
      <c r="W196" s="94">
        <f t="shared" si="10"/>
        <v>-93800</v>
      </c>
      <c r="X196" s="94">
        <f t="shared" si="11"/>
        <v>-102200</v>
      </c>
    </row>
    <row r="197" spans="1:24" ht="76.5">
      <c r="A197" s="20">
        <v>187</v>
      </c>
      <c r="B197" s="21" t="s">
        <v>826</v>
      </c>
      <c r="C197" s="22" t="s">
        <v>827</v>
      </c>
      <c r="D197" s="21" t="s">
        <v>828</v>
      </c>
      <c r="E197" s="23">
        <v>40</v>
      </c>
      <c r="F197" s="24">
        <v>6637</v>
      </c>
      <c r="G197" s="24">
        <v>3225</v>
      </c>
      <c r="H197" s="25">
        <v>0</v>
      </c>
      <c r="I197" s="26"/>
      <c r="J197" s="24">
        <v>6637</v>
      </c>
      <c r="K197" s="27">
        <v>265480</v>
      </c>
      <c r="L197" s="43">
        <v>0</v>
      </c>
      <c r="M197" s="53">
        <v>40</v>
      </c>
      <c r="O197" s="60">
        <v>8822</v>
      </c>
      <c r="P197" s="60">
        <v>3225</v>
      </c>
      <c r="Q197" s="60">
        <v>2580</v>
      </c>
      <c r="R197" s="60">
        <v>2418.75</v>
      </c>
      <c r="T197" s="96">
        <f t="shared" si="8"/>
        <v>103200</v>
      </c>
      <c r="U197" s="96">
        <f t="shared" si="9"/>
        <v>96750</v>
      </c>
      <c r="W197" s="94">
        <f t="shared" si="10"/>
        <v>-162280</v>
      </c>
      <c r="X197" s="94">
        <f t="shared" si="11"/>
        <v>-168730</v>
      </c>
    </row>
    <row r="198" spans="1:24" ht="63.75">
      <c r="A198" s="20">
        <v>188</v>
      </c>
      <c r="B198" s="21" t="s">
        <v>829</v>
      </c>
      <c r="C198" s="22" t="s">
        <v>819</v>
      </c>
      <c r="D198" s="21" t="s">
        <v>830</v>
      </c>
      <c r="E198" s="23">
        <v>40</v>
      </c>
      <c r="F198" s="24">
        <v>9054</v>
      </c>
      <c r="G198" s="24">
        <v>3846</v>
      </c>
      <c r="H198" s="25">
        <v>0</v>
      </c>
      <c r="I198" s="26"/>
      <c r="J198" s="24">
        <v>9054</v>
      </c>
      <c r="K198" s="27">
        <v>362160</v>
      </c>
      <c r="L198" s="43">
        <v>0</v>
      </c>
      <c r="M198" s="53">
        <v>40</v>
      </c>
      <c r="O198" s="60">
        <v>14203</v>
      </c>
      <c r="P198" s="60">
        <v>3846</v>
      </c>
      <c r="Q198" s="60">
        <v>3076.8</v>
      </c>
      <c r="R198" s="60">
        <v>2884.5</v>
      </c>
      <c r="T198" s="96">
        <f t="shared" si="8"/>
        <v>123072</v>
      </c>
      <c r="U198" s="96">
        <f t="shared" si="9"/>
        <v>115380</v>
      </c>
      <c r="W198" s="94">
        <f t="shared" si="10"/>
        <v>-239088</v>
      </c>
      <c r="X198" s="94">
        <f t="shared" si="11"/>
        <v>-246780</v>
      </c>
    </row>
    <row r="199" spans="1:24" ht="38.25">
      <c r="A199" s="20">
        <v>189</v>
      </c>
      <c r="B199" s="21" t="s">
        <v>831</v>
      </c>
      <c r="C199" s="22" t="s">
        <v>832</v>
      </c>
      <c r="D199" s="21" t="s">
        <v>830</v>
      </c>
      <c r="E199" s="23">
        <v>40</v>
      </c>
      <c r="F199" s="24">
        <v>10011</v>
      </c>
      <c r="G199" s="24">
        <v>1848</v>
      </c>
      <c r="H199" s="25">
        <v>0</v>
      </c>
      <c r="I199" s="26"/>
      <c r="J199" s="24">
        <v>10011</v>
      </c>
      <c r="K199" s="27">
        <v>400440</v>
      </c>
      <c r="L199" s="43">
        <v>0</v>
      </c>
      <c r="M199" s="53">
        <v>40</v>
      </c>
      <c r="O199" s="60">
        <v>23260</v>
      </c>
      <c r="P199" s="60">
        <v>1848</v>
      </c>
      <c r="Q199" s="60">
        <v>1478.4</v>
      </c>
      <c r="R199" s="60">
        <v>1386</v>
      </c>
      <c r="T199" s="96">
        <f t="shared" si="8"/>
        <v>59136</v>
      </c>
      <c r="U199" s="96">
        <f t="shared" si="9"/>
        <v>55440</v>
      </c>
      <c r="W199" s="94">
        <f t="shared" si="10"/>
        <v>-341304</v>
      </c>
      <c r="X199" s="94">
        <f t="shared" si="11"/>
        <v>-345000</v>
      </c>
    </row>
    <row r="200" spans="1:24" ht="51">
      <c r="A200" s="20">
        <v>190</v>
      </c>
      <c r="B200" s="21" t="s">
        <v>833</v>
      </c>
      <c r="C200" s="22" t="s">
        <v>834</v>
      </c>
      <c r="D200" s="21" t="s">
        <v>835</v>
      </c>
      <c r="E200" s="23">
        <v>0</v>
      </c>
      <c r="F200" s="24">
        <v>0</v>
      </c>
      <c r="G200" s="24">
        <v>0</v>
      </c>
      <c r="H200" s="25">
        <v>0</v>
      </c>
      <c r="I200" s="26"/>
      <c r="J200" s="24">
        <v>0</v>
      </c>
      <c r="K200" s="27">
        <v>0</v>
      </c>
      <c r="L200" s="43">
        <v>0</v>
      </c>
      <c r="M200" s="53">
        <v>0</v>
      </c>
      <c r="O200" s="60">
        <v>2037</v>
      </c>
      <c r="P200" s="60">
        <v>448</v>
      </c>
      <c r="Q200" s="60">
        <v>358.4</v>
      </c>
      <c r="R200" s="60">
        <v>336</v>
      </c>
      <c r="T200" s="96">
        <f t="shared" si="8"/>
        <v>0</v>
      </c>
      <c r="U200" s="96">
        <f t="shared" si="9"/>
        <v>0</v>
      </c>
      <c r="W200" s="94">
        <f t="shared" si="10"/>
        <v>0</v>
      </c>
      <c r="X200" s="94">
        <f t="shared" si="11"/>
        <v>0</v>
      </c>
    </row>
    <row r="201" spans="1:24" ht="51">
      <c r="A201" s="20">
        <v>191</v>
      </c>
      <c r="B201" s="21" t="s">
        <v>836</v>
      </c>
      <c r="C201" s="22" t="s">
        <v>837</v>
      </c>
      <c r="D201" s="21" t="s">
        <v>838</v>
      </c>
      <c r="E201" s="23">
        <v>0</v>
      </c>
      <c r="F201" s="24">
        <v>0</v>
      </c>
      <c r="G201" s="24">
        <v>0</v>
      </c>
      <c r="H201" s="25">
        <v>0</v>
      </c>
      <c r="I201" s="26"/>
      <c r="J201" s="24">
        <v>0</v>
      </c>
      <c r="K201" s="27">
        <v>0</v>
      </c>
      <c r="L201" s="43">
        <v>0</v>
      </c>
      <c r="M201" s="53">
        <v>0</v>
      </c>
      <c r="O201" s="60">
        <v>3269</v>
      </c>
      <c r="P201" s="60">
        <v>1044</v>
      </c>
      <c r="Q201" s="60">
        <v>835.2</v>
      </c>
      <c r="R201" s="60">
        <v>783</v>
      </c>
      <c r="T201" s="96">
        <f t="shared" si="8"/>
        <v>0</v>
      </c>
      <c r="U201" s="96">
        <f t="shared" si="9"/>
        <v>0</v>
      </c>
      <c r="W201" s="94">
        <f t="shared" si="10"/>
        <v>0</v>
      </c>
      <c r="X201" s="94">
        <f t="shared" si="11"/>
        <v>0</v>
      </c>
    </row>
    <row r="202" spans="1:24" ht="51">
      <c r="A202" s="20">
        <v>192</v>
      </c>
      <c r="B202" s="21" t="s">
        <v>839</v>
      </c>
      <c r="C202" s="22" t="s">
        <v>840</v>
      </c>
      <c r="D202" s="21" t="s">
        <v>838</v>
      </c>
      <c r="E202" s="23">
        <v>0</v>
      </c>
      <c r="F202" s="24">
        <v>0</v>
      </c>
      <c r="G202" s="24">
        <v>0</v>
      </c>
      <c r="H202" s="25">
        <v>0</v>
      </c>
      <c r="I202" s="26"/>
      <c r="J202" s="24">
        <v>0</v>
      </c>
      <c r="K202" s="27">
        <v>0</v>
      </c>
      <c r="L202" s="43">
        <v>0</v>
      </c>
      <c r="M202" s="53">
        <v>0</v>
      </c>
      <c r="O202" s="60">
        <v>4279</v>
      </c>
      <c r="P202" s="60">
        <v>1419</v>
      </c>
      <c r="Q202" s="60">
        <v>1135.2</v>
      </c>
      <c r="R202" s="60">
        <v>1064.25</v>
      </c>
      <c r="T202" s="96">
        <f t="shared" si="8"/>
        <v>0</v>
      </c>
      <c r="U202" s="96">
        <f t="shared" si="9"/>
        <v>0</v>
      </c>
      <c r="W202" s="94">
        <f t="shared" si="10"/>
        <v>0</v>
      </c>
      <c r="X202" s="94">
        <f t="shared" si="11"/>
        <v>0</v>
      </c>
    </row>
    <row r="203" spans="1:24" ht="38.25">
      <c r="A203" s="20">
        <v>193</v>
      </c>
      <c r="B203" s="21" t="s">
        <v>841</v>
      </c>
      <c r="C203" s="22" t="s">
        <v>842</v>
      </c>
      <c r="D203" s="21" t="s">
        <v>843</v>
      </c>
      <c r="E203" s="23">
        <v>25</v>
      </c>
      <c r="F203" s="24">
        <v>19365</v>
      </c>
      <c r="G203" s="24">
        <v>9502</v>
      </c>
      <c r="H203" s="25">
        <v>0</v>
      </c>
      <c r="I203" s="26"/>
      <c r="J203" s="24">
        <v>19365</v>
      </c>
      <c r="K203" s="27">
        <v>484125</v>
      </c>
      <c r="L203" s="43">
        <v>0</v>
      </c>
      <c r="M203" s="53">
        <v>25</v>
      </c>
      <c r="O203" s="60">
        <v>49207</v>
      </c>
      <c r="P203" s="60">
        <v>9502</v>
      </c>
      <c r="Q203" s="60">
        <v>7601.6</v>
      </c>
      <c r="R203" s="60">
        <v>7126.5</v>
      </c>
      <c r="T203" s="96">
        <f t="shared" ref="T203:T266" si="12">E203*Q203</f>
        <v>190040</v>
      </c>
      <c r="U203" s="96">
        <f t="shared" ref="U203:U266" si="13">E203*R203</f>
        <v>178162.5</v>
      </c>
      <c r="W203" s="94">
        <f t="shared" ref="W203:W266" si="14">T203-K203</f>
        <v>-294085</v>
      </c>
      <c r="X203" s="94">
        <f t="shared" ref="X203:X266" si="15">U203-K203</f>
        <v>-305962.5</v>
      </c>
    </row>
    <row r="204" spans="1:24" ht="76.5">
      <c r="A204" s="20">
        <v>194</v>
      </c>
      <c r="B204" s="21" t="s">
        <v>844</v>
      </c>
      <c r="C204" s="22" t="s">
        <v>845</v>
      </c>
      <c r="D204" s="21" t="s">
        <v>559</v>
      </c>
      <c r="E204" s="23">
        <v>0</v>
      </c>
      <c r="F204" s="24">
        <v>0</v>
      </c>
      <c r="G204" s="24">
        <v>0</v>
      </c>
      <c r="H204" s="25">
        <v>0</v>
      </c>
      <c r="I204" s="26"/>
      <c r="J204" s="24">
        <v>0</v>
      </c>
      <c r="K204" s="27">
        <v>0</v>
      </c>
      <c r="L204" s="43">
        <v>0</v>
      </c>
      <c r="M204" s="53">
        <v>0</v>
      </c>
      <c r="O204" s="60">
        <v>95867</v>
      </c>
      <c r="P204" s="60">
        <v>12349</v>
      </c>
      <c r="Q204" s="60">
        <v>9879.2000000000007</v>
      </c>
      <c r="R204" s="60">
        <v>9261.75</v>
      </c>
      <c r="T204" s="96">
        <f t="shared" si="12"/>
        <v>0</v>
      </c>
      <c r="U204" s="96">
        <f t="shared" si="13"/>
        <v>0</v>
      </c>
      <c r="W204" s="94">
        <f t="shared" si="14"/>
        <v>0</v>
      </c>
      <c r="X204" s="94">
        <f t="shared" si="15"/>
        <v>0</v>
      </c>
    </row>
    <row r="205" spans="1:24" ht="76.5">
      <c r="A205" s="20">
        <v>195</v>
      </c>
      <c r="B205" s="21" t="s">
        <v>846</v>
      </c>
      <c r="C205" s="22" t="s">
        <v>847</v>
      </c>
      <c r="D205" s="21" t="s">
        <v>559</v>
      </c>
      <c r="E205" s="23">
        <v>0</v>
      </c>
      <c r="F205" s="24">
        <v>0</v>
      </c>
      <c r="G205" s="24">
        <v>0</v>
      </c>
      <c r="H205" s="25">
        <v>0</v>
      </c>
      <c r="I205" s="26"/>
      <c r="J205" s="24">
        <v>0</v>
      </c>
      <c r="K205" s="27">
        <v>0</v>
      </c>
      <c r="L205" s="43">
        <v>0</v>
      </c>
      <c r="M205" s="53">
        <v>0</v>
      </c>
      <c r="O205" s="60">
        <v>47782</v>
      </c>
      <c r="P205" s="60">
        <v>872</v>
      </c>
      <c r="Q205" s="60">
        <v>697.6</v>
      </c>
      <c r="R205" s="60">
        <v>654</v>
      </c>
      <c r="T205" s="96">
        <f t="shared" si="12"/>
        <v>0</v>
      </c>
      <c r="U205" s="96">
        <f t="shared" si="13"/>
        <v>0</v>
      </c>
      <c r="W205" s="94">
        <f t="shared" si="14"/>
        <v>0</v>
      </c>
      <c r="X205" s="94">
        <f t="shared" si="15"/>
        <v>0</v>
      </c>
    </row>
    <row r="206" spans="1:24" ht="76.5">
      <c r="A206" s="20">
        <v>196</v>
      </c>
      <c r="B206" s="21" t="s">
        <v>848</v>
      </c>
      <c r="C206" s="22" t="s">
        <v>849</v>
      </c>
      <c r="D206" s="21" t="s">
        <v>559</v>
      </c>
      <c r="E206" s="23">
        <v>0</v>
      </c>
      <c r="F206" s="24">
        <v>0</v>
      </c>
      <c r="G206" s="24">
        <v>0</v>
      </c>
      <c r="H206" s="25">
        <v>0</v>
      </c>
      <c r="I206" s="26"/>
      <c r="J206" s="24">
        <v>0</v>
      </c>
      <c r="K206" s="27">
        <v>0</v>
      </c>
      <c r="L206" s="43">
        <v>0</v>
      </c>
      <c r="M206" s="53">
        <v>0</v>
      </c>
      <c r="O206" s="60">
        <v>68476</v>
      </c>
      <c r="P206" s="60">
        <v>3207</v>
      </c>
      <c r="Q206" s="60">
        <v>2565.6</v>
      </c>
      <c r="R206" s="60">
        <v>2405.25</v>
      </c>
      <c r="T206" s="96">
        <f t="shared" si="12"/>
        <v>0</v>
      </c>
      <c r="U206" s="96">
        <f t="shared" si="13"/>
        <v>0</v>
      </c>
      <c r="W206" s="94">
        <f t="shared" si="14"/>
        <v>0</v>
      </c>
      <c r="X206" s="94">
        <f t="shared" si="15"/>
        <v>0</v>
      </c>
    </row>
    <row r="207" spans="1:24" ht="102">
      <c r="A207" s="20">
        <v>197</v>
      </c>
      <c r="B207" s="21" t="s">
        <v>850</v>
      </c>
      <c r="C207" s="22" t="s">
        <v>851</v>
      </c>
      <c r="D207" s="21" t="s">
        <v>559</v>
      </c>
      <c r="E207" s="23">
        <v>0</v>
      </c>
      <c r="F207" s="24">
        <v>0</v>
      </c>
      <c r="G207" s="24">
        <v>0</v>
      </c>
      <c r="H207" s="25">
        <v>0</v>
      </c>
      <c r="I207" s="26"/>
      <c r="J207" s="24">
        <v>0</v>
      </c>
      <c r="K207" s="27">
        <v>0</v>
      </c>
      <c r="L207" s="43">
        <v>0</v>
      </c>
      <c r="M207" s="53">
        <v>0</v>
      </c>
      <c r="O207" s="60">
        <v>169680</v>
      </c>
      <c r="P207" s="60">
        <v>48832</v>
      </c>
      <c r="Q207" s="60">
        <v>39065.599999999999</v>
      </c>
      <c r="R207" s="60">
        <v>36624</v>
      </c>
      <c r="T207" s="96">
        <f t="shared" si="12"/>
        <v>0</v>
      </c>
      <c r="U207" s="96">
        <f t="shared" si="13"/>
        <v>0</v>
      </c>
      <c r="W207" s="94">
        <f t="shared" si="14"/>
        <v>0</v>
      </c>
      <c r="X207" s="94">
        <f t="shared" si="15"/>
        <v>0</v>
      </c>
    </row>
    <row r="208" spans="1:24" ht="102">
      <c r="A208" s="20">
        <v>198</v>
      </c>
      <c r="B208" s="21" t="s">
        <v>852</v>
      </c>
      <c r="C208" s="22" t="s">
        <v>853</v>
      </c>
      <c r="D208" s="21" t="s">
        <v>559</v>
      </c>
      <c r="E208" s="23">
        <v>10</v>
      </c>
      <c r="F208" s="24">
        <v>54917</v>
      </c>
      <c r="G208" s="24">
        <v>32679</v>
      </c>
      <c r="H208" s="25">
        <v>0</v>
      </c>
      <c r="I208" s="26"/>
      <c r="J208" s="24">
        <v>54917</v>
      </c>
      <c r="K208" s="27">
        <v>549170</v>
      </c>
      <c r="L208" s="43">
        <v>0</v>
      </c>
      <c r="M208" s="53">
        <v>10</v>
      </c>
      <c r="O208" s="60">
        <v>101808</v>
      </c>
      <c r="P208" s="60">
        <v>32679</v>
      </c>
      <c r="Q208" s="60">
        <v>26143.200000000001</v>
      </c>
      <c r="R208" s="60">
        <v>24509.25</v>
      </c>
      <c r="T208" s="96">
        <f t="shared" si="12"/>
        <v>261432</v>
      </c>
      <c r="U208" s="96">
        <f t="shared" si="13"/>
        <v>245092.5</v>
      </c>
      <c r="W208" s="94">
        <f t="shared" si="14"/>
        <v>-287738</v>
      </c>
      <c r="X208" s="94">
        <f t="shared" si="15"/>
        <v>-304077.5</v>
      </c>
    </row>
    <row r="209" spans="1:24" ht="76.5">
      <c r="A209" s="20">
        <v>199</v>
      </c>
      <c r="B209" s="21" t="s">
        <v>854</v>
      </c>
      <c r="C209" s="22" t="s">
        <v>855</v>
      </c>
      <c r="D209" s="21" t="s">
        <v>559</v>
      </c>
      <c r="E209" s="23">
        <v>0</v>
      </c>
      <c r="F209" s="24">
        <v>0</v>
      </c>
      <c r="G209" s="24">
        <v>0</v>
      </c>
      <c r="H209" s="25">
        <v>0</v>
      </c>
      <c r="I209" s="26"/>
      <c r="J209" s="24">
        <v>0</v>
      </c>
      <c r="K209" s="27">
        <v>0</v>
      </c>
      <c r="L209" s="43">
        <v>0</v>
      </c>
      <c r="M209" s="53">
        <v>0</v>
      </c>
      <c r="O209" s="60">
        <v>96152</v>
      </c>
      <c r="P209" s="60">
        <v>17107</v>
      </c>
      <c r="Q209" s="60">
        <v>13685.6</v>
      </c>
      <c r="R209" s="60">
        <v>12830.25</v>
      </c>
      <c r="T209" s="96">
        <f t="shared" si="12"/>
        <v>0</v>
      </c>
      <c r="U209" s="96">
        <f t="shared" si="13"/>
        <v>0</v>
      </c>
      <c r="W209" s="94">
        <f t="shared" si="14"/>
        <v>0</v>
      </c>
      <c r="X209" s="94">
        <f t="shared" si="15"/>
        <v>0</v>
      </c>
    </row>
    <row r="210" spans="1:24" ht="76.5">
      <c r="A210" s="20">
        <v>200</v>
      </c>
      <c r="B210" s="21" t="s">
        <v>856</v>
      </c>
      <c r="C210" s="22" t="s">
        <v>857</v>
      </c>
      <c r="D210" s="21" t="s">
        <v>559</v>
      </c>
      <c r="E210" s="23">
        <v>0</v>
      </c>
      <c r="F210" s="24">
        <v>0</v>
      </c>
      <c r="G210" s="24">
        <v>0</v>
      </c>
      <c r="H210" s="25">
        <v>0</v>
      </c>
      <c r="I210" s="26"/>
      <c r="J210" s="24">
        <v>0</v>
      </c>
      <c r="K210" s="27">
        <v>0</v>
      </c>
      <c r="L210" s="43">
        <v>0</v>
      </c>
      <c r="M210" s="53">
        <v>0</v>
      </c>
      <c r="O210" s="60">
        <v>56560</v>
      </c>
      <c r="P210" s="60">
        <v>18410</v>
      </c>
      <c r="Q210" s="60">
        <v>14728</v>
      </c>
      <c r="R210" s="60">
        <v>13807.5</v>
      </c>
      <c r="T210" s="96">
        <f t="shared" si="12"/>
        <v>0</v>
      </c>
      <c r="U210" s="96">
        <f t="shared" si="13"/>
        <v>0</v>
      </c>
      <c r="W210" s="94">
        <f t="shared" si="14"/>
        <v>0</v>
      </c>
      <c r="X210" s="94">
        <f t="shared" si="15"/>
        <v>0</v>
      </c>
    </row>
    <row r="211" spans="1:24" ht="127.5">
      <c r="A211" s="20">
        <v>201</v>
      </c>
      <c r="B211" s="21" t="s">
        <v>858</v>
      </c>
      <c r="C211" s="22" t="s">
        <v>859</v>
      </c>
      <c r="D211" s="21" t="s">
        <v>559</v>
      </c>
      <c r="E211" s="23">
        <v>1</v>
      </c>
      <c r="F211" s="24">
        <v>3242</v>
      </c>
      <c r="G211" s="24">
        <v>2611</v>
      </c>
      <c r="H211" s="25">
        <v>0</v>
      </c>
      <c r="I211" s="26"/>
      <c r="J211" s="24">
        <v>3242</v>
      </c>
      <c r="K211" s="27">
        <v>3242</v>
      </c>
      <c r="L211" s="43">
        <v>0</v>
      </c>
      <c r="M211" s="53">
        <v>1</v>
      </c>
      <c r="O211" s="60">
        <v>7353</v>
      </c>
      <c r="P211" s="60">
        <v>2611</v>
      </c>
      <c r="Q211" s="60">
        <v>2088.8000000000002</v>
      </c>
      <c r="R211" s="60">
        <v>1958.25</v>
      </c>
      <c r="T211" s="96">
        <f t="shared" si="12"/>
        <v>2088.8000000000002</v>
      </c>
      <c r="U211" s="96">
        <f t="shared" si="13"/>
        <v>1958.25</v>
      </c>
      <c r="W211" s="94">
        <f t="shared" si="14"/>
        <v>-1153.1999999999998</v>
      </c>
      <c r="X211" s="94">
        <f t="shared" si="15"/>
        <v>-1283.75</v>
      </c>
    </row>
    <row r="212" spans="1:24" ht="63.75">
      <c r="A212" s="20">
        <v>202</v>
      </c>
      <c r="B212" s="21" t="s">
        <v>860</v>
      </c>
      <c r="C212" s="22" t="s">
        <v>861</v>
      </c>
      <c r="D212" s="21" t="s">
        <v>559</v>
      </c>
      <c r="E212" s="23">
        <v>0</v>
      </c>
      <c r="F212" s="24">
        <v>0</v>
      </c>
      <c r="G212" s="24">
        <v>0</v>
      </c>
      <c r="H212" s="25">
        <v>0</v>
      </c>
      <c r="I212" s="26"/>
      <c r="J212" s="24">
        <v>0</v>
      </c>
      <c r="K212" s="27">
        <v>0</v>
      </c>
      <c r="L212" s="43">
        <v>0</v>
      </c>
      <c r="M212" s="53">
        <v>0</v>
      </c>
      <c r="O212" s="60">
        <v>24833</v>
      </c>
      <c r="P212" s="60">
        <v>4233</v>
      </c>
      <c r="Q212" s="60">
        <v>3386.4</v>
      </c>
      <c r="R212" s="60">
        <v>3174.75</v>
      </c>
      <c r="T212" s="96">
        <f t="shared" si="12"/>
        <v>0</v>
      </c>
      <c r="U212" s="96">
        <f t="shared" si="13"/>
        <v>0</v>
      </c>
      <c r="W212" s="94">
        <f t="shared" si="14"/>
        <v>0</v>
      </c>
      <c r="X212" s="94">
        <f t="shared" si="15"/>
        <v>0</v>
      </c>
    </row>
    <row r="213" spans="1:24" ht="89.25">
      <c r="A213" s="20">
        <v>203</v>
      </c>
      <c r="B213" s="21" t="s">
        <v>862</v>
      </c>
      <c r="C213" s="22" t="s">
        <v>863</v>
      </c>
      <c r="D213" s="21" t="s">
        <v>559</v>
      </c>
      <c r="E213" s="23">
        <v>0</v>
      </c>
      <c r="F213" s="24">
        <v>0</v>
      </c>
      <c r="G213" s="24">
        <v>0</v>
      </c>
      <c r="H213" s="25">
        <v>0</v>
      </c>
      <c r="I213" s="26"/>
      <c r="J213" s="24">
        <v>0</v>
      </c>
      <c r="K213" s="27">
        <v>0</v>
      </c>
      <c r="L213" s="43">
        <v>0</v>
      </c>
      <c r="M213" s="53">
        <v>0</v>
      </c>
      <c r="O213" s="60">
        <v>23557</v>
      </c>
      <c r="P213" s="60">
        <v>7720</v>
      </c>
      <c r="Q213" s="60">
        <v>6176</v>
      </c>
      <c r="R213" s="60">
        <v>5790</v>
      </c>
      <c r="T213" s="96">
        <f t="shared" si="12"/>
        <v>0</v>
      </c>
      <c r="U213" s="96">
        <f t="shared" si="13"/>
        <v>0</v>
      </c>
      <c r="W213" s="94">
        <f t="shared" si="14"/>
        <v>0</v>
      </c>
      <c r="X213" s="94">
        <f t="shared" si="15"/>
        <v>0</v>
      </c>
    </row>
    <row r="214" spans="1:24" ht="89.25">
      <c r="A214" s="20">
        <v>204</v>
      </c>
      <c r="B214" s="21" t="s">
        <v>864</v>
      </c>
      <c r="C214" s="22" t="s">
        <v>865</v>
      </c>
      <c r="D214" s="21" t="s">
        <v>559</v>
      </c>
      <c r="E214" s="23">
        <v>0</v>
      </c>
      <c r="F214" s="24">
        <v>0</v>
      </c>
      <c r="G214" s="24">
        <v>0</v>
      </c>
      <c r="H214" s="25">
        <v>0</v>
      </c>
      <c r="I214" s="26"/>
      <c r="J214" s="24">
        <v>0</v>
      </c>
      <c r="K214" s="27">
        <v>0</v>
      </c>
      <c r="L214" s="43">
        <v>0</v>
      </c>
      <c r="M214" s="53">
        <v>0</v>
      </c>
      <c r="O214" s="60">
        <v>33340</v>
      </c>
      <c r="P214" s="60">
        <v>5956</v>
      </c>
      <c r="Q214" s="60">
        <v>4764.8</v>
      </c>
      <c r="R214" s="60">
        <v>4467</v>
      </c>
      <c r="T214" s="96">
        <f t="shared" si="12"/>
        <v>0</v>
      </c>
      <c r="U214" s="96">
        <f t="shared" si="13"/>
        <v>0</v>
      </c>
      <c r="W214" s="94">
        <f t="shared" si="14"/>
        <v>0</v>
      </c>
      <c r="X214" s="94">
        <f t="shared" si="15"/>
        <v>0</v>
      </c>
    </row>
    <row r="215" spans="1:24" ht="102">
      <c r="A215" s="20">
        <v>205</v>
      </c>
      <c r="B215" s="21" t="s">
        <v>866</v>
      </c>
      <c r="C215" s="22" t="s">
        <v>867</v>
      </c>
      <c r="D215" s="21" t="s">
        <v>559</v>
      </c>
      <c r="E215" s="23">
        <v>1</v>
      </c>
      <c r="F215" s="24">
        <v>5842</v>
      </c>
      <c r="G215" s="24">
        <v>2417</v>
      </c>
      <c r="H215" s="25">
        <v>0</v>
      </c>
      <c r="I215" s="26"/>
      <c r="J215" s="24">
        <v>5842</v>
      </c>
      <c r="K215" s="27">
        <v>5842</v>
      </c>
      <c r="L215" s="43">
        <v>0</v>
      </c>
      <c r="M215" s="53">
        <v>1</v>
      </c>
      <c r="O215" s="60">
        <v>12833</v>
      </c>
      <c r="P215" s="60">
        <v>2417</v>
      </c>
      <c r="Q215" s="60">
        <v>1933.6</v>
      </c>
      <c r="R215" s="60">
        <v>1812.75</v>
      </c>
      <c r="T215" s="96">
        <f t="shared" si="12"/>
        <v>1933.6</v>
      </c>
      <c r="U215" s="96">
        <f t="shared" si="13"/>
        <v>1812.75</v>
      </c>
      <c r="W215" s="94">
        <f t="shared" si="14"/>
        <v>-3908.4</v>
      </c>
      <c r="X215" s="94">
        <f t="shared" si="15"/>
        <v>-4029.25</v>
      </c>
    </row>
    <row r="216" spans="1:24" ht="63.75">
      <c r="A216" s="20">
        <v>206</v>
      </c>
      <c r="B216" s="21" t="s">
        <v>868</v>
      </c>
      <c r="C216" s="22" t="s">
        <v>869</v>
      </c>
      <c r="D216" s="21" t="s">
        <v>559</v>
      </c>
      <c r="E216" s="23">
        <v>0</v>
      </c>
      <c r="F216" s="24">
        <v>0</v>
      </c>
      <c r="G216" s="24">
        <v>0</v>
      </c>
      <c r="H216" s="25">
        <v>0</v>
      </c>
      <c r="I216" s="26"/>
      <c r="J216" s="24">
        <v>0</v>
      </c>
      <c r="K216" s="27">
        <v>0</v>
      </c>
      <c r="L216" s="43">
        <v>0</v>
      </c>
      <c r="M216" s="53">
        <v>0</v>
      </c>
      <c r="O216" s="60">
        <v>85910</v>
      </c>
      <c r="P216" s="60">
        <v>2569</v>
      </c>
      <c r="Q216" s="60">
        <v>2055.1999999999998</v>
      </c>
      <c r="R216" s="60">
        <v>1926.75</v>
      </c>
      <c r="T216" s="96">
        <f t="shared" si="12"/>
        <v>0</v>
      </c>
      <c r="U216" s="96">
        <f t="shared" si="13"/>
        <v>0</v>
      </c>
      <c r="W216" s="94">
        <f t="shared" si="14"/>
        <v>0</v>
      </c>
      <c r="X216" s="94">
        <f t="shared" si="15"/>
        <v>0</v>
      </c>
    </row>
    <row r="217" spans="1:24" ht="76.5">
      <c r="A217" s="20">
        <v>207</v>
      </c>
      <c r="B217" s="21" t="s">
        <v>870</v>
      </c>
      <c r="C217" s="22" t="s">
        <v>871</v>
      </c>
      <c r="D217" s="21" t="s">
        <v>559</v>
      </c>
      <c r="E217" s="23">
        <v>0</v>
      </c>
      <c r="F217" s="24">
        <v>0</v>
      </c>
      <c r="G217" s="24">
        <v>0</v>
      </c>
      <c r="H217" s="25">
        <v>0</v>
      </c>
      <c r="I217" s="26"/>
      <c r="J217" s="24">
        <v>0</v>
      </c>
      <c r="K217" s="27">
        <v>0</v>
      </c>
      <c r="L217" s="43">
        <v>0</v>
      </c>
      <c r="M217" s="53">
        <v>0</v>
      </c>
      <c r="O217" s="60">
        <v>4846</v>
      </c>
      <c r="P217" s="60">
        <v>1365</v>
      </c>
      <c r="Q217" s="60">
        <v>1092</v>
      </c>
      <c r="R217" s="60">
        <v>1023.75</v>
      </c>
      <c r="T217" s="96">
        <f t="shared" si="12"/>
        <v>0</v>
      </c>
      <c r="U217" s="96">
        <f t="shared" si="13"/>
        <v>0</v>
      </c>
      <c r="W217" s="94">
        <f t="shared" si="14"/>
        <v>0</v>
      </c>
      <c r="X217" s="94">
        <f t="shared" si="15"/>
        <v>0</v>
      </c>
    </row>
    <row r="218" spans="1:24" ht="114.75">
      <c r="A218" s="20">
        <v>208</v>
      </c>
      <c r="B218" s="21" t="s">
        <v>872</v>
      </c>
      <c r="C218" s="22" t="s">
        <v>873</v>
      </c>
      <c r="D218" s="21" t="s">
        <v>559</v>
      </c>
      <c r="E218" s="23">
        <v>0</v>
      </c>
      <c r="F218" s="24">
        <v>0</v>
      </c>
      <c r="G218" s="24">
        <v>0</v>
      </c>
      <c r="H218" s="25">
        <v>0</v>
      </c>
      <c r="I218" s="26"/>
      <c r="J218" s="24">
        <v>0</v>
      </c>
      <c r="K218" s="27">
        <v>0</v>
      </c>
      <c r="L218" s="43">
        <v>0</v>
      </c>
      <c r="M218" s="53">
        <v>0</v>
      </c>
      <c r="O218" s="60">
        <v>42986</v>
      </c>
      <c r="P218" s="60">
        <v>2320</v>
      </c>
      <c r="Q218" s="60">
        <v>1856</v>
      </c>
      <c r="R218" s="60">
        <v>1740</v>
      </c>
      <c r="T218" s="96">
        <f t="shared" si="12"/>
        <v>0</v>
      </c>
      <c r="U218" s="96">
        <f t="shared" si="13"/>
        <v>0</v>
      </c>
      <c r="W218" s="94">
        <f t="shared" si="14"/>
        <v>0</v>
      </c>
      <c r="X218" s="94">
        <f t="shared" si="15"/>
        <v>0</v>
      </c>
    </row>
    <row r="219" spans="1:24" ht="114.75">
      <c r="A219" s="20">
        <v>209</v>
      </c>
      <c r="B219" s="21" t="s">
        <v>874</v>
      </c>
      <c r="C219" s="22" t="s">
        <v>873</v>
      </c>
      <c r="D219" s="21" t="s">
        <v>559</v>
      </c>
      <c r="E219" s="23">
        <v>0</v>
      </c>
      <c r="F219" s="24">
        <v>0</v>
      </c>
      <c r="G219" s="24">
        <v>0</v>
      </c>
      <c r="H219" s="25">
        <v>0</v>
      </c>
      <c r="I219" s="26"/>
      <c r="J219" s="24">
        <v>0</v>
      </c>
      <c r="K219" s="27">
        <v>0</v>
      </c>
      <c r="L219" s="43">
        <v>0</v>
      </c>
      <c r="M219" s="53">
        <v>0</v>
      </c>
      <c r="O219" s="60">
        <v>88465</v>
      </c>
      <c r="P219" s="60">
        <v>15322</v>
      </c>
      <c r="Q219" s="60">
        <v>12257.6</v>
      </c>
      <c r="R219" s="60">
        <v>11491.5</v>
      </c>
      <c r="T219" s="96">
        <f t="shared" si="12"/>
        <v>0</v>
      </c>
      <c r="U219" s="96">
        <f t="shared" si="13"/>
        <v>0</v>
      </c>
      <c r="W219" s="94">
        <f t="shared" si="14"/>
        <v>0</v>
      </c>
      <c r="X219" s="94">
        <f t="shared" si="15"/>
        <v>0</v>
      </c>
    </row>
    <row r="220" spans="1:24" ht="51">
      <c r="A220" s="20">
        <v>210</v>
      </c>
      <c r="B220" s="21" t="s">
        <v>875</v>
      </c>
      <c r="C220" s="22" t="s">
        <v>876</v>
      </c>
      <c r="D220" s="21" t="s">
        <v>559</v>
      </c>
      <c r="E220" s="23">
        <v>80</v>
      </c>
      <c r="F220" s="24">
        <v>511</v>
      </c>
      <c r="G220" s="24">
        <v>226</v>
      </c>
      <c r="H220" s="25">
        <v>0</v>
      </c>
      <c r="I220" s="26"/>
      <c r="J220" s="24">
        <v>511</v>
      </c>
      <c r="K220" s="27">
        <v>40880</v>
      </c>
      <c r="L220" s="43">
        <v>0</v>
      </c>
      <c r="M220" s="53">
        <v>80</v>
      </c>
      <c r="O220" s="60">
        <v>3951</v>
      </c>
      <c r="P220" s="60">
        <v>226</v>
      </c>
      <c r="Q220" s="60">
        <v>180.8</v>
      </c>
      <c r="R220" s="60">
        <v>169.5</v>
      </c>
      <c r="T220" s="96">
        <f t="shared" si="12"/>
        <v>14464</v>
      </c>
      <c r="U220" s="96">
        <f t="shared" si="13"/>
        <v>13560</v>
      </c>
      <c r="W220" s="94">
        <f t="shared" si="14"/>
        <v>-26416</v>
      </c>
      <c r="X220" s="94">
        <f t="shared" si="15"/>
        <v>-27320</v>
      </c>
    </row>
    <row r="221" spans="1:24" ht="51">
      <c r="A221" s="20">
        <v>211</v>
      </c>
      <c r="B221" s="21" t="s">
        <v>877</v>
      </c>
      <c r="C221" s="22" t="s">
        <v>876</v>
      </c>
      <c r="D221" s="21" t="s">
        <v>559</v>
      </c>
      <c r="E221" s="23">
        <v>0</v>
      </c>
      <c r="F221" s="24">
        <v>0</v>
      </c>
      <c r="G221" s="24">
        <v>0</v>
      </c>
      <c r="H221" s="25">
        <v>0</v>
      </c>
      <c r="I221" s="26"/>
      <c r="J221" s="24">
        <v>0</v>
      </c>
      <c r="K221" s="27">
        <v>0</v>
      </c>
      <c r="L221" s="43">
        <v>0</v>
      </c>
      <c r="M221" s="53">
        <v>0</v>
      </c>
      <c r="O221" s="60">
        <v>7805</v>
      </c>
      <c r="P221" s="60">
        <v>1540</v>
      </c>
      <c r="Q221" s="60">
        <v>1232</v>
      </c>
      <c r="R221" s="60">
        <v>1155</v>
      </c>
      <c r="T221" s="96">
        <f t="shared" si="12"/>
        <v>0</v>
      </c>
      <c r="U221" s="96">
        <f t="shared" si="13"/>
        <v>0</v>
      </c>
      <c r="W221" s="94">
        <f t="shared" si="14"/>
        <v>0</v>
      </c>
      <c r="X221" s="94">
        <f t="shared" si="15"/>
        <v>0</v>
      </c>
    </row>
    <row r="222" spans="1:24" ht="51">
      <c r="A222" s="20">
        <v>212</v>
      </c>
      <c r="B222" s="21" t="s">
        <v>878</v>
      </c>
      <c r="C222" s="22" t="s">
        <v>879</v>
      </c>
      <c r="D222" s="21" t="s">
        <v>559</v>
      </c>
      <c r="E222" s="23">
        <v>0</v>
      </c>
      <c r="F222" s="24">
        <v>0</v>
      </c>
      <c r="G222" s="24">
        <v>0</v>
      </c>
      <c r="H222" s="25">
        <v>0</v>
      </c>
      <c r="I222" s="26"/>
      <c r="J222" s="24">
        <v>0</v>
      </c>
      <c r="K222" s="27">
        <v>0</v>
      </c>
      <c r="L222" s="43">
        <v>0</v>
      </c>
      <c r="M222" s="53">
        <v>0</v>
      </c>
      <c r="O222" s="60">
        <v>6106</v>
      </c>
      <c r="P222" s="60">
        <v>226</v>
      </c>
      <c r="Q222" s="60">
        <v>180.8</v>
      </c>
      <c r="R222" s="60">
        <v>169.5</v>
      </c>
      <c r="T222" s="96">
        <f t="shared" si="12"/>
        <v>0</v>
      </c>
      <c r="U222" s="96">
        <f t="shared" si="13"/>
        <v>0</v>
      </c>
      <c r="W222" s="94">
        <f t="shared" si="14"/>
        <v>0</v>
      </c>
      <c r="X222" s="94">
        <f t="shared" si="15"/>
        <v>0</v>
      </c>
    </row>
    <row r="223" spans="1:24" ht="51">
      <c r="A223" s="20">
        <v>213</v>
      </c>
      <c r="B223" s="21" t="s">
        <v>880</v>
      </c>
      <c r="C223" s="22" t="s">
        <v>879</v>
      </c>
      <c r="D223" s="21" t="s">
        <v>559</v>
      </c>
      <c r="E223" s="23">
        <v>0</v>
      </c>
      <c r="F223" s="24">
        <v>0</v>
      </c>
      <c r="G223" s="24">
        <v>0</v>
      </c>
      <c r="H223" s="25">
        <v>0</v>
      </c>
      <c r="I223" s="26"/>
      <c r="J223" s="24">
        <v>0</v>
      </c>
      <c r="K223" s="27">
        <v>0</v>
      </c>
      <c r="L223" s="43">
        <v>0</v>
      </c>
      <c r="M223" s="53">
        <v>0</v>
      </c>
      <c r="O223" s="60">
        <v>12217</v>
      </c>
      <c r="P223" s="60">
        <v>2310</v>
      </c>
      <c r="Q223" s="60">
        <v>1848</v>
      </c>
      <c r="R223" s="60">
        <v>1732.5</v>
      </c>
      <c r="T223" s="96">
        <f t="shared" si="12"/>
        <v>0</v>
      </c>
      <c r="U223" s="96">
        <f t="shared" si="13"/>
        <v>0</v>
      </c>
      <c r="W223" s="94">
        <f t="shared" si="14"/>
        <v>0</v>
      </c>
      <c r="X223" s="94">
        <f t="shared" si="15"/>
        <v>0</v>
      </c>
    </row>
    <row r="224" spans="1:24" ht="51">
      <c r="A224" s="20">
        <v>214</v>
      </c>
      <c r="B224" s="21" t="s">
        <v>881</v>
      </c>
      <c r="C224" s="22" t="s">
        <v>882</v>
      </c>
      <c r="D224" s="21" t="s">
        <v>559</v>
      </c>
      <c r="E224" s="23">
        <v>0</v>
      </c>
      <c r="F224" s="24">
        <v>0</v>
      </c>
      <c r="G224" s="24">
        <v>0</v>
      </c>
      <c r="H224" s="25">
        <v>0</v>
      </c>
      <c r="I224" s="26"/>
      <c r="J224" s="24">
        <v>0</v>
      </c>
      <c r="K224" s="27">
        <v>0</v>
      </c>
      <c r="L224" s="43">
        <v>0</v>
      </c>
      <c r="M224" s="53">
        <v>0</v>
      </c>
      <c r="O224" s="60">
        <v>11984</v>
      </c>
      <c r="P224" s="60">
        <v>2256</v>
      </c>
      <c r="Q224" s="60">
        <v>1804.8</v>
      </c>
      <c r="R224" s="60">
        <v>1692</v>
      </c>
      <c r="T224" s="96">
        <f t="shared" si="12"/>
        <v>0</v>
      </c>
      <c r="U224" s="96">
        <f t="shared" si="13"/>
        <v>0</v>
      </c>
      <c r="W224" s="94">
        <f t="shared" si="14"/>
        <v>0</v>
      </c>
      <c r="X224" s="94">
        <f t="shared" si="15"/>
        <v>0</v>
      </c>
    </row>
    <row r="225" spans="1:24" ht="63.75">
      <c r="A225" s="20">
        <v>215</v>
      </c>
      <c r="B225" s="21" t="s">
        <v>883</v>
      </c>
      <c r="C225" s="22" t="s">
        <v>884</v>
      </c>
      <c r="D225" s="21" t="s">
        <v>559</v>
      </c>
      <c r="E225" s="23">
        <v>0</v>
      </c>
      <c r="F225" s="24">
        <v>0</v>
      </c>
      <c r="G225" s="24">
        <v>0</v>
      </c>
      <c r="H225" s="25">
        <v>0</v>
      </c>
      <c r="I225" s="26"/>
      <c r="J225" s="24">
        <v>0</v>
      </c>
      <c r="K225" s="27">
        <v>0</v>
      </c>
      <c r="L225" s="43">
        <v>0</v>
      </c>
      <c r="M225" s="53">
        <v>0</v>
      </c>
      <c r="O225" s="60">
        <v>12352</v>
      </c>
      <c r="P225" s="60">
        <v>2256</v>
      </c>
      <c r="Q225" s="60">
        <v>1804.8</v>
      </c>
      <c r="R225" s="60">
        <v>1692</v>
      </c>
      <c r="T225" s="96">
        <f t="shared" si="12"/>
        <v>0</v>
      </c>
      <c r="U225" s="96">
        <f t="shared" si="13"/>
        <v>0</v>
      </c>
      <c r="W225" s="94">
        <f t="shared" si="14"/>
        <v>0</v>
      </c>
      <c r="X225" s="94">
        <f t="shared" si="15"/>
        <v>0</v>
      </c>
    </row>
    <row r="226" spans="1:24" ht="63.75">
      <c r="A226" s="20">
        <v>216</v>
      </c>
      <c r="B226" s="21" t="s">
        <v>885</v>
      </c>
      <c r="C226" s="22" t="s">
        <v>886</v>
      </c>
      <c r="D226" s="21" t="s">
        <v>559</v>
      </c>
      <c r="E226" s="23">
        <v>0</v>
      </c>
      <c r="F226" s="24">
        <v>0</v>
      </c>
      <c r="G226" s="24">
        <v>0</v>
      </c>
      <c r="H226" s="25">
        <v>0</v>
      </c>
      <c r="I226" s="26"/>
      <c r="J226" s="24">
        <v>0</v>
      </c>
      <c r="K226" s="27">
        <v>0</v>
      </c>
      <c r="L226" s="43">
        <v>0</v>
      </c>
      <c r="M226" s="53">
        <v>0</v>
      </c>
      <c r="O226" s="60">
        <v>59745</v>
      </c>
      <c r="P226" s="60">
        <v>1155</v>
      </c>
      <c r="Q226" s="60">
        <v>924</v>
      </c>
      <c r="R226" s="60">
        <v>866.25</v>
      </c>
      <c r="T226" s="96">
        <f t="shared" si="12"/>
        <v>0</v>
      </c>
      <c r="U226" s="96">
        <f t="shared" si="13"/>
        <v>0</v>
      </c>
      <c r="W226" s="94">
        <f t="shared" si="14"/>
        <v>0</v>
      </c>
      <c r="X226" s="94">
        <f t="shared" si="15"/>
        <v>0</v>
      </c>
    </row>
    <row r="227" spans="1:24" ht="63.75">
      <c r="A227" s="20">
        <v>217</v>
      </c>
      <c r="B227" s="21" t="s">
        <v>887</v>
      </c>
      <c r="C227" s="22" t="s">
        <v>888</v>
      </c>
      <c r="D227" s="21" t="s">
        <v>559</v>
      </c>
      <c r="E227" s="23">
        <v>0</v>
      </c>
      <c r="F227" s="24">
        <v>0</v>
      </c>
      <c r="G227" s="24">
        <v>0</v>
      </c>
      <c r="H227" s="25">
        <v>0</v>
      </c>
      <c r="I227" s="26"/>
      <c r="J227" s="24">
        <v>0</v>
      </c>
      <c r="K227" s="27">
        <v>0</v>
      </c>
      <c r="L227" s="43">
        <v>0</v>
      </c>
      <c r="M227" s="53">
        <v>0</v>
      </c>
      <c r="O227" s="60">
        <v>6416</v>
      </c>
      <c r="P227" s="60">
        <v>1414</v>
      </c>
      <c r="Q227" s="60">
        <v>1131.2</v>
      </c>
      <c r="R227" s="60">
        <v>1060.5</v>
      </c>
      <c r="T227" s="96">
        <f t="shared" si="12"/>
        <v>0</v>
      </c>
      <c r="U227" s="96">
        <f t="shared" si="13"/>
        <v>0</v>
      </c>
      <c r="W227" s="94">
        <f t="shared" si="14"/>
        <v>0</v>
      </c>
      <c r="X227" s="94">
        <f t="shared" si="15"/>
        <v>0</v>
      </c>
    </row>
    <row r="228" spans="1:24" ht="114.75">
      <c r="A228" s="20">
        <v>218</v>
      </c>
      <c r="B228" s="21" t="s">
        <v>889</v>
      </c>
      <c r="C228" s="22" t="s">
        <v>890</v>
      </c>
      <c r="D228" s="21" t="s">
        <v>559</v>
      </c>
      <c r="E228" s="23">
        <v>0</v>
      </c>
      <c r="F228" s="24">
        <v>0</v>
      </c>
      <c r="G228" s="24">
        <v>0</v>
      </c>
      <c r="H228" s="25">
        <v>0</v>
      </c>
      <c r="I228" s="26"/>
      <c r="J228" s="24">
        <v>0</v>
      </c>
      <c r="K228" s="27">
        <v>0</v>
      </c>
      <c r="L228" s="43">
        <v>0</v>
      </c>
      <c r="M228" s="53">
        <v>0</v>
      </c>
      <c r="O228" s="60">
        <v>25909</v>
      </c>
      <c r="P228" s="60">
        <v>679</v>
      </c>
      <c r="Q228" s="60">
        <v>543.20000000000005</v>
      </c>
      <c r="R228" s="60">
        <v>509.25</v>
      </c>
      <c r="T228" s="96">
        <f t="shared" si="12"/>
        <v>0</v>
      </c>
      <c r="U228" s="96">
        <f t="shared" si="13"/>
        <v>0</v>
      </c>
      <c r="W228" s="94">
        <f t="shared" si="14"/>
        <v>0</v>
      </c>
      <c r="X228" s="94">
        <f t="shared" si="15"/>
        <v>0</v>
      </c>
    </row>
    <row r="229" spans="1:24" ht="114.75">
      <c r="A229" s="20">
        <v>219</v>
      </c>
      <c r="B229" s="21" t="s">
        <v>891</v>
      </c>
      <c r="C229" s="22" t="s">
        <v>890</v>
      </c>
      <c r="D229" s="21" t="s">
        <v>559</v>
      </c>
      <c r="E229" s="23">
        <v>0</v>
      </c>
      <c r="F229" s="24">
        <v>0</v>
      </c>
      <c r="G229" s="24">
        <v>0</v>
      </c>
      <c r="H229" s="25">
        <v>0</v>
      </c>
      <c r="I229" s="26"/>
      <c r="J229" s="24">
        <v>0</v>
      </c>
      <c r="K229" s="27">
        <v>0</v>
      </c>
      <c r="L229" s="43">
        <v>0</v>
      </c>
      <c r="M229" s="53">
        <v>0</v>
      </c>
      <c r="O229" s="60">
        <v>78441</v>
      </c>
      <c r="P229" s="60">
        <v>6930</v>
      </c>
      <c r="Q229" s="60">
        <v>5544</v>
      </c>
      <c r="R229" s="60">
        <v>5197.5</v>
      </c>
      <c r="T229" s="96">
        <f t="shared" si="12"/>
        <v>0</v>
      </c>
      <c r="U229" s="96">
        <f t="shared" si="13"/>
        <v>0</v>
      </c>
      <c r="W229" s="94">
        <f t="shared" si="14"/>
        <v>0</v>
      </c>
      <c r="X229" s="94">
        <f t="shared" si="15"/>
        <v>0</v>
      </c>
    </row>
    <row r="230" spans="1:24" ht="114.75">
      <c r="A230" s="20">
        <v>220</v>
      </c>
      <c r="B230" s="21" t="s">
        <v>892</v>
      </c>
      <c r="C230" s="22" t="s">
        <v>893</v>
      </c>
      <c r="D230" s="21" t="s">
        <v>559</v>
      </c>
      <c r="E230" s="23">
        <v>0</v>
      </c>
      <c r="F230" s="24">
        <v>0</v>
      </c>
      <c r="G230" s="24">
        <v>0</v>
      </c>
      <c r="H230" s="25">
        <v>0</v>
      </c>
      <c r="I230" s="26"/>
      <c r="J230" s="24">
        <v>0</v>
      </c>
      <c r="K230" s="27">
        <v>0</v>
      </c>
      <c r="L230" s="43">
        <v>0</v>
      </c>
      <c r="M230" s="53">
        <v>0</v>
      </c>
      <c r="O230" s="60">
        <v>16372</v>
      </c>
      <c r="P230" s="60">
        <v>579</v>
      </c>
      <c r="Q230" s="60">
        <v>463.2</v>
      </c>
      <c r="R230" s="60">
        <v>434.25</v>
      </c>
      <c r="T230" s="96">
        <f t="shared" si="12"/>
        <v>0</v>
      </c>
      <c r="U230" s="96">
        <f t="shared" si="13"/>
        <v>0</v>
      </c>
      <c r="W230" s="94">
        <f t="shared" si="14"/>
        <v>0</v>
      </c>
      <c r="X230" s="94">
        <f t="shared" si="15"/>
        <v>0</v>
      </c>
    </row>
    <row r="231" spans="1:24" ht="114.75">
      <c r="A231" s="20">
        <v>221</v>
      </c>
      <c r="B231" s="21" t="s">
        <v>894</v>
      </c>
      <c r="C231" s="22" t="s">
        <v>893</v>
      </c>
      <c r="D231" s="21" t="s">
        <v>559</v>
      </c>
      <c r="E231" s="23">
        <v>0</v>
      </c>
      <c r="F231" s="24">
        <v>0</v>
      </c>
      <c r="G231" s="24">
        <v>0</v>
      </c>
      <c r="H231" s="25">
        <v>0</v>
      </c>
      <c r="I231" s="26"/>
      <c r="J231" s="24">
        <v>0</v>
      </c>
      <c r="K231" s="27">
        <v>0</v>
      </c>
      <c r="L231" s="43">
        <v>0</v>
      </c>
      <c r="M231" s="53">
        <v>0</v>
      </c>
      <c r="O231" s="60">
        <v>49567</v>
      </c>
      <c r="P231" s="60">
        <v>5390</v>
      </c>
      <c r="Q231" s="60">
        <v>4312</v>
      </c>
      <c r="R231" s="60">
        <v>4042.5</v>
      </c>
      <c r="T231" s="96">
        <f t="shared" si="12"/>
        <v>0</v>
      </c>
      <c r="U231" s="96">
        <f t="shared" si="13"/>
        <v>0</v>
      </c>
      <c r="W231" s="94">
        <f t="shared" si="14"/>
        <v>0</v>
      </c>
      <c r="X231" s="94">
        <f t="shared" si="15"/>
        <v>0</v>
      </c>
    </row>
    <row r="232" spans="1:24" ht="114.75">
      <c r="A232" s="20">
        <v>222</v>
      </c>
      <c r="B232" s="21" t="s">
        <v>895</v>
      </c>
      <c r="C232" s="22" t="s">
        <v>896</v>
      </c>
      <c r="D232" s="21" t="s">
        <v>559</v>
      </c>
      <c r="E232" s="23">
        <v>0</v>
      </c>
      <c r="F232" s="24">
        <v>0</v>
      </c>
      <c r="G232" s="24">
        <v>0</v>
      </c>
      <c r="H232" s="25">
        <v>0</v>
      </c>
      <c r="I232" s="26"/>
      <c r="J232" s="24">
        <v>0</v>
      </c>
      <c r="K232" s="27">
        <v>0</v>
      </c>
      <c r="L232" s="43">
        <v>0</v>
      </c>
      <c r="M232" s="53">
        <v>0</v>
      </c>
      <c r="O232" s="60">
        <v>25909</v>
      </c>
      <c r="P232" s="60">
        <v>499</v>
      </c>
      <c r="Q232" s="60">
        <v>399.2</v>
      </c>
      <c r="R232" s="60">
        <v>374.25</v>
      </c>
      <c r="T232" s="96">
        <f t="shared" si="12"/>
        <v>0</v>
      </c>
      <c r="U232" s="96">
        <f t="shared" si="13"/>
        <v>0</v>
      </c>
      <c r="W232" s="94">
        <f t="shared" si="14"/>
        <v>0</v>
      </c>
      <c r="X232" s="94">
        <f t="shared" si="15"/>
        <v>0</v>
      </c>
    </row>
    <row r="233" spans="1:24" ht="114.75">
      <c r="A233" s="20">
        <v>223</v>
      </c>
      <c r="B233" s="21" t="s">
        <v>897</v>
      </c>
      <c r="C233" s="22" t="s">
        <v>896</v>
      </c>
      <c r="D233" s="21" t="s">
        <v>559</v>
      </c>
      <c r="E233" s="23">
        <v>0</v>
      </c>
      <c r="F233" s="24">
        <v>0</v>
      </c>
      <c r="G233" s="24">
        <v>0</v>
      </c>
      <c r="H233" s="25">
        <v>0</v>
      </c>
      <c r="I233" s="26"/>
      <c r="J233" s="24">
        <v>0</v>
      </c>
      <c r="K233" s="27">
        <v>0</v>
      </c>
      <c r="L233" s="43">
        <v>0</v>
      </c>
      <c r="M233" s="53">
        <v>0</v>
      </c>
      <c r="O233" s="60">
        <v>31922</v>
      </c>
      <c r="P233" s="60">
        <v>5390</v>
      </c>
      <c r="Q233" s="60">
        <v>4312</v>
      </c>
      <c r="R233" s="60">
        <v>4042.5</v>
      </c>
      <c r="T233" s="96">
        <f t="shared" si="12"/>
        <v>0</v>
      </c>
      <c r="U233" s="96">
        <f t="shared" si="13"/>
        <v>0</v>
      </c>
      <c r="W233" s="94">
        <f t="shared" si="14"/>
        <v>0</v>
      </c>
      <c r="X233" s="94">
        <f t="shared" si="15"/>
        <v>0</v>
      </c>
    </row>
    <row r="234" spans="1:24" ht="114.75">
      <c r="A234" s="20">
        <v>224</v>
      </c>
      <c r="B234" s="21" t="s">
        <v>898</v>
      </c>
      <c r="C234" s="22" t="s">
        <v>899</v>
      </c>
      <c r="D234" s="21" t="s">
        <v>559</v>
      </c>
      <c r="E234" s="23">
        <v>0</v>
      </c>
      <c r="F234" s="24">
        <v>0</v>
      </c>
      <c r="G234" s="24">
        <v>0</v>
      </c>
      <c r="H234" s="25">
        <v>0</v>
      </c>
      <c r="I234" s="26"/>
      <c r="J234" s="24">
        <v>0</v>
      </c>
      <c r="K234" s="27">
        <v>0</v>
      </c>
      <c r="L234" s="43">
        <v>0</v>
      </c>
      <c r="M234" s="53">
        <v>0</v>
      </c>
      <c r="O234" s="60">
        <v>13723</v>
      </c>
      <c r="P234" s="60">
        <v>607</v>
      </c>
      <c r="Q234" s="60">
        <v>485.6</v>
      </c>
      <c r="R234" s="60">
        <v>455.25</v>
      </c>
      <c r="T234" s="96">
        <f t="shared" si="12"/>
        <v>0</v>
      </c>
      <c r="U234" s="96">
        <f t="shared" si="13"/>
        <v>0</v>
      </c>
      <c r="W234" s="94">
        <f t="shared" si="14"/>
        <v>0</v>
      </c>
      <c r="X234" s="94">
        <f t="shared" si="15"/>
        <v>0</v>
      </c>
    </row>
    <row r="235" spans="1:24" ht="114.75">
      <c r="A235" s="20">
        <v>225</v>
      </c>
      <c r="B235" s="21" t="s">
        <v>900</v>
      </c>
      <c r="C235" s="22" t="s">
        <v>899</v>
      </c>
      <c r="D235" s="21" t="s">
        <v>559</v>
      </c>
      <c r="E235" s="23">
        <v>0</v>
      </c>
      <c r="F235" s="24">
        <v>0</v>
      </c>
      <c r="G235" s="24">
        <v>0</v>
      </c>
      <c r="H235" s="25">
        <v>0</v>
      </c>
      <c r="I235" s="26"/>
      <c r="J235" s="24">
        <v>0</v>
      </c>
      <c r="K235" s="27">
        <v>0</v>
      </c>
      <c r="L235" s="43">
        <v>0</v>
      </c>
      <c r="M235" s="53">
        <v>0</v>
      </c>
      <c r="O235" s="60">
        <v>41547</v>
      </c>
      <c r="P235" s="60">
        <v>5389</v>
      </c>
      <c r="Q235" s="60">
        <v>4311.2</v>
      </c>
      <c r="R235" s="60">
        <v>4041.75</v>
      </c>
      <c r="T235" s="96">
        <f t="shared" si="12"/>
        <v>0</v>
      </c>
      <c r="U235" s="96">
        <f t="shared" si="13"/>
        <v>0</v>
      </c>
      <c r="W235" s="94">
        <f t="shared" si="14"/>
        <v>0</v>
      </c>
      <c r="X235" s="94">
        <f t="shared" si="15"/>
        <v>0</v>
      </c>
    </row>
    <row r="236" spans="1:24" ht="114.75">
      <c r="A236" s="20">
        <v>226</v>
      </c>
      <c r="B236" s="21" t="s">
        <v>901</v>
      </c>
      <c r="C236" s="22" t="s">
        <v>902</v>
      </c>
      <c r="D236" s="21" t="s">
        <v>559</v>
      </c>
      <c r="E236" s="23">
        <v>0</v>
      </c>
      <c r="F236" s="24">
        <v>0</v>
      </c>
      <c r="G236" s="24">
        <v>0</v>
      </c>
      <c r="H236" s="25">
        <v>0</v>
      </c>
      <c r="I236" s="26"/>
      <c r="J236" s="24">
        <v>0</v>
      </c>
      <c r="K236" s="27">
        <v>0</v>
      </c>
      <c r="L236" s="43">
        <v>0</v>
      </c>
      <c r="M236" s="53">
        <v>0</v>
      </c>
      <c r="O236" s="60">
        <v>19021</v>
      </c>
      <c r="P236" s="60">
        <v>679</v>
      </c>
      <c r="Q236" s="60">
        <v>543.20000000000005</v>
      </c>
      <c r="R236" s="60">
        <v>509.25</v>
      </c>
      <c r="T236" s="96">
        <f t="shared" si="12"/>
        <v>0</v>
      </c>
      <c r="U236" s="96">
        <f t="shared" si="13"/>
        <v>0</v>
      </c>
      <c r="W236" s="94">
        <f t="shared" si="14"/>
        <v>0</v>
      </c>
      <c r="X236" s="94">
        <f t="shared" si="15"/>
        <v>0</v>
      </c>
    </row>
    <row r="237" spans="1:24" ht="114.75">
      <c r="A237" s="20">
        <v>227</v>
      </c>
      <c r="B237" s="21" t="s">
        <v>903</v>
      </c>
      <c r="C237" s="22" t="s">
        <v>902</v>
      </c>
      <c r="D237" s="21" t="s">
        <v>559</v>
      </c>
      <c r="E237" s="23">
        <v>0</v>
      </c>
      <c r="F237" s="24">
        <v>0</v>
      </c>
      <c r="G237" s="24">
        <v>0</v>
      </c>
      <c r="H237" s="25">
        <v>0</v>
      </c>
      <c r="I237" s="26"/>
      <c r="J237" s="24">
        <v>0</v>
      </c>
      <c r="K237" s="27">
        <v>0</v>
      </c>
      <c r="L237" s="43">
        <v>0</v>
      </c>
      <c r="M237" s="53">
        <v>0</v>
      </c>
      <c r="O237" s="60">
        <v>57588</v>
      </c>
      <c r="P237" s="60">
        <v>4620</v>
      </c>
      <c r="Q237" s="60">
        <v>3696</v>
      </c>
      <c r="R237" s="60">
        <v>3465</v>
      </c>
      <c r="T237" s="96">
        <f t="shared" si="12"/>
        <v>0</v>
      </c>
      <c r="U237" s="96">
        <f t="shared" si="13"/>
        <v>0</v>
      </c>
      <c r="W237" s="94">
        <f t="shared" si="14"/>
        <v>0</v>
      </c>
      <c r="X237" s="94">
        <f t="shared" si="15"/>
        <v>0</v>
      </c>
    </row>
    <row r="238" spans="1:24" ht="140.25">
      <c r="A238" s="20">
        <v>228</v>
      </c>
      <c r="B238" s="21" t="s">
        <v>904</v>
      </c>
      <c r="C238" s="22" t="s">
        <v>905</v>
      </c>
      <c r="D238" s="21" t="s">
        <v>559</v>
      </c>
      <c r="E238" s="23">
        <v>0</v>
      </c>
      <c r="F238" s="24">
        <v>0</v>
      </c>
      <c r="G238" s="24">
        <v>0</v>
      </c>
      <c r="H238" s="25">
        <v>0</v>
      </c>
      <c r="I238" s="26"/>
      <c r="J238" s="24">
        <v>0</v>
      </c>
      <c r="K238" s="27">
        <v>0</v>
      </c>
      <c r="L238" s="43">
        <v>0</v>
      </c>
      <c r="M238" s="53">
        <v>0</v>
      </c>
      <c r="O238" s="60">
        <v>8822</v>
      </c>
      <c r="P238" s="60">
        <v>631</v>
      </c>
      <c r="Q238" s="60">
        <v>504.8</v>
      </c>
      <c r="R238" s="60">
        <v>473.25</v>
      </c>
      <c r="T238" s="96">
        <f t="shared" si="12"/>
        <v>0</v>
      </c>
      <c r="U238" s="96">
        <f t="shared" si="13"/>
        <v>0</v>
      </c>
      <c r="W238" s="94">
        <f t="shared" si="14"/>
        <v>0</v>
      </c>
      <c r="X238" s="94">
        <f t="shared" si="15"/>
        <v>0</v>
      </c>
    </row>
    <row r="239" spans="1:24" ht="140.25">
      <c r="A239" s="20">
        <v>229</v>
      </c>
      <c r="B239" s="21" t="s">
        <v>906</v>
      </c>
      <c r="C239" s="31" t="s">
        <v>905</v>
      </c>
      <c r="D239" s="21" t="s">
        <v>559</v>
      </c>
      <c r="E239" s="23">
        <v>0</v>
      </c>
      <c r="F239" s="24">
        <v>0</v>
      </c>
      <c r="G239" s="24">
        <v>0</v>
      </c>
      <c r="H239" s="25">
        <v>0</v>
      </c>
      <c r="I239" s="26"/>
      <c r="J239" s="24">
        <v>0</v>
      </c>
      <c r="K239" s="27">
        <v>0</v>
      </c>
      <c r="L239" s="43">
        <v>0</v>
      </c>
      <c r="M239" s="53">
        <v>0</v>
      </c>
      <c r="O239" s="60">
        <v>17562</v>
      </c>
      <c r="P239" s="60">
        <v>3851</v>
      </c>
      <c r="Q239" s="60">
        <v>3080.8</v>
      </c>
      <c r="R239" s="60">
        <v>2888.25</v>
      </c>
      <c r="T239" s="96">
        <f t="shared" si="12"/>
        <v>0</v>
      </c>
      <c r="U239" s="96">
        <f t="shared" si="13"/>
        <v>0</v>
      </c>
      <c r="W239" s="94">
        <f t="shared" si="14"/>
        <v>0</v>
      </c>
      <c r="X239" s="94">
        <f t="shared" si="15"/>
        <v>0</v>
      </c>
    </row>
    <row r="240" spans="1:24" ht="191.25">
      <c r="A240" s="20">
        <v>230</v>
      </c>
      <c r="B240" s="21" t="s">
        <v>907</v>
      </c>
      <c r="C240" s="31" t="s">
        <v>908</v>
      </c>
      <c r="D240" s="21" t="s">
        <v>909</v>
      </c>
      <c r="E240" s="23">
        <v>0</v>
      </c>
      <c r="F240" s="24">
        <v>0</v>
      </c>
      <c r="G240" s="24">
        <v>0</v>
      </c>
      <c r="H240" s="25">
        <v>0</v>
      </c>
      <c r="I240" s="26"/>
      <c r="J240" s="24">
        <v>0</v>
      </c>
      <c r="K240" s="27">
        <v>0</v>
      </c>
      <c r="L240" s="43">
        <v>0</v>
      </c>
      <c r="M240" s="53">
        <v>0</v>
      </c>
      <c r="O240" s="60">
        <v>510151</v>
      </c>
      <c r="P240" s="60">
        <v>5030</v>
      </c>
      <c r="Q240" s="60">
        <v>4024</v>
      </c>
      <c r="R240" s="60">
        <v>3772.5</v>
      </c>
      <c r="T240" s="96">
        <f t="shared" si="12"/>
        <v>0</v>
      </c>
      <c r="U240" s="96">
        <f t="shared" si="13"/>
        <v>0</v>
      </c>
      <c r="W240" s="94">
        <f t="shared" si="14"/>
        <v>0</v>
      </c>
      <c r="X240" s="94">
        <f t="shared" si="15"/>
        <v>0</v>
      </c>
    </row>
    <row r="241" spans="1:24" ht="178.5">
      <c r="A241" s="20">
        <v>231</v>
      </c>
      <c r="B241" s="21" t="s">
        <v>910</v>
      </c>
      <c r="C241" s="31" t="s">
        <v>911</v>
      </c>
      <c r="D241" s="21" t="s">
        <v>912</v>
      </c>
      <c r="E241" s="23">
        <v>60</v>
      </c>
      <c r="F241" s="24">
        <v>1824</v>
      </c>
      <c r="G241" s="24">
        <v>1032</v>
      </c>
      <c r="H241" s="25">
        <v>0</v>
      </c>
      <c r="I241" s="26"/>
      <c r="J241" s="24">
        <v>1824</v>
      </c>
      <c r="K241" s="27">
        <v>109440</v>
      </c>
      <c r="L241" s="43">
        <v>0</v>
      </c>
      <c r="M241" s="53">
        <v>60</v>
      </c>
      <c r="O241" s="60">
        <v>35746</v>
      </c>
      <c r="P241" s="60">
        <v>1032</v>
      </c>
      <c r="Q241" s="60">
        <v>825.6</v>
      </c>
      <c r="R241" s="60">
        <v>774</v>
      </c>
      <c r="T241" s="96">
        <f t="shared" si="12"/>
        <v>49536</v>
      </c>
      <c r="U241" s="96">
        <f t="shared" si="13"/>
        <v>46440</v>
      </c>
      <c r="W241" s="94">
        <f t="shared" si="14"/>
        <v>-59904</v>
      </c>
      <c r="X241" s="94">
        <f t="shared" si="15"/>
        <v>-63000</v>
      </c>
    </row>
    <row r="242" spans="1:24" ht="178.5">
      <c r="A242" s="20">
        <v>232</v>
      </c>
      <c r="B242" s="21" t="s">
        <v>913</v>
      </c>
      <c r="C242" s="31" t="s">
        <v>911</v>
      </c>
      <c r="D242" s="21" t="s">
        <v>912</v>
      </c>
      <c r="E242" s="23">
        <v>0</v>
      </c>
      <c r="F242" s="24">
        <v>0</v>
      </c>
      <c r="G242" s="24">
        <v>0</v>
      </c>
      <c r="H242" s="25">
        <v>0</v>
      </c>
      <c r="I242" s="26"/>
      <c r="J242" s="24">
        <v>0</v>
      </c>
      <c r="K242" s="27">
        <v>0</v>
      </c>
      <c r="L242" s="43">
        <v>0</v>
      </c>
      <c r="M242" s="53">
        <v>0</v>
      </c>
      <c r="O242" s="60">
        <v>123258</v>
      </c>
      <c r="P242" s="60">
        <v>9932</v>
      </c>
      <c r="Q242" s="60">
        <v>7945.6</v>
      </c>
      <c r="R242" s="60">
        <v>7449</v>
      </c>
      <c r="T242" s="96">
        <f t="shared" si="12"/>
        <v>0</v>
      </c>
      <c r="U242" s="96">
        <f t="shared" si="13"/>
        <v>0</v>
      </c>
      <c r="W242" s="94">
        <f t="shared" si="14"/>
        <v>0</v>
      </c>
      <c r="X242" s="94">
        <f t="shared" si="15"/>
        <v>0</v>
      </c>
    </row>
    <row r="243" spans="1:24" ht="255">
      <c r="A243" s="20">
        <v>233</v>
      </c>
      <c r="B243" s="21" t="s">
        <v>914</v>
      </c>
      <c r="C243" s="31" t="s">
        <v>915</v>
      </c>
      <c r="D243" s="21" t="s">
        <v>912</v>
      </c>
      <c r="E243" s="23">
        <v>0</v>
      </c>
      <c r="F243" s="24">
        <v>0</v>
      </c>
      <c r="G243" s="24">
        <v>0</v>
      </c>
      <c r="H243" s="25">
        <v>0</v>
      </c>
      <c r="I243" s="26"/>
      <c r="J243" s="24">
        <v>0</v>
      </c>
      <c r="K243" s="27">
        <v>0</v>
      </c>
      <c r="L243" s="43">
        <v>0</v>
      </c>
      <c r="M243" s="53">
        <v>0</v>
      </c>
      <c r="O243" s="60">
        <v>234236</v>
      </c>
      <c r="P243" s="60">
        <v>4236</v>
      </c>
      <c r="Q243" s="60">
        <v>3388.8</v>
      </c>
      <c r="R243" s="60">
        <v>3177</v>
      </c>
      <c r="T243" s="96">
        <f t="shared" si="12"/>
        <v>0</v>
      </c>
      <c r="U243" s="96">
        <f t="shared" si="13"/>
        <v>0</v>
      </c>
      <c r="W243" s="94">
        <f t="shared" si="14"/>
        <v>0</v>
      </c>
      <c r="X243" s="94">
        <f t="shared" si="15"/>
        <v>0</v>
      </c>
    </row>
    <row r="244" spans="1:24" ht="255">
      <c r="A244" s="20">
        <v>234</v>
      </c>
      <c r="B244" s="21" t="s">
        <v>916</v>
      </c>
      <c r="C244" s="31" t="s">
        <v>915</v>
      </c>
      <c r="D244" s="21" t="s">
        <v>912</v>
      </c>
      <c r="E244" s="23">
        <v>0</v>
      </c>
      <c r="F244" s="24">
        <v>0</v>
      </c>
      <c r="G244" s="24">
        <v>0</v>
      </c>
      <c r="H244" s="25">
        <v>0</v>
      </c>
      <c r="I244" s="26"/>
      <c r="J244" s="24">
        <v>0</v>
      </c>
      <c r="K244" s="27">
        <v>0</v>
      </c>
      <c r="L244" s="43">
        <v>0</v>
      </c>
      <c r="M244" s="53">
        <v>0</v>
      </c>
      <c r="O244" s="60">
        <v>807681</v>
      </c>
      <c r="P244" s="60">
        <v>8594</v>
      </c>
      <c r="Q244" s="60">
        <v>6875.2</v>
      </c>
      <c r="R244" s="60">
        <v>6445.5</v>
      </c>
      <c r="T244" s="96">
        <f t="shared" si="12"/>
        <v>0</v>
      </c>
      <c r="U244" s="96">
        <f t="shared" si="13"/>
        <v>0</v>
      </c>
      <c r="W244" s="94">
        <f t="shared" si="14"/>
        <v>0</v>
      </c>
      <c r="X244" s="94">
        <f t="shared" si="15"/>
        <v>0</v>
      </c>
    </row>
    <row r="245" spans="1:24" ht="255">
      <c r="A245" s="20">
        <v>235</v>
      </c>
      <c r="B245" s="21" t="s">
        <v>917</v>
      </c>
      <c r="C245" s="31" t="s">
        <v>918</v>
      </c>
      <c r="D245" s="21" t="s">
        <v>912</v>
      </c>
      <c r="E245" s="23">
        <v>0</v>
      </c>
      <c r="F245" s="24">
        <v>0</v>
      </c>
      <c r="G245" s="24">
        <v>0</v>
      </c>
      <c r="H245" s="25">
        <v>0</v>
      </c>
      <c r="I245" s="26"/>
      <c r="J245" s="24">
        <v>0</v>
      </c>
      <c r="K245" s="27">
        <v>0</v>
      </c>
      <c r="L245" s="43"/>
      <c r="M245" s="53">
        <v>0</v>
      </c>
      <c r="O245" s="60">
        <v>117119</v>
      </c>
      <c r="P245" s="60">
        <v>4297</v>
      </c>
      <c r="Q245" s="60">
        <v>3437.6</v>
      </c>
      <c r="R245" s="60">
        <v>3222.75</v>
      </c>
      <c r="T245" s="96">
        <f t="shared" si="12"/>
        <v>0</v>
      </c>
      <c r="U245" s="96">
        <f t="shared" si="13"/>
        <v>0</v>
      </c>
      <c r="W245" s="94">
        <f t="shared" si="14"/>
        <v>0</v>
      </c>
      <c r="X245" s="94">
        <f t="shared" si="15"/>
        <v>0</v>
      </c>
    </row>
    <row r="246" spans="1:24" ht="255">
      <c r="A246" s="20">
        <v>236</v>
      </c>
      <c r="B246" s="21" t="s">
        <v>919</v>
      </c>
      <c r="C246" s="31" t="s">
        <v>918</v>
      </c>
      <c r="D246" s="21" t="s">
        <v>912</v>
      </c>
      <c r="E246" s="23">
        <v>0</v>
      </c>
      <c r="F246" s="24">
        <v>0</v>
      </c>
      <c r="G246" s="24">
        <v>0</v>
      </c>
      <c r="H246" s="25">
        <v>0</v>
      </c>
      <c r="I246" s="26"/>
      <c r="J246" s="24">
        <v>0</v>
      </c>
      <c r="K246" s="27">
        <v>0</v>
      </c>
      <c r="L246" s="43"/>
      <c r="M246" s="53">
        <v>0</v>
      </c>
      <c r="O246" s="60">
        <v>525669</v>
      </c>
      <c r="P246" s="60">
        <v>4297</v>
      </c>
      <c r="Q246" s="60">
        <v>3437.6</v>
      </c>
      <c r="R246" s="60">
        <v>3222.75</v>
      </c>
      <c r="T246" s="96">
        <f t="shared" si="12"/>
        <v>0</v>
      </c>
      <c r="U246" s="96">
        <f t="shared" si="13"/>
        <v>0</v>
      </c>
      <c r="W246" s="94">
        <f t="shared" si="14"/>
        <v>0</v>
      </c>
      <c r="X246" s="94">
        <f t="shared" si="15"/>
        <v>0</v>
      </c>
    </row>
    <row r="247" spans="1:24" ht="102">
      <c r="A247" s="20">
        <v>237</v>
      </c>
      <c r="B247" s="21" t="s">
        <v>920</v>
      </c>
      <c r="C247" s="31" t="s">
        <v>921</v>
      </c>
      <c r="D247" s="21" t="s">
        <v>559</v>
      </c>
      <c r="E247" s="23">
        <v>0</v>
      </c>
      <c r="F247" s="24">
        <v>0</v>
      </c>
      <c r="G247" s="24">
        <v>0</v>
      </c>
      <c r="H247" s="25">
        <v>0</v>
      </c>
      <c r="I247" s="26"/>
      <c r="J247" s="24">
        <v>0</v>
      </c>
      <c r="K247" s="27">
        <v>0</v>
      </c>
      <c r="L247" s="43"/>
      <c r="M247" s="53">
        <v>0</v>
      </c>
      <c r="O247" s="60">
        <v>160412</v>
      </c>
      <c r="P247" s="60">
        <v>503</v>
      </c>
      <c r="Q247" s="60">
        <v>402.4</v>
      </c>
      <c r="R247" s="60">
        <v>377.25</v>
      </c>
      <c r="T247" s="96">
        <f t="shared" si="12"/>
        <v>0</v>
      </c>
      <c r="U247" s="96">
        <f t="shared" si="13"/>
        <v>0</v>
      </c>
      <c r="W247" s="94">
        <f t="shared" si="14"/>
        <v>0</v>
      </c>
      <c r="X247" s="94">
        <f t="shared" si="15"/>
        <v>0</v>
      </c>
    </row>
    <row r="248" spans="1:24" ht="76.5">
      <c r="A248" s="20">
        <v>238</v>
      </c>
      <c r="B248" s="21" t="s">
        <v>922</v>
      </c>
      <c r="C248" s="31" t="s">
        <v>923</v>
      </c>
      <c r="D248" s="21" t="s">
        <v>559</v>
      </c>
      <c r="E248" s="23">
        <v>0</v>
      </c>
      <c r="F248" s="24">
        <v>0</v>
      </c>
      <c r="G248" s="24">
        <v>0</v>
      </c>
      <c r="H248" s="25">
        <v>0</v>
      </c>
      <c r="I248" s="26"/>
      <c r="J248" s="24">
        <v>0</v>
      </c>
      <c r="K248" s="27">
        <v>0</v>
      </c>
      <c r="L248" s="43"/>
      <c r="M248" s="53">
        <v>0</v>
      </c>
      <c r="O248" s="60">
        <v>77036</v>
      </c>
      <c r="P248" s="60">
        <v>566</v>
      </c>
      <c r="Q248" s="60">
        <v>452.8</v>
      </c>
      <c r="R248" s="60">
        <v>424.5</v>
      </c>
      <c r="T248" s="96">
        <f t="shared" si="12"/>
        <v>0</v>
      </c>
      <c r="U248" s="96">
        <f t="shared" si="13"/>
        <v>0</v>
      </c>
      <c r="W248" s="94">
        <f t="shared" si="14"/>
        <v>0</v>
      </c>
      <c r="X248" s="94">
        <f t="shared" si="15"/>
        <v>0</v>
      </c>
    </row>
    <row r="249" spans="1:24" ht="51">
      <c r="A249" s="20">
        <v>239</v>
      </c>
      <c r="B249" s="21" t="s">
        <v>924</v>
      </c>
      <c r="C249" s="31" t="s">
        <v>925</v>
      </c>
      <c r="D249" s="21" t="s">
        <v>559</v>
      </c>
      <c r="E249" s="23">
        <v>6</v>
      </c>
      <c r="F249" s="24">
        <v>4670</v>
      </c>
      <c r="G249" s="24">
        <v>755</v>
      </c>
      <c r="H249" s="25">
        <v>0</v>
      </c>
      <c r="I249" s="26"/>
      <c r="J249" s="24">
        <v>4670</v>
      </c>
      <c r="K249" s="27">
        <v>28020</v>
      </c>
      <c r="L249" s="43"/>
      <c r="M249" s="53">
        <v>6</v>
      </c>
      <c r="O249" s="60">
        <v>29789</v>
      </c>
      <c r="P249" s="60">
        <v>755</v>
      </c>
      <c r="Q249" s="60">
        <v>604</v>
      </c>
      <c r="R249" s="60">
        <v>566.25</v>
      </c>
      <c r="T249" s="96">
        <f t="shared" si="12"/>
        <v>3624</v>
      </c>
      <c r="U249" s="96">
        <f t="shared" si="13"/>
        <v>3397.5</v>
      </c>
      <c r="W249" s="94">
        <f t="shared" si="14"/>
        <v>-24396</v>
      </c>
      <c r="X249" s="94">
        <f t="shared" si="15"/>
        <v>-24622.5</v>
      </c>
    </row>
    <row r="250" spans="1:24" ht="51">
      <c r="A250" s="20">
        <v>240</v>
      </c>
      <c r="B250" s="21" t="s">
        <v>926</v>
      </c>
      <c r="C250" s="31" t="s">
        <v>925</v>
      </c>
      <c r="D250" s="21" t="s">
        <v>559</v>
      </c>
      <c r="E250" s="23">
        <v>0</v>
      </c>
      <c r="F250" s="24">
        <v>0</v>
      </c>
      <c r="G250" s="24">
        <v>0</v>
      </c>
      <c r="H250" s="25">
        <v>0</v>
      </c>
      <c r="I250" s="26"/>
      <c r="J250" s="24">
        <v>0</v>
      </c>
      <c r="K250" s="27">
        <v>0</v>
      </c>
      <c r="L250" s="43"/>
      <c r="M250" s="53">
        <v>0</v>
      </c>
      <c r="O250" s="60">
        <v>102715</v>
      </c>
      <c r="P250" s="60">
        <v>755</v>
      </c>
      <c r="Q250" s="60">
        <v>604</v>
      </c>
      <c r="R250" s="60">
        <v>566.25</v>
      </c>
      <c r="T250" s="96">
        <f t="shared" si="12"/>
        <v>0</v>
      </c>
      <c r="U250" s="96">
        <f t="shared" si="13"/>
        <v>0</v>
      </c>
      <c r="W250" s="94">
        <f t="shared" si="14"/>
        <v>0</v>
      </c>
      <c r="X250" s="94">
        <f t="shared" si="15"/>
        <v>0</v>
      </c>
    </row>
    <row r="251" spans="1:24" ht="102">
      <c r="A251" s="20">
        <v>241</v>
      </c>
      <c r="B251" s="21" t="s">
        <v>927</v>
      </c>
      <c r="C251" s="31" t="s">
        <v>928</v>
      </c>
      <c r="D251" s="21" t="s">
        <v>929</v>
      </c>
      <c r="E251" s="23">
        <v>0</v>
      </c>
      <c r="F251" s="24">
        <v>0</v>
      </c>
      <c r="G251" s="24">
        <v>0</v>
      </c>
      <c r="H251" s="25">
        <v>0</v>
      </c>
      <c r="I251" s="26"/>
      <c r="J251" s="24">
        <v>0</v>
      </c>
      <c r="K251" s="27">
        <v>0</v>
      </c>
      <c r="L251" s="43"/>
      <c r="M251" s="53">
        <v>0</v>
      </c>
      <c r="O251" s="60">
        <v>26018</v>
      </c>
      <c r="P251" s="60">
        <v>6913</v>
      </c>
      <c r="Q251" s="60">
        <v>5530.4</v>
      </c>
      <c r="R251" s="60">
        <v>5184.75</v>
      </c>
      <c r="T251" s="96">
        <f t="shared" si="12"/>
        <v>0</v>
      </c>
      <c r="U251" s="96">
        <f t="shared" si="13"/>
        <v>0</v>
      </c>
      <c r="W251" s="94">
        <f t="shared" si="14"/>
        <v>0</v>
      </c>
      <c r="X251" s="94">
        <f t="shared" si="15"/>
        <v>0</v>
      </c>
    </row>
    <row r="252" spans="1:24" ht="63.75">
      <c r="A252" s="20">
        <v>242</v>
      </c>
      <c r="B252" s="21" t="s">
        <v>930</v>
      </c>
      <c r="C252" s="31" t="s">
        <v>931</v>
      </c>
      <c r="D252" s="21" t="s">
        <v>559</v>
      </c>
      <c r="E252" s="23">
        <v>0</v>
      </c>
      <c r="F252" s="24">
        <v>0</v>
      </c>
      <c r="G252" s="24">
        <v>0</v>
      </c>
      <c r="H252" s="25">
        <v>0</v>
      </c>
      <c r="I252" s="26"/>
      <c r="J252" s="24">
        <v>0</v>
      </c>
      <c r="K252" s="27">
        <v>0</v>
      </c>
      <c r="L252" s="43"/>
      <c r="M252" s="53">
        <v>0</v>
      </c>
      <c r="O252" s="60">
        <v>39479</v>
      </c>
      <c r="P252" s="60">
        <v>391</v>
      </c>
      <c r="Q252" s="60">
        <v>312.8</v>
      </c>
      <c r="R252" s="60">
        <v>293.25</v>
      </c>
      <c r="T252" s="96">
        <f t="shared" si="12"/>
        <v>0</v>
      </c>
      <c r="U252" s="96">
        <f t="shared" si="13"/>
        <v>0</v>
      </c>
      <c r="W252" s="94">
        <f t="shared" si="14"/>
        <v>0</v>
      </c>
      <c r="X252" s="94">
        <f t="shared" si="15"/>
        <v>0</v>
      </c>
    </row>
    <row r="253" spans="1:24" ht="63.75">
      <c r="A253" s="20">
        <v>243</v>
      </c>
      <c r="B253" s="21" t="s">
        <v>932</v>
      </c>
      <c r="C253" s="31" t="s">
        <v>933</v>
      </c>
      <c r="D253" s="21" t="s">
        <v>559</v>
      </c>
      <c r="E253" s="23">
        <v>0</v>
      </c>
      <c r="F253" s="24">
        <v>0</v>
      </c>
      <c r="G253" s="24">
        <v>0</v>
      </c>
      <c r="H253" s="25">
        <v>0</v>
      </c>
      <c r="I253" s="26"/>
      <c r="J253" s="24">
        <v>0</v>
      </c>
      <c r="K253" s="27">
        <v>0</v>
      </c>
      <c r="L253" s="43"/>
      <c r="M253" s="53">
        <v>0</v>
      </c>
      <c r="O253" s="60">
        <v>28874</v>
      </c>
      <c r="P253" s="60">
        <v>100</v>
      </c>
      <c r="Q253" s="60">
        <v>80</v>
      </c>
      <c r="R253" s="60">
        <v>75</v>
      </c>
      <c r="T253" s="96">
        <f t="shared" si="12"/>
        <v>0</v>
      </c>
      <c r="U253" s="96">
        <f t="shared" si="13"/>
        <v>0</v>
      </c>
      <c r="W253" s="94">
        <f t="shared" si="14"/>
        <v>0</v>
      </c>
      <c r="X253" s="94">
        <f t="shared" si="15"/>
        <v>0</v>
      </c>
    </row>
    <row r="254" spans="1:24" ht="89.25">
      <c r="A254" s="20">
        <v>244</v>
      </c>
      <c r="B254" s="21" t="s">
        <v>934</v>
      </c>
      <c r="C254" s="31" t="s">
        <v>935</v>
      </c>
      <c r="D254" s="21" t="s">
        <v>559</v>
      </c>
      <c r="E254" s="23">
        <v>0</v>
      </c>
      <c r="F254" s="24">
        <v>0</v>
      </c>
      <c r="G254" s="24">
        <v>0</v>
      </c>
      <c r="H254" s="25">
        <v>0</v>
      </c>
      <c r="I254" s="26"/>
      <c r="J254" s="24">
        <v>0</v>
      </c>
      <c r="K254" s="27">
        <v>0</v>
      </c>
      <c r="L254" s="43"/>
      <c r="M254" s="53">
        <v>0</v>
      </c>
      <c r="O254" s="60">
        <v>99093</v>
      </c>
      <c r="P254" s="60">
        <v>5882</v>
      </c>
      <c r="Q254" s="60">
        <v>4705.6000000000004</v>
      </c>
      <c r="R254" s="60">
        <v>4411.5</v>
      </c>
      <c r="T254" s="96">
        <f t="shared" si="12"/>
        <v>0</v>
      </c>
      <c r="U254" s="96">
        <f t="shared" si="13"/>
        <v>0</v>
      </c>
      <c r="W254" s="94">
        <f t="shared" si="14"/>
        <v>0</v>
      </c>
      <c r="X254" s="94">
        <f t="shared" si="15"/>
        <v>0</v>
      </c>
    </row>
    <row r="255" spans="1:24" ht="114.75">
      <c r="A255" s="20">
        <v>245</v>
      </c>
      <c r="B255" s="21" t="s">
        <v>936</v>
      </c>
      <c r="C255" s="31" t="s">
        <v>937</v>
      </c>
      <c r="D255" s="21" t="s">
        <v>559</v>
      </c>
      <c r="E255" s="23">
        <v>0</v>
      </c>
      <c r="F255" s="24">
        <v>0</v>
      </c>
      <c r="G255" s="24">
        <v>0</v>
      </c>
      <c r="H255" s="25">
        <v>0</v>
      </c>
      <c r="I255" s="26"/>
      <c r="J255" s="24">
        <v>0</v>
      </c>
      <c r="K255" s="27">
        <v>0</v>
      </c>
      <c r="L255" s="43"/>
      <c r="M255" s="53">
        <v>0</v>
      </c>
      <c r="O255" s="60">
        <v>174544</v>
      </c>
      <c r="P255" s="60">
        <v>7700</v>
      </c>
      <c r="Q255" s="60">
        <v>6160</v>
      </c>
      <c r="R255" s="60">
        <v>5775</v>
      </c>
      <c r="T255" s="96">
        <f t="shared" si="12"/>
        <v>0</v>
      </c>
      <c r="U255" s="96">
        <f t="shared" si="13"/>
        <v>0</v>
      </c>
      <c r="W255" s="94">
        <f t="shared" si="14"/>
        <v>0</v>
      </c>
      <c r="X255" s="94">
        <f t="shared" si="15"/>
        <v>0</v>
      </c>
    </row>
    <row r="256" spans="1:24" ht="51">
      <c r="A256" s="20">
        <v>246</v>
      </c>
      <c r="B256" s="21" t="s">
        <v>938</v>
      </c>
      <c r="C256" s="31" t="s">
        <v>939</v>
      </c>
      <c r="D256" s="21" t="s">
        <v>559</v>
      </c>
      <c r="E256" s="23">
        <v>0</v>
      </c>
      <c r="F256" s="24">
        <v>0</v>
      </c>
      <c r="G256" s="24">
        <v>0</v>
      </c>
      <c r="H256" s="25">
        <v>0</v>
      </c>
      <c r="I256" s="26"/>
      <c r="J256" s="24">
        <v>0</v>
      </c>
      <c r="K256" s="27">
        <v>0</v>
      </c>
      <c r="L256" s="43"/>
      <c r="M256" s="53">
        <v>0</v>
      </c>
      <c r="O256" s="60">
        <v>71000</v>
      </c>
      <c r="P256" s="60">
        <v>3966</v>
      </c>
      <c r="Q256" s="60">
        <v>3172.8</v>
      </c>
      <c r="R256" s="60">
        <v>2974.5</v>
      </c>
      <c r="T256" s="96">
        <f t="shared" si="12"/>
        <v>0</v>
      </c>
      <c r="U256" s="96">
        <f t="shared" si="13"/>
        <v>0</v>
      </c>
      <c r="W256" s="94">
        <f t="shared" si="14"/>
        <v>0</v>
      </c>
      <c r="X256" s="94">
        <f t="shared" si="15"/>
        <v>0</v>
      </c>
    </row>
    <row r="257" spans="1:24" ht="51">
      <c r="A257" s="20">
        <v>247</v>
      </c>
      <c r="B257" s="21" t="s">
        <v>940</v>
      </c>
      <c r="C257" s="31" t="s">
        <v>941</v>
      </c>
      <c r="D257" s="21" t="s">
        <v>559</v>
      </c>
      <c r="E257" s="23">
        <v>0</v>
      </c>
      <c r="F257" s="24">
        <v>0</v>
      </c>
      <c r="G257" s="24">
        <v>0</v>
      </c>
      <c r="H257" s="25">
        <v>0</v>
      </c>
      <c r="I257" s="26"/>
      <c r="J257" s="24">
        <v>0</v>
      </c>
      <c r="K257" s="27">
        <v>0</v>
      </c>
      <c r="L257" s="43"/>
      <c r="M257" s="53">
        <v>0</v>
      </c>
      <c r="O257" s="60">
        <v>87954</v>
      </c>
      <c r="P257" s="60">
        <v>7700</v>
      </c>
      <c r="Q257" s="60">
        <v>6160</v>
      </c>
      <c r="R257" s="60">
        <v>5775</v>
      </c>
      <c r="T257" s="96">
        <f t="shared" si="12"/>
        <v>0</v>
      </c>
      <c r="U257" s="96">
        <f t="shared" si="13"/>
        <v>0</v>
      </c>
      <c r="W257" s="94">
        <f t="shared" si="14"/>
        <v>0</v>
      </c>
      <c r="X257" s="94">
        <f t="shared" si="15"/>
        <v>0</v>
      </c>
    </row>
    <row r="258" spans="1:24" ht="165.75">
      <c r="A258" s="20">
        <v>248</v>
      </c>
      <c r="B258" s="21" t="s">
        <v>942</v>
      </c>
      <c r="C258" s="31" t="s">
        <v>943</v>
      </c>
      <c r="D258" s="21" t="s">
        <v>559</v>
      </c>
      <c r="E258" s="23">
        <v>7</v>
      </c>
      <c r="F258" s="24">
        <v>1430</v>
      </c>
      <c r="G258" s="24">
        <v>345</v>
      </c>
      <c r="H258" s="25">
        <v>0</v>
      </c>
      <c r="I258" s="26"/>
      <c r="J258" s="24">
        <v>1430</v>
      </c>
      <c r="K258" s="27">
        <v>10010</v>
      </c>
      <c r="L258" s="43"/>
      <c r="M258" s="53">
        <v>7</v>
      </c>
      <c r="O258" s="60">
        <v>9219</v>
      </c>
      <c r="P258" s="60">
        <v>345</v>
      </c>
      <c r="Q258" s="60">
        <v>276</v>
      </c>
      <c r="R258" s="60">
        <v>258.75</v>
      </c>
      <c r="T258" s="96">
        <f t="shared" si="12"/>
        <v>1932</v>
      </c>
      <c r="U258" s="96">
        <f t="shared" si="13"/>
        <v>1811.25</v>
      </c>
      <c r="W258" s="94">
        <f t="shared" si="14"/>
        <v>-8078</v>
      </c>
      <c r="X258" s="94">
        <f t="shared" si="15"/>
        <v>-8198.75</v>
      </c>
    </row>
    <row r="259" spans="1:24" ht="165.75">
      <c r="A259" s="20">
        <v>249</v>
      </c>
      <c r="B259" s="21" t="s">
        <v>944</v>
      </c>
      <c r="C259" s="31" t="s">
        <v>943</v>
      </c>
      <c r="D259" s="21" t="s">
        <v>559</v>
      </c>
      <c r="E259" s="23">
        <v>0</v>
      </c>
      <c r="F259" s="24">
        <v>0</v>
      </c>
      <c r="G259" s="24">
        <v>0</v>
      </c>
      <c r="H259" s="25">
        <v>0</v>
      </c>
      <c r="I259" s="26"/>
      <c r="J259" s="24">
        <v>0</v>
      </c>
      <c r="K259" s="27">
        <v>0</v>
      </c>
      <c r="L259" s="43"/>
      <c r="M259" s="53">
        <v>0</v>
      </c>
      <c r="O259" s="60">
        <v>27911</v>
      </c>
      <c r="P259" s="60">
        <v>3315</v>
      </c>
      <c r="Q259" s="60">
        <v>2652</v>
      </c>
      <c r="R259" s="60">
        <v>2486.25</v>
      </c>
      <c r="T259" s="96">
        <f t="shared" si="12"/>
        <v>0</v>
      </c>
      <c r="U259" s="96">
        <f t="shared" si="13"/>
        <v>0</v>
      </c>
      <c r="W259" s="94">
        <f t="shared" si="14"/>
        <v>0</v>
      </c>
      <c r="X259" s="94">
        <f t="shared" si="15"/>
        <v>0</v>
      </c>
    </row>
    <row r="260" spans="1:24" ht="216.75">
      <c r="A260" s="20">
        <v>250</v>
      </c>
      <c r="B260" s="21" t="s">
        <v>945</v>
      </c>
      <c r="C260" s="31" t="s">
        <v>946</v>
      </c>
      <c r="D260" s="21" t="s">
        <v>559</v>
      </c>
      <c r="E260" s="23">
        <v>0</v>
      </c>
      <c r="F260" s="24">
        <v>0</v>
      </c>
      <c r="G260" s="24">
        <v>0</v>
      </c>
      <c r="H260" s="25">
        <v>0</v>
      </c>
      <c r="I260" s="26"/>
      <c r="J260" s="24">
        <v>0</v>
      </c>
      <c r="K260" s="27">
        <v>0</v>
      </c>
      <c r="L260" s="43"/>
      <c r="M260" s="53">
        <v>0</v>
      </c>
      <c r="O260" s="60">
        <v>68476</v>
      </c>
      <c r="P260" s="60">
        <v>147</v>
      </c>
      <c r="Q260" s="60">
        <v>117.6</v>
      </c>
      <c r="R260" s="60">
        <v>110.25</v>
      </c>
      <c r="T260" s="96">
        <f t="shared" si="12"/>
        <v>0</v>
      </c>
      <c r="U260" s="96">
        <f t="shared" si="13"/>
        <v>0</v>
      </c>
      <c r="W260" s="94">
        <f t="shared" si="14"/>
        <v>0</v>
      </c>
      <c r="X260" s="94">
        <f t="shared" si="15"/>
        <v>0</v>
      </c>
    </row>
    <row r="261" spans="1:24" ht="216.75">
      <c r="A261" s="20">
        <v>251</v>
      </c>
      <c r="B261" s="21" t="s">
        <v>947</v>
      </c>
      <c r="C261" s="31" t="s">
        <v>948</v>
      </c>
      <c r="D261" s="21" t="s">
        <v>559</v>
      </c>
      <c r="E261" s="23">
        <v>0</v>
      </c>
      <c r="F261" s="24">
        <v>0</v>
      </c>
      <c r="G261" s="24">
        <v>0</v>
      </c>
      <c r="H261" s="25">
        <v>0</v>
      </c>
      <c r="I261" s="26"/>
      <c r="J261" s="24">
        <v>0</v>
      </c>
      <c r="K261" s="27">
        <v>0</v>
      </c>
      <c r="L261" s="43"/>
      <c r="M261" s="53">
        <v>0</v>
      </c>
      <c r="O261" s="60">
        <v>80205</v>
      </c>
      <c r="P261" s="60">
        <v>165</v>
      </c>
      <c r="Q261" s="60">
        <v>132</v>
      </c>
      <c r="R261" s="60">
        <v>123.75</v>
      </c>
      <c r="T261" s="96">
        <f t="shared" si="12"/>
        <v>0</v>
      </c>
      <c r="U261" s="96">
        <f t="shared" si="13"/>
        <v>0</v>
      </c>
      <c r="W261" s="94">
        <f t="shared" si="14"/>
        <v>0</v>
      </c>
      <c r="X261" s="94">
        <f t="shared" si="15"/>
        <v>0</v>
      </c>
    </row>
    <row r="262" spans="1:24" ht="127.5">
      <c r="A262" s="20">
        <v>252</v>
      </c>
      <c r="B262" s="21" t="s">
        <v>949</v>
      </c>
      <c r="C262" s="31" t="s">
        <v>950</v>
      </c>
      <c r="D262" s="21" t="s">
        <v>559</v>
      </c>
      <c r="E262" s="23">
        <v>0</v>
      </c>
      <c r="F262" s="24">
        <v>0</v>
      </c>
      <c r="G262" s="24">
        <v>0</v>
      </c>
      <c r="H262" s="25">
        <v>0</v>
      </c>
      <c r="I262" s="26"/>
      <c r="J262" s="24">
        <v>0</v>
      </c>
      <c r="K262" s="27">
        <v>0</v>
      </c>
      <c r="L262" s="43"/>
      <c r="M262" s="53">
        <v>0</v>
      </c>
      <c r="O262" s="60">
        <v>17081</v>
      </c>
      <c r="P262" s="60">
        <v>490</v>
      </c>
      <c r="Q262" s="60">
        <v>392</v>
      </c>
      <c r="R262" s="60">
        <v>367.5</v>
      </c>
      <c r="T262" s="96">
        <f t="shared" si="12"/>
        <v>0</v>
      </c>
      <c r="U262" s="96">
        <f t="shared" si="13"/>
        <v>0</v>
      </c>
      <c r="W262" s="94">
        <f t="shared" si="14"/>
        <v>0</v>
      </c>
      <c r="X262" s="94">
        <f t="shared" si="15"/>
        <v>0</v>
      </c>
    </row>
    <row r="263" spans="1:24" ht="127.5">
      <c r="A263" s="20">
        <v>253</v>
      </c>
      <c r="B263" s="21" t="s">
        <v>951</v>
      </c>
      <c r="C263" s="31" t="s">
        <v>950</v>
      </c>
      <c r="D263" s="21" t="s">
        <v>559</v>
      </c>
      <c r="E263" s="23">
        <v>0</v>
      </c>
      <c r="F263" s="24">
        <v>0</v>
      </c>
      <c r="G263" s="24">
        <v>0</v>
      </c>
      <c r="H263" s="25">
        <v>0</v>
      </c>
      <c r="I263" s="26"/>
      <c r="J263" s="24">
        <v>0</v>
      </c>
      <c r="K263" s="27">
        <v>0</v>
      </c>
      <c r="L263" s="43"/>
      <c r="M263" s="53">
        <v>0</v>
      </c>
      <c r="O263" s="60">
        <v>50904</v>
      </c>
      <c r="P263" s="60">
        <v>626</v>
      </c>
      <c r="Q263" s="60">
        <v>500.8</v>
      </c>
      <c r="R263" s="60">
        <v>469.5</v>
      </c>
      <c r="T263" s="96">
        <f t="shared" si="12"/>
        <v>0</v>
      </c>
      <c r="U263" s="96">
        <f t="shared" si="13"/>
        <v>0</v>
      </c>
      <c r="W263" s="94">
        <f t="shared" si="14"/>
        <v>0</v>
      </c>
      <c r="X263" s="94">
        <f t="shared" si="15"/>
        <v>0</v>
      </c>
    </row>
    <row r="264" spans="1:24" ht="165.75">
      <c r="A264" s="20">
        <v>254</v>
      </c>
      <c r="B264" s="21" t="s">
        <v>952</v>
      </c>
      <c r="C264" s="31" t="s">
        <v>953</v>
      </c>
      <c r="D264" s="21" t="s">
        <v>912</v>
      </c>
      <c r="E264" s="23">
        <v>0</v>
      </c>
      <c r="F264" s="24">
        <v>0</v>
      </c>
      <c r="G264" s="24">
        <v>0</v>
      </c>
      <c r="H264" s="25">
        <v>0</v>
      </c>
      <c r="I264" s="26"/>
      <c r="J264" s="24">
        <v>0</v>
      </c>
      <c r="K264" s="27">
        <v>0</v>
      </c>
      <c r="L264" s="43"/>
      <c r="M264" s="53">
        <v>0</v>
      </c>
      <c r="O264" s="60">
        <v>38149</v>
      </c>
      <c r="P264" s="60">
        <v>482</v>
      </c>
      <c r="Q264" s="60">
        <v>385.6</v>
      </c>
      <c r="R264" s="60">
        <v>361.5</v>
      </c>
      <c r="T264" s="96">
        <f t="shared" si="12"/>
        <v>0</v>
      </c>
      <c r="U264" s="96">
        <f t="shared" si="13"/>
        <v>0</v>
      </c>
      <c r="W264" s="94">
        <f t="shared" si="14"/>
        <v>0</v>
      </c>
      <c r="X264" s="94">
        <f t="shared" si="15"/>
        <v>0</v>
      </c>
    </row>
    <row r="265" spans="1:24" ht="165.75">
      <c r="A265" s="20">
        <v>255</v>
      </c>
      <c r="B265" s="21" t="s">
        <v>954</v>
      </c>
      <c r="C265" s="31" t="s">
        <v>953</v>
      </c>
      <c r="D265" s="21" t="s">
        <v>912</v>
      </c>
      <c r="E265" s="23">
        <v>0</v>
      </c>
      <c r="F265" s="24">
        <v>0</v>
      </c>
      <c r="G265" s="24">
        <v>0</v>
      </c>
      <c r="H265" s="25">
        <v>0</v>
      </c>
      <c r="I265" s="26"/>
      <c r="J265" s="24">
        <v>0</v>
      </c>
      <c r="K265" s="27">
        <v>0</v>
      </c>
      <c r="L265" s="43"/>
      <c r="M265" s="53">
        <v>0</v>
      </c>
      <c r="O265" s="60">
        <v>115497</v>
      </c>
      <c r="P265" s="60">
        <v>482</v>
      </c>
      <c r="Q265" s="60">
        <v>385.6</v>
      </c>
      <c r="R265" s="60">
        <v>361.5</v>
      </c>
      <c r="T265" s="96">
        <f t="shared" si="12"/>
        <v>0</v>
      </c>
      <c r="U265" s="96">
        <f t="shared" si="13"/>
        <v>0</v>
      </c>
      <c r="W265" s="94">
        <f t="shared" si="14"/>
        <v>0</v>
      </c>
      <c r="X265" s="94">
        <f t="shared" si="15"/>
        <v>0</v>
      </c>
    </row>
    <row r="266" spans="1:24" ht="102">
      <c r="A266" s="20">
        <v>256</v>
      </c>
      <c r="B266" s="21" t="s">
        <v>955</v>
      </c>
      <c r="C266" s="31" t="s">
        <v>956</v>
      </c>
      <c r="D266" s="21" t="s">
        <v>559</v>
      </c>
      <c r="E266" s="23">
        <v>0</v>
      </c>
      <c r="F266" s="24">
        <v>0</v>
      </c>
      <c r="G266" s="24">
        <v>0</v>
      </c>
      <c r="H266" s="25">
        <v>0</v>
      </c>
      <c r="I266" s="26"/>
      <c r="J266" s="24">
        <v>0</v>
      </c>
      <c r="K266" s="27">
        <v>0</v>
      </c>
      <c r="L266" s="43"/>
      <c r="M266" s="53">
        <v>0</v>
      </c>
      <c r="O266" s="60">
        <v>95021</v>
      </c>
      <c r="P266" s="60">
        <v>5741</v>
      </c>
      <c r="Q266" s="60">
        <v>4592.8</v>
      </c>
      <c r="R266" s="60">
        <v>4305.75</v>
      </c>
      <c r="T266" s="96">
        <f t="shared" si="12"/>
        <v>0</v>
      </c>
      <c r="U266" s="96">
        <f t="shared" si="13"/>
        <v>0</v>
      </c>
      <c r="W266" s="94">
        <f t="shared" si="14"/>
        <v>0</v>
      </c>
      <c r="X266" s="94">
        <f t="shared" si="15"/>
        <v>0</v>
      </c>
    </row>
    <row r="267" spans="1:24" ht="102">
      <c r="A267" s="20">
        <v>257</v>
      </c>
      <c r="B267" s="21" t="s">
        <v>957</v>
      </c>
      <c r="C267" s="31" t="s">
        <v>956</v>
      </c>
      <c r="D267" s="21" t="s">
        <v>559</v>
      </c>
      <c r="E267" s="23">
        <v>0</v>
      </c>
      <c r="F267" s="24">
        <v>0</v>
      </c>
      <c r="G267" s="24">
        <v>0</v>
      </c>
      <c r="H267" s="25">
        <v>0</v>
      </c>
      <c r="I267" s="26"/>
      <c r="J267" s="24">
        <v>0</v>
      </c>
      <c r="K267" s="27">
        <v>0</v>
      </c>
      <c r="L267" s="43"/>
      <c r="M267" s="53">
        <v>0</v>
      </c>
      <c r="O267" s="60">
        <v>291850</v>
      </c>
      <c r="P267" s="60">
        <v>5741</v>
      </c>
      <c r="Q267" s="60">
        <v>4592.8</v>
      </c>
      <c r="R267" s="60">
        <v>4305.75</v>
      </c>
      <c r="T267" s="96">
        <f t="shared" ref="T267:T330" si="16">E267*Q267</f>
        <v>0</v>
      </c>
      <c r="U267" s="96">
        <f t="shared" ref="U267:U330" si="17">E267*R267</f>
        <v>0</v>
      </c>
      <c r="W267" s="94">
        <f t="shared" ref="W267:W330" si="18">T267-K267</f>
        <v>0</v>
      </c>
      <c r="X267" s="94">
        <f t="shared" ref="X267:X330" si="19">U267-K267</f>
        <v>0</v>
      </c>
    </row>
    <row r="268" spans="1:24" ht="242.25">
      <c r="A268" s="20">
        <v>258</v>
      </c>
      <c r="B268" s="21" t="s">
        <v>958</v>
      </c>
      <c r="C268" s="31" t="s">
        <v>959</v>
      </c>
      <c r="D268" s="21" t="s">
        <v>912</v>
      </c>
      <c r="E268" s="23">
        <v>0</v>
      </c>
      <c r="F268" s="24">
        <v>0</v>
      </c>
      <c r="G268" s="24">
        <v>0</v>
      </c>
      <c r="H268" s="25">
        <v>0</v>
      </c>
      <c r="I268" s="26"/>
      <c r="J268" s="24">
        <v>0</v>
      </c>
      <c r="K268" s="27">
        <v>0</v>
      </c>
      <c r="L268" s="43"/>
      <c r="M268" s="53">
        <v>0</v>
      </c>
      <c r="O268" s="60">
        <v>249977</v>
      </c>
      <c r="P268" s="60">
        <v>4236</v>
      </c>
      <c r="Q268" s="60">
        <v>3388.8</v>
      </c>
      <c r="R268" s="60">
        <v>3177</v>
      </c>
      <c r="T268" s="96">
        <f t="shared" si="16"/>
        <v>0</v>
      </c>
      <c r="U268" s="96">
        <f t="shared" si="17"/>
        <v>0</v>
      </c>
      <c r="W268" s="94">
        <f t="shared" si="18"/>
        <v>0</v>
      </c>
      <c r="X268" s="94">
        <f t="shared" si="19"/>
        <v>0</v>
      </c>
    </row>
    <row r="269" spans="1:24" ht="242.25">
      <c r="A269" s="20">
        <v>259</v>
      </c>
      <c r="B269" s="21" t="s">
        <v>960</v>
      </c>
      <c r="C269" s="31" t="s">
        <v>959</v>
      </c>
      <c r="D269" s="21" t="s">
        <v>912</v>
      </c>
      <c r="E269" s="23">
        <v>0</v>
      </c>
      <c r="F269" s="24">
        <v>0</v>
      </c>
      <c r="G269" s="24">
        <v>0</v>
      </c>
      <c r="H269" s="25">
        <v>0</v>
      </c>
      <c r="I269" s="26"/>
      <c r="J269" s="24">
        <v>0</v>
      </c>
      <c r="K269" s="27">
        <v>0</v>
      </c>
      <c r="L269" s="43"/>
      <c r="M269" s="53">
        <v>0</v>
      </c>
      <c r="O269" s="60">
        <v>790850</v>
      </c>
      <c r="P269" s="60">
        <v>10816</v>
      </c>
      <c r="Q269" s="60">
        <v>8652.7999999999993</v>
      </c>
      <c r="R269" s="60">
        <v>8112</v>
      </c>
      <c r="T269" s="96">
        <f t="shared" si="16"/>
        <v>0</v>
      </c>
      <c r="U269" s="96">
        <f t="shared" si="17"/>
        <v>0</v>
      </c>
      <c r="W269" s="94">
        <f t="shared" si="18"/>
        <v>0</v>
      </c>
      <c r="X269" s="94">
        <f t="shared" si="19"/>
        <v>0</v>
      </c>
    </row>
    <row r="270" spans="1:24" ht="242.25">
      <c r="A270" s="20">
        <v>260</v>
      </c>
      <c r="B270" s="21" t="s">
        <v>961</v>
      </c>
      <c r="C270" s="31" t="s">
        <v>962</v>
      </c>
      <c r="D270" s="21" t="s">
        <v>912</v>
      </c>
      <c r="E270" s="23">
        <v>0</v>
      </c>
      <c r="F270" s="24">
        <v>0</v>
      </c>
      <c r="G270" s="24">
        <v>0</v>
      </c>
      <c r="H270" s="25">
        <v>0</v>
      </c>
      <c r="I270" s="26"/>
      <c r="J270" s="24">
        <v>0</v>
      </c>
      <c r="K270" s="27">
        <v>0</v>
      </c>
      <c r="L270" s="43"/>
      <c r="M270" s="53">
        <v>0</v>
      </c>
      <c r="O270" s="60">
        <v>124989</v>
      </c>
      <c r="P270" s="60">
        <v>4378</v>
      </c>
      <c r="Q270" s="60">
        <v>3502.4</v>
      </c>
      <c r="R270" s="60">
        <v>3283.5</v>
      </c>
      <c r="T270" s="96">
        <f t="shared" si="16"/>
        <v>0</v>
      </c>
      <c r="U270" s="96">
        <f t="shared" si="17"/>
        <v>0</v>
      </c>
      <c r="W270" s="94">
        <f t="shared" si="18"/>
        <v>0</v>
      </c>
      <c r="X270" s="94">
        <f t="shared" si="19"/>
        <v>0</v>
      </c>
    </row>
    <row r="271" spans="1:24" ht="242.25">
      <c r="A271" s="20">
        <v>261</v>
      </c>
      <c r="B271" s="21" t="s">
        <v>963</v>
      </c>
      <c r="C271" s="31" t="s">
        <v>962</v>
      </c>
      <c r="D271" s="21" t="s">
        <v>912</v>
      </c>
      <c r="E271" s="23">
        <v>0</v>
      </c>
      <c r="F271" s="24">
        <v>0</v>
      </c>
      <c r="G271" s="24">
        <v>0</v>
      </c>
      <c r="H271" s="25">
        <v>0</v>
      </c>
      <c r="I271" s="26"/>
      <c r="J271" s="24">
        <v>0</v>
      </c>
      <c r="K271" s="27">
        <v>0</v>
      </c>
      <c r="L271" s="43"/>
      <c r="M271" s="53">
        <v>0</v>
      </c>
      <c r="O271" s="60">
        <v>525669</v>
      </c>
      <c r="P271" s="60">
        <v>5408</v>
      </c>
      <c r="Q271" s="60">
        <v>4326.3999999999996</v>
      </c>
      <c r="R271" s="60">
        <v>4056</v>
      </c>
      <c r="T271" s="96">
        <f t="shared" si="16"/>
        <v>0</v>
      </c>
      <c r="U271" s="96">
        <f t="shared" si="17"/>
        <v>0</v>
      </c>
      <c r="W271" s="94">
        <f t="shared" si="18"/>
        <v>0</v>
      </c>
      <c r="X271" s="94">
        <f t="shared" si="19"/>
        <v>0</v>
      </c>
    </row>
    <row r="272" spans="1:24" ht="51">
      <c r="A272" s="20">
        <v>262</v>
      </c>
      <c r="B272" s="21" t="s">
        <v>964</v>
      </c>
      <c r="C272" s="31" t="s">
        <v>965</v>
      </c>
      <c r="D272" s="21" t="s">
        <v>559</v>
      </c>
      <c r="E272" s="23">
        <v>0</v>
      </c>
      <c r="F272" s="24">
        <v>0</v>
      </c>
      <c r="G272" s="24">
        <v>0</v>
      </c>
      <c r="H272" s="25">
        <v>0</v>
      </c>
      <c r="I272" s="26"/>
      <c r="J272" s="24">
        <v>0</v>
      </c>
      <c r="K272" s="27">
        <v>0</v>
      </c>
      <c r="L272" s="43"/>
      <c r="M272" s="53">
        <v>0</v>
      </c>
      <c r="O272" s="60">
        <v>7918</v>
      </c>
      <c r="P272" s="60">
        <v>337</v>
      </c>
      <c r="Q272" s="60">
        <v>269.60000000000002</v>
      </c>
      <c r="R272" s="60">
        <v>252.75</v>
      </c>
      <c r="T272" s="96">
        <f t="shared" si="16"/>
        <v>0</v>
      </c>
      <c r="U272" s="96">
        <f t="shared" si="17"/>
        <v>0</v>
      </c>
      <c r="W272" s="94">
        <f t="shared" si="18"/>
        <v>0</v>
      </c>
      <c r="X272" s="94">
        <f t="shared" si="19"/>
        <v>0</v>
      </c>
    </row>
    <row r="273" spans="1:24" ht="51">
      <c r="A273" s="20">
        <v>263</v>
      </c>
      <c r="B273" s="21" t="s">
        <v>966</v>
      </c>
      <c r="C273" s="31" t="s">
        <v>965</v>
      </c>
      <c r="D273" s="21" t="s">
        <v>559</v>
      </c>
      <c r="E273" s="23">
        <v>0</v>
      </c>
      <c r="F273" s="24">
        <v>0</v>
      </c>
      <c r="G273" s="24">
        <v>0</v>
      </c>
      <c r="H273" s="25">
        <v>0</v>
      </c>
      <c r="I273" s="26"/>
      <c r="J273" s="24">
        <v>0</v>
      </c>
      <c r="K273" s="27">
        <v>0</v>
      </c>
      <c r="L273" s="43"/>
      <c r="M273" s="53">
        <v>0</v>
      </c>
      <c r="O273" s="60">
        <v>48528</v>
      </c>
      <c r="P273" s="60">
        <v>337</v>
      </c>
      <c r="Q273" s="60">
        <v>269.60000000000002</v>
      </c>
      <c r="R273" s="60">
        <v>252.75</v>
      </c>
      <c r="T273" s="96">
        <f t="shared" si="16"/>
        <v>0</v>
      </c>
      <c r="U273" s="96">
        <f t="shared" si="17"/>
        <v>0</v>
      </c>
      <c r="W273" s="94">
        <f t="shared" si="18"/>
        <v>0</v>
      </c>
      <c r="X273" s="94">
        <f t="shared" si="19"/>
        <v>0</v>
      </c>
    </row>
    <row r="274" spans="1:24" ht="89.25">
      <c r="A274" s="20">
        <v>264</v>
      </c>
      <c r="B274" s="21" t="s">
        <v>967</v>
      </c>
      <c r="C274" s="31" t="s">
        <v>968</v>
      </c>
      <c r="D274" s="21" t="s">
        <v>559</v>
      </c>
      <c r="E274" s="23">
        <v>0</v>
      </c>
      <c r="F274" s="24">
        <v>0</v>
      </c>
      <c r="G274" s="24">
        <v>0</v>
      </c>
      <c r="H274" s="25">
        <v>0</v>
      </c>
      <c r="I274" s="26"/>
      <c r="J274" s="24">
        <v>0</v>
      </c>
      <c r="K274" s="27">
        <v>0</v>
      </c>
      <c r="L274" s="43"/>
      <c r="M274" s="53">
        <v>0</v>
      </c>
      <c r="O274" s="60">
        <v>31391</v>
      </c>
      <c r="P274" s="60">
        <v>537</v>
      </c>
      <c r="Q274" s="60">
        <v>429.6</v>
      </c>
      <c r="R274" s="60">
        <v>402.75</v>
      </c>
      <c r="T274" s="96">
        <f t="shared" si="16"/>
        <v>0</v>
      </c>
      <c r="U274" s="96">
        <f t="shared" si="17"/>
        <v>0</v>
      </c>
      <c r="W274" s="94">
        <f t="shared" si="18"/>
        <v>0</v>
      </c>
      <c r="X274" s="94">
        <f t="shared" si="19"/>
        <v>0</v>
      </c>
    </row>
    <row r="275" spans="1:24" ht="89.25">
      <c r="A275" s="20">
        <v>265</v>
      </c>
      <c r="B275" s="21" t="s">
        <v>969</v>
      </c>
      <c r="C275" s="31" t="s">
        <v>968</v>
      </c>
      <c r="D275" s="21" t="s">
        <v>559</v>
      </c>
      <c r="E275" s="23">
        <v>0</v>
      </c>
      <c r="F275" s="24">
        <v>0</v>
      </c>
      <c r="G275" s="24">
        <v>0</v>
      </c>
      <c r="H275" s="25">
        <v>0</v>
      </c>
      <c r="I275" s="26"/>
      <c r="J275" s="24">
        <v>0</v>
      </c>
      <c r="K275" s="27">
        <v>0</v>
      </c>
      <c r="L275" s="43"/>
      <c r="M275" s="53">
        <v>0</v>
      </c>
      <c r="O275" s="60">
        <v>179662</v>
      </c>
      <c r="P275" s="60">
        <v>537</v>
      </c>
      <c r="Q275" s="60">
        <v>429.6</v>
      </c>
      <c r="R275" s="60">
        <v>402.75</v>
      </c>
      <c r="T275" s="96">
        <f t="shared" si="16"/>
        <v>0</v>
      </c>
      <c r="U275" s="96">
        <f t="shared" si="17"/>
        <v>0</v>
      </c>
      <c r="W275" s="94">
        <f t="shared" si="18"/>
        <v>0</v>
      </c>
      <c r="X275" s="94">
        <f t="shared" si="19"/>
        <v>0</v>
      </c>
    </row>
    <row r="276" spans="1:24" ht="89.25">
      <c r="A276" s="20">
        <v>266</v>
      </c>
      <c r="B276" s="21" t="s">
        <v>970</v>
      </c>
      <c r="C276" s="31" t="s">
        <v>971</v>
      </c>
      <c r="D276" s="21" t="s">
        <v>559</v>
      </c>
      <c r="E276" s="23">
        <v>0</v>
      </c>
      <c r="F276" s="24">
        <v>0</v>
      </c>
      <c r="G276" s="24">
        <v>0</v>
      </c>
      <c r="H276" s="25">
        <v>0</v>
      </c>
      <c r="I276" s="26"/>
      <c r="J276" s="24">
        <v>0</v>
      </c>
      <c r="K276" s="27">
        <v>0</v>
      </c>
      <c r="L276" s="43"/>
      <c r="M276" s="53">
        <v>0</v>
      </c>
      <c r="O276" s="60">
        <v>35633</v>
      </c>
      <c r="P276" s="60">
        <v>964</v>
      </c>
      <c r="Q276" s="60">
        <v>771.2</v>
      </c>
      <c r="R276" s="60">
        <v>723</v>
      </c>
      <c r="T276" s="96">
        <f t="shared" si="16"/>
        <v>0</v>
      </c>
      <c r="U276" s="96">
        <f t="shared" si="17"/>
        <v>0</v>
      </c>
      <c r="W276" s="94">
        <f t="shared" si="18"/>
        <v>0</v>
      </c>
      <c r="X276" s="94">
        <f t="shared" si="19"/>
        <v>0</v>
      </c>
    </row>
    <row r="277" spans="1:24" ht="89.25">
      <c r="A277" s="20">
        <v>267</v>
      </c>
      <c r="B277" s="21" t="s">
        <v>972</v>
      </c>
      <c r="C277" s="31" t="s">
        <v>971</v>
      </c>
      <c r="D277" s="21" t="s">
        <v>559</v>
      </c>
      <c r="E277" s="23">
        <v>0</v>
      </c>
      <c r="F277" s="24">
        <v>0</v>
      </c>
      <c r="G277" s="24">
        <v>0</v>
      </c>
      <c r="H277" s="25">
        <v>0</v>
      </c>
      <c r="I277" s="26"/>
      <c r="J277" s="24">
        <v>0</v>
      </c>
      <c r="K277" s="27">
        <v>0</v>
      </c>
      <c r="L277" s="43"/>
      <c r="M277" s="53">
        <v>0</v>
      </c>
      <c r="O277" s="60">
        <v>224576</v>
      </c>
      <c r="P277" s="60">
        <v>964</v>
      </c>
      <c r="Q277" s="60">
        <v>771.2</v>
      </c>
      <c r="R277" s="60">
        <v>723</v>
      </c>
      <c r="T277" s="96">
        <f t="shared" si="16"/>
        <v>0</v>
      </c>
      <c r="U277" s="96">
        <f t="shared" si="17"/>
        <v>0</v>
      </c>
      <c r="W277" s="94">
        <f t="shared" si="18"/>
        <v>0</v>
      </c>
      <c r="X277" s="94">
        <f t="shared" si="19"/>
        <v>0</v>
      </c>
    </row>
    <row r="278" spans="1:24" ht="140.25">
      <c r="A278" s="20">
        <v>268</v>
      </c>
      <c r="B278" s="21" t="s">
        <v>973</v>
      </c>
      <c r="C278" s="31" t="s">
        <v>974</v>
      </c>
      <c r="D278" s="21" t="s">
        <v>559</v>
      </c>
      <c r="E278" s="23">
        <v>0</v>
      </c>
      <c r="F278" s="24">
        <v>0</v>
      </c>
      <c r="G278" s="24">
        <v>0</v>
      </c>
      <c r="H278" s="25">
        <v>0</v>
      </c>
      <c r="I278" s="26"/>
      <c r="J278" s="24">
        <v>0</v>
      </c>
      <c r="K278" s="27">
        <v>0</v>
      </c>
      <c r="L278" s="43"/>
      <c r="M278" s="53">
        <v>0</v>
      </c>
      <c r="O278" s="60">
        <v>20134</v>
      </c>
      <c r="P278" s="60">
        <v>260</v>
      </c>
      <c r="Q278" s="60">
        <v>208</v>
      </c>
      <c r="R278" s="60">
        <v>195</v>
      </c>
      <c r="T278" s="96">
        <f t="shared" si="16"/>
        <v>0</v>
      </c>
      <c r="U278" s="96">
        <f t="shared" si="17"/>
        <v>0</v>
      </c>
      <c r="W278" s="94">
        <f t="shared" si="18"/>
        <v>0</v>
      </c>
      <c r="X278" s="94">
        <f t="shared" si="19"/>
        <v>0</v>
      </c>
    </row>
    <row r="279" spans="1:24" ht="140.25">
      <c r="A279" s="20">
        <v>269</v>
      </c>
      <c r="B279" s="21" t="s">
        <v>975</v>
      </c>
      <c r="C279" s="31" t="s">
        <v>974</v>
      </c>
      <c r="D279" s="21" t="s">
        <v>559</v>
      </c>
      <c r="E279" s="23">
        <v>0</v>
      </c>
      <c r="F279" s="24">
        <v>0</v>
      </c>
      <c r="G279" s="24">
        <v>0</v>
      </c>
      <c r="H279" s="25">
        <v>0</v>
      </c>
      <c r="I279" s="26"/>
      <c r="J279" s="24">
        <v>0</v>
      </c>
      <c r="K279" s="27">
        <v>0</v>
      </c>
      <c r="L279" s="43"/>
      <c r="M279" s="53">
        <v>0</v>
      </c>
      <c r="O279" s="60">
        <v>60957</v>
      </c>
      <c r="P279" s="60">
        <v>260</v>
      </c>
      <c r="Q279" s="60">
        <v>208</v>
      </c>
      <c r="R279" s="60">
        <v>195</v>
      </c>
      <c r="T279" s="96">
        <f t="shared" si="16"/>
        <v>0</v>
      </c>
      <c r="U279" s="96">
        <f t="shared" si="17"/>
        <v>0</v>
      </c>
      <c r="W279" s="94">
        <f t="shared" si="18"/>
        <v>0</v>
      </c>
      <c r="X279" s="94">
        <f t="shared" si="19"/>
        <v>0</v>
      </c>
    </row>
    <row r="280" spans="1:24" ht="140.25">
      <c r="A280" s="20">
        <v>270</v>
      </c>
      <c r="B280" s="21" t="s">
        <v>976</v>
      </c>
      <c r="C280" s="31" t="s">
        <v>977</v>
      </c>
      <c r="D280" s="21" t="s">
        <v>559</v>
      </c>
      <c r="E280" s="23">
        <v>0</v>
      </c>
      <c r="F280" s="24">
        <v>0</v>
      </c>
      <c r="G280" s="24">
        <v>0</v>
      </c>
      <c r="H280" s="25">
        <v>0</v>
      </c>
      <c r="I280" s="26"/>
      <c r="J280" s="24">
        <v>0</v>
      </c>
      <c r="K280" s="27">
        <v>0</v>
      </c>
      <c r="L280" s="43"/>
      <c r="M280" s="53">
        <v>0</v>
      </c>
      <c r="O280" s="60">
        <v>254322</v>
      </c>
      <c r="P280" s="60">
        <v>201</v>
      </c>
      <c r="Q280" s="60">
        <v>160.80000000000001</v>
      </c>
      <c r="R280" s="60">
        <v>150.75</v>
      </c>
      <c r="T280" s="96">
        <f t="shared" si="16"/>
        <v>0</v>
      </c>
      <c r="U280" s="96">
        <f t="shared" si="17"/>
        <v>0</v>
      </c>
      <c r="W280" s="94">
        <f t="shared" si="18"/>
        <v>0</v>
      </c>
      <c r="X280" s="94">
        <f t="shared" si="19"/>
        <v>0</v>
      </c>
    </row>
    <row r="281" spans="1:24" ht="140.25">
      <c r="A281" s="20">
        <v>271</v>
      </c>
      <c r="B281" s="21" t="s">
        <v>978</v>
      </c>
      <c r="C281" s="31" t="s">
        <v>977</v>
      </c>
      <c r="D281" s="21" t="s">
        <v>559</v>
      </c>
      <c r="E281" s="23">
        <v>0</v>
      </c>
      <c r="F281" s="24">
        <v>0</v>
      </c>
      <c r="G281" s="24">
        <v>0</v>
      </c>
      <c r="H281" s="25">
        <v>0</v>
      </c>
      <c r="I281" s="26"/>
      <c r="J281" s="24">
        <v>0</v>
      </c>
      <c r="K281" s="27">
        <v>0</v>
      </c>
      <c r="L281" s="43"/>
      <c r="M281" s="53">
        <v>0</v>
      </c>
      <c r="O281" s="60">
        <v>76997</v>
      </c>
      <c r="P281" s="60">
        <v>201</v>
      </c>
      <c r="Q281" s="60">
        <v>160.80000000000001</v>
      </c>
      <c r="R281" s="60">
        <v>150.75</v>
      </c>
      <c r="T281" s="96">
        <f t="shared" si="16"/>
        <v>0</v>
      </c>
      <c r="U281" s="96">
        <f t="shared" si="17"/>
        <v>0</v>
      </c>
      <c r="W281" s="94">
        <f t="shared" si="18"/>
        <v>0</v>
      </c>
      <c r="X281" s="94">
        <f t="shared" si="19"/>
        <v>0</v>
      </c>
    </row>
    <row r="282" spans="1:24" ht="51">
      <c r="A282" s="20">
        <v>272</v>
      </c>
      <c r="B282" s="21" t="s">
        <v>979</v>
      </c>
      <c r="C282" s="31" t="s">
        <v>980</v>
      </c>
      <c r="D282" s="21" t="s">
        <v>559</v>
      </c>
      <c r="E282" s="23">
        <v>0</v>
      </c>
      <c r="F282" s="24">
        <v>0</v>
      </c>
      <c r="G282" s="24">
        <v>0</v>
      </c>
      <c r="H282" s="25">
        <v>0</v>
      </c>
      <c r="I282" s="26"/>
      <c r="J282" s="24">
        <v>0</v>
      </c>
      <c r="K282" s="27">
        <v>0</v>
      </c>
      <c r="L282" s="43"/>
      <c r="M282" s="53">
        <v>0</v>
      </c>
      <c r="O282" s="60">
        <v>21193</v>
      </c>
      <c r="P282" s="60">
        <v>538</v>
      </c>
      <c r="Q282" s="60">
        <v>430.4</v>
      </c>
      <c r="R282" s="60">
        <v>403.5</v>
      </c>
      <c r="T282" s="96">
        <f t="shared" si="16"/>
        <v>0</v>
      </c>
      <c r="U282" s="96">
        <f t="shared" si="17"/>
        <v>0</v>
      </c>
      <c r="W282" s="94">
        <f t="shared" si="18"/>
        <v>0</v>
      </c>
      <c r="X282" s="94">
        <f t="shared" si="19"/>
        <v>0</v>
      </c>
    </row>
    <row r="283" spans="1:24" ht="51">
      <c r="A283" s="20">
        <v>273</v>
      </c>
      <c r="B283" s="21" t="s">
        <v>981</v>
      </c>
      <c r="C283" s="31" t="s">
        <v>980</v>
      </c>
      <c r="D283" s="21" t="s">
        <v>559</v>
      </c>
      <c r="E283" s="23">
        <v>0</v>
      </c>
      <c r="F283" s="24">
        <v>0</v>
      </c>
      <c r="G283" s="24">
        <v>0</v>
      </c>
      <c r="H283" s="25">
        <v>0</v>
      </c>
      <c r="I283" s="26"/>
      <c r="J283" s="24">
        <v>0</v>
      </c>
      <c r="K283" s="27">
        <v>0</v>
      </c>
      <c r="L283" s="43"/>
      <c r="M283" s="53">
        <v>0</v>
      </c>
      <c r="O283" s="60">
        <v>65044</v>
      </c>
      <c r="P283" s="60">
        <v>692</v>
      </c>
      <c r="Q283" s="60">
        <v>553.6</v>
      </c>
      <c r="R283" s="60">
        <v>519</v>
      </c>
      <c r="T283" s="96">
        <f t="shared" si="16"/>
        <v>0</v>
      </c>
      <c r="U283" s="96">
        <f t="shared" si="17"/>
        <v>0</v>
      </c>
      <c r="W283" s="94">
        <f t="shared" si="18"/>
        <v>0</v>
      </c>
      <c r="X283" s="94">
        <f t="shared" si="19"/>
        <v>0</v>
      </c>
    </row>
    <row r="284" spans="1:24" ht="76.5">
      <c r="A284" s="20">
        <v>274</v>
      </c>
      <c r="B284" s="21" t="s">
        <v>982</v>
      </c>
      <c r="C284" s="31" t="s">
        <v>983</v>
      </c>
      <c r="D284" s="21" t="s">
        <v>559</v>
      </c>
      <c r="E284" s="23">
        <v>0</v>
      </c>
      <c r="F284" s="24">
        <v>0</v>
      </c>
      <c r="G284" s="24">
        <v>0</v>
      </c>
      <c r="H284" s="25">
        <v>0</v>
      </c>
      <c r="I284" s="26"/>
      <c r="J284" s="24">
        <v>0</v>
      </c>
      <c r="K284" s="27">
        <v>0</v>
      </c>
      <c r="L284" s="43"/>
      <c r="M284" s="53">
        <v>0</v>
      </c>
      <c r="O284" s="60">
        <v>36029</v>
      </c>
      <c r="P284" s="60">
        <v>542</v>
      </c>
      <c r="Q284" s="60">
        <v>433.6</v>
      </c>
      <c r="R284" s="60">
        <v>406.5</v>
      </c>
      <c r="T284" s="96">
        <f t="shared" si="16"/>
        <v>0</v>
      </c>
      <c r="U284" s="96">
        <f t="shared" si="17"/>
        <v>0</v>
      </c>
      <c r="W284" s="94">
        <f t="shared" si="18"/>
        <v>0</v>
      </c>
      <c r="X284" s="94">
        <f t="shared" si="19"/>
        <v>0</v>
      </c>
    </row>
    <row r="285" spans="1:24" ht="76.5">
      <c r="A285" s="20">
        <v>275</v>
      </c>
      <c r="B285" s="21" t="s">
        <v>984</v>
      </c>
      <c r="C285" s="31" t="s">
        <v>983</v>
      </c>
      <c r="D285" s="21" t="s">
        <v>559</v>
      </c>
      <c r="E285" s="23">
        <v>0</v>
      </c>
      <c r="F285" s="24">
        <v>0</v>
      </c>
      <c r="G285" s="24">
        <v>0</v>
      </c>
      <c r="H285" s="25">
        <v>0</v>
      </c>
      <c r="I285" s="26"/>
      <c r="J285" s="24">
        <v>0</v>
      </c>
      <c r="K285" s="27">
        <v>0</v>
      </c>
      <c r="L285" s="43"/>
      <c r="M285" s="53">
        <v>0</v>
      </c>
      <c r="O285" s="60">
        <v>109080</v>
      </c>
      <c r="P285" s="60">
        <v>1174</v>
      </c>
      <c r="Q285" s="60">
        <v>939.2</v>
      </c>
      <c r="R285" s="60">
        <v>880.5</v>
      </c>
      <c r="T285" s="96">
        <f t="shared" si="16"/>
        <v>0</v>
      </c>
      <c r="U285" s="96">
        <f t="shared" si="17"/>
        <v>0</v>
      </c>
      <c r="W285" s="94">
        <f t="shared" si="18"/>
        <v>0</v>
      </c>
      <c r="X285" s="94">
        <f t="shared" si="19"/>
        <v>0</v>
      </c>
    </row>
    <row r="286" spans="1:24" ht="76.5">
      <c r="A286" s="20">
        <v>276</v>
      </c>
      <c r="B286" s="21" t="s">
        <v>985</v>
      </c>
      <c r="C286" s="31" t="s">
        <v>986</v>
      </c>
      <c r="D286" s="21" t="s">
        <v>559</v>
      </c>
      <c r="E286" s="23">
        <v>0</v>
      </c>
      <c r="F286" s="24">
        <v>0</v>
      </c>
      <c r="G286" s="24">
        <v>0</v>
      </c>
      <c r="H286" s="25">
        <v>0</v>
      </c>
      <c r="I286" s="26"/>
      <c r="J286" s="24">
        <v>0</v>
      </c>
      <c r="K286" s="27">
        <v>0</v>
      </c>
      <c r="L286" s="43"/>
      <c r="M286" s="53">
        <v>0</v>
      </c>
      <c r="O286" s="60">
        <v>49804</v>
      </c>
      <c r="P286" s="60">
        <v>669</v>
      </c>
      <c r="Q286" s="60">
        <v>535.20000000000005</v>
      </c>
      <c r="R286" s="60">
        <v>501.75</v>
      </c>
      <c r="T286" s="96">
        <f t="shared" si="16"/>
        <v>0</v>
      </c>
      <c r="U286" s="96">
        <f t="shared" si="17"/>
        <v>0</v>
      </c>
      <c r="W286" s="94">
        <f t="shared" si="18"/>
        <v>0</v>
      </c>
      <c r="X286" s="94">
        <f t="shared" si="19"/>
        <v>0</v>
      </c>
    </row>
    <row r="287" spans="1:24" ht="76.5">
      <c r="A287" s="20">
        <v>277</v>
      </c>
      <c r="B287" s="21" t="s">
        <v>987</v>
      </c>
      <c r="C287" s="31" t="s">
        <v>986</v>
      </c>
      <c r="D287" s="21" t="s">
        <v>559</v>
      </c>
      <c r="E287" s="23">
        <v>0</v>
      </c>
      <c r="F287" s="24">
        <v>0</v>
      </c>
      <c r="G287" s="24">
        <v>0</v>
      </c>
      <c r="H287" s="25">
        <v>0</v>
      </c>
      <c r="I287" s="26"/>
      <c r="J287" s="24">
        <v>0</v>
      </c>
      <c r="K287" s="27">
        <v>0</v>
      </c>
      <c r="L287" s="43"/>
      <c r="M287" s="53">
        <v>0</v>
      </c>
      <c r="O287" s="60">
        <v>150787</v>
      </c>
      <c r="P287" s="60">
        <v>1509</v>
      </c>
      <c r="Q287" s="60">
        <v>1207.2</v>
      </c>
      <c r="R287" s="60">
        <v>1131.75</v>
      </c>
      <c r="T287" s="96">
        <f t="shared" si="16"/>
        <v>0</v>
      </c>
      <c r="U287" s="96">
        <f t="shared" si="17"/>
        <v>0</v>
      </c>
      <c r="W287" s="94">
        <f t="shared" si="18"/>
        <v>0</v>
      </c>
      <c r="X287" s="94">
        <f t="shared" si="19"/>
        <v>0</v>
      </c>
    </row>
    <row r="288" spans="1:24" ht="127.5">
      <c r="A288" s="20">
        <v>278</v>
      </c>
      <c r="B288" s="21" t="s">
        <v>988</v>
      </c>
      <c r="C288" s="31" t="s">
        <v>989</v>
      </c>
      <c r="D288" s="21" t="s">
        <v>559</v>
      </c>
      <c r="E288" s="23">
        <v>0</v>
      </c>
      <c r="F288" s="24">
        <v>0</v>
      </c>
      <c r="G288" s="24">
        <v>0</v>
      </c>
      <c r="H288" s="25">
        <v>0</v>
      </c>
      <c r="I288" s="26"/>
      <c r="J288" s="24">
        <v>0</v>
      </c>
      <c r="K288" s="27">
        <v>0</v>
      </c>
      <c r="L288" s="43"/>
      <c r="M288" s="53">
        <v>0</v>
      </c>
      <c r="O288" s="60">
        <v>39875</v>
      </c>
      <c r="P288" s="60">
        <v>933</v>
      </c>
      <c r="Q288" s="60">
        <v>746.4</v>
      </c>
      <c r="R288" s="60">
        <v>699.75</v>
      </c>
      <c r="T288" s="96">
        <f t="shared" si="16"/>
        <v>0</v>
      </c>
      <c r="U288" s="96">
        <f t="shared" si="17"/>
        <v>0</v>
      </c>
      <c r="W288" s="94">
        <f t="shared" si="18"/>
        <v>0</v>
      </c>
      <c r="X288" s="94">
        <f t="shared" si="19"/>
        <v>0</v>
      </c>
    </row>
    <row r="289" spans="1:24" ht="127.5">
      <c r="A289" s="20">
        <v>279</v>
      </c>
      <c r="B289" s="21" t="s">
        <v>990</v>
      </c>
      <c r="C289" s="31" t="s">
        <v>989</v>
      </c>
      <c r="D289" s="21" t="s">
        <v>559</v>
      </c>
      <c r="E289" s="23">
        <v>0</v>
      </c>
      <c r="F289" s="24">
        <v>0</v>
      </c>
      <c r="G289" s="24">
        <v>0</v>
      </c>
      <c r="H289" s="25">
        <v>0</v>
      </c>
      <c r="I289" s="26"/>
      <c r="J289" s="24">
        <v>0</v>
      </c>
      <c r="K289" s="27">
        <v>0</v>
      </c>
      <c r="L289" s="43"/>
      <c r="M289" s="53">
        <v>0</v>
      </c>
      <c r="O289" s="60">
        <v>83098</v>
      </c>
      <c r="P289" s="60">
        <v>1174</v>
      </c>
      <c r="Q289" s="60">
        <v>939.2</v>
      </c>
      <c r="R289" s="60">
        <v>880.5</v>
      </c>
      <c r="T289" s="96">
        <f t="shared" si="16"/>
        <v>0</v>
      </c>
      <c r="U289" s="96">
        <f t="shared" si="17"/>
        <v>0</v>
      </c>
      <c r="W289" s="94">
        <f t="shared" si="18"/>
        <v>0</v>
      </c>
      <c r="X289" s="94">
        <f t="shared" si="19"/>
        <v>0</v>
      </c>
    </row>
    <row r="290" spans="1:24" ht="63.75">
      <c r="A290" s="20">
        <v>280</v>
      </c>
      <c r="B290" s="21" t="s">
        <v>991</v>
      </c>
      <c r="C290" s="31" t="s">
        <v>992</v>
      </c>
      <c r="D290" s="21" t="s">
        <v>559</v>
      </c>
      <c r="E290" s="23">
        <v>0</v>
      </c>
      <c r="F290" s="24">
        <v>0</v>
      </c>
      <c r="G290" s="24">
        <v>0</v>
      </c>
      <c r="H290" s="25">
        <v>0</v>
      </c>
      <c r="I290" s="26"/>
      <c r="J290" s="24">
        <v>0</v>
      </c>
      <c r="K290" s="27">
        <v>0</v>
      </c>
      <c r="L290" s="43"/>
      <c r="M290" s="53">
        <v>0</v>
      </c>
      <c r="O290" s="60">
        <v>116411</v>
      </c>
      <c r="P290" s="60">
        <v>2008</v>
      </c>
      <c r="Q290" s="60">
        <v>1606.4</v>
      </c>
      <c r="R290" s="60">
        <v>1506</v>
      </c>
      <c r="T290" s="96">
        <f t="shared" si="16"/>
        <v>0</v>
      </c>
      <c r="U290" s="96">
        <f t="shared" si="17"/>
        <v>0</v>
      </c>
      <c r="W290" s="94">
        <f t="shared" si="18"/>
        <v>0</v>
      </c>
      <c r="X290" s="94">
        <f t="shared" si="19"/>
        <v>0</v>
      </c>
    </row>
    <row r="291" spans="1:24" ht="89.25">
      <c r="A291" s="20">
        <v>281</v>
      </c>
      <c r="B291" s="21" t="s">
        <v>993</v>
      </c>
      <c r="C291" s="31" t="s">
        <v>994</v>
      </c>
      <c r="D291" s="21" t="s">
        <v>559</v>
      </c>
      <c r="E291" s="23">
        <v>0</v>
      </c>
      <c r="F291" s="24">
        <v>0</v>
      </c>
      <c r="G291" s="24">
        <v>0</v>
      </c>
      <c r="H291" s="25">
        <v>0</v>
      </c>
      <c r="I291" s="26"/>
      <c r="J291" s="24">
        <v>0</v>
      </c>
      <c r="K291" s="27">
        <v>0</v>
      </c>
      <c r="L291" s="43"/>
      <c r="M291" s="53">
        <v>0</v>
      </c>
      <c r="O291" s="60">
        <v>110631</v>
      </c>
      <c r="P291" s="60">
        <v>8478</v>
      </c>
      <c r="Q291" s="60">
        <v>6782.4</v>
      </c>
      <c r="R291" s="60">
        <v>6358.5</v>
      </c>
      <c r="T291" s="96">
        <f t="shared" si="16"/>
        <v>0</v>
      </c>
      <c r="U291" s="96">
        <f t="shared" si="17"/>
        <v>0</v>
      </c>
      <c r="W291" s="94">
        <f t="shared" si="18"/>
        <v>0</v>
      </c>
      <c r="X291" s="94">
        <f t="shared" si="19"/>
        <v>0</v>
      </c>
    </row>
    <row r="292" spans="1:24" ht="89.25">
      <c r="A292" s="20">
        <v>282</v>
      </c>
      <c r="B292" s="21" t="s">
        <v>995</v>
      </c>
      <c r="C292" s="31" t="s">
        <v>994</v>
      </c>
      <c r="D292" s="21" t="s">
        <v>559</v>
      </c>
      <c r="E292" s="23">
        <v>0</v>
      </c>
      <c r="F292" s="24">
        <v>0</v>
      </c>
      <c r="G292" s="24">
        <v>0</v>
      </c>
      <c r="H292" s="25">
        <v>0</v>
      </c>
      <c r="I292" s="26"/>
      <c r="J292" s="24">
        <v>0</v>
      </c>
      <c r="K292" s="27">
        <v>0</v>
      </c>
      <c r="L292" s="43"/>
      <c r="M292" s="53">
        <v>0</v>
      </c>
      <c r="O292" s="60">
        <v>732700</v>
      </c>
      <c r="P292" s="60">
        <v>9952</v>
      </c>
      <c r="Q292" s="60">
        <v>7961.6</v>
      </c>
      <c r="R292" s="60">
        <v>7464</v>
      </c>
      <c r="T292" s="96">
        <f t="shared" si="16"/>
        <v>0</v>
      </c>
      <c r="U292" s="96">
        <f t="shared" si="17"/>
        <v>0</v>
      </c>
      <c r="W292" s="94">
        <f t="shared" si="18"/>
        <v>0</v>
      </c>
      <c r="X292" s="94">
        <f t="shared" si="19"/>
        <v>0</v>
      </c>
    </row>
    <row r="293" spans="1:24" ht="89.25">
      <c r="A293" s="20">
        <v>283</v>
      </c>
      <c r="B293" s="21" t="s">
        <v>996</v>
      </c>
      <c r="C293" s="31" t="s">
        <v>997</v>
      </c>
      <c r="D293" s="21" t="s">
        <v>559</v>
      </c>
      <c r="E293" s="23">
        <v>4</v>
      </c>
      <c r="F293" s="24">
        <v>30441</v>
      </c>
      <c r="G293" s="24">
        <v>10616</v>
      </c>
      <c r="H293" s="25">
        <v>0</v>
      </c>
      <c r="I293" s="26"/>
      <c r="J293" s="24">
        <v>30441</v>
      </c>
      <c r="K293" s="27">
        <v>121764</v>
      </c>
      <c r="L293" s="43"/>
      <c r="M293" s="53">
        <v>4</v>
      </c>
      <c r="O293" s="60">
        <v>123301</v>
      </c>
      <c r="P293" s="60">
        <v>10616</v>
      </c>
      <c r="Q293" s="60">
        <v>8492.7999999999993</v>
      </c>
      <c r="R293" s="60">
        <v>7962</v>
      </c>
      <c r="T293" s="96">
        <f t="shared" si="16"/>
        <v>33971.199999999997</v>
      </c>
      <c r="U293" s="96">
        <f t="shared" si="17"/>
        <v>31848</v>
      </c>
      <c r="W293" s="94">
        <f t="shared" si="18"/>
        <v>-87792.8</v>
      </c>
      <c r="X293" s="94">
        <f t="shared" si="19"/>
        <v>-89916</v>
      </c>
    </row>
    <row r="294" spans="1:24" ht="89.25">
      <c r="A294" s="20">
        <v>284</v>
      </c>
      <c r="B294" s="21" t="s">
        <v>998</v>
      </c>
      <c r="C294" s="31" t="s">
        <v>997</v>
      </c>
      <c r="D294" s="21" t="s">
        <v>559</v>
      </c>
      <c r="E294" s="23">
        <v>0</v>
      </c>
      <c r="F294" s="24">
        <v>0</v>
      </c>
      <c r="G294" s="24">
        <v>0</v>
      </c>
      <c r="H294" s="25">
        <v>0</v>
      </c>
      <c r="I294" s="26"/>
      <c r="J294" s="24">
        <v>0</v>
      </c>
      <c r="K294" s="27">
        <v>0</v>
      </c>
      <c r="L294" s="43"/>
      <c r="M294" s="53">
        <v>0</v>
      </c>
      <c r="O294" s="60">
        <v>813160</v>
      </c>
      <c r="P294" s="60">
        <v>10616</v>
      </c>
      <c r="Q294" s="60">
        <v>8492.7999999999993</v>
      </c>
      <c r="R294" s="60">
        <v>7962</v>
      </c>
      <c r="T294" s="96">
        <f t="shared" si="16"/>
        <v>0</v>
      </c>
      <c r="U294" s="96">
        <f t="shared" si="17"/>
        <v>0</v>
      </c>
      <c r="W294" s="94">
        <f t="shared" si="18"/>
        <v>0</v>
      </c>
      <c r="X294" s="94">
        <f t="shared" si="19"/>
        <v>0</v>
      </c>
    </row>
    <row r="295" spans="1:24" ht="204">
      <c r="A295" s="20">
        <v>285</v>
      </c>
      <c r="B295" s="21" t="s">
        <v>999</v>
      </c>
      <c r="C295" s="31" t="s">
        <v>1000</v>
      </c>
      <c r="D295" s="21" t="s">
        <v>559</v>
      </c>
      <c r="E295" s="23">
        <v>0</v>
      </c>
      <c r="F295" s="24">
        <v>0</v>
      </c>
      <c r="G295" s="24">
        <v>0</v>
      </c>
      <c r="H295" s="25">
        <v>0</v>
      </c>
      <c r="I295" s="26"/>
      <c r="J295" s="24">
        <v>0</v>
      </c>
      <c r="K295" s="27">
        <v>0</v>
      </c>
      <c r="L295" s="43"/>
      <c r="M295" s="53">
        <v>0</v>
      </c>
      <c r="O295" s="60">
        <v>243208</v>
      </c>
      <c r="P295" s="60">
        <v>21757</v>
      </c>
      <c r="Q295" s="60">
        <v>17405.599999999999</v>
      </c>
      <c r="R295" s="60">
        <v>16317.75</v>
      </c>
      <c r="T295" s="96">
        <f t="shared" si="16"/>
        <v>0</v>
      </c>
      <c r="U295" s="96">
        <f t="shared" si="17"/>
        <v>0</v>
      </c>
      <c r="W295" s="94">
        <f t="shared" si="18"/>
        <v>0</v>
      </c>
      <c r="X295" s="94">
        <f t="shared" si="19"/>
        <v>0</v>
      </c>
    </row>
    <row r="296" spans="1:24" ht="204">
      <c r="A296" s="20">
        <v>286</v>
      </c>
      <c r="B296" s="21" t="s">
        <v>1001</v>
      </c>
      <c r="C296" s="31" t="s">
        <v>1000</v>
      </c>
      <c r="D296" s="21" t="s">
        <v>559</v>
      </c>
      <c r="E296" s="23">
        <v>0</v>
      </c>
      <c r="F296" s="24">
        <v>0</v>
      </c>
      <c r="G296" s="24">
        <v>0</v>
      </c>
      <c r="H296" s="25">
        <v>0</v>
      </c>
      <c r="I296" s="26"/>
      <c r="J296" s="24">
        <v>0</v>
      </c>
      <c r="K296" s="27">
        <v>0</v>
      </c>
      <c r="L296" s="43"/>
      <c r="M296" s="53">
        <v>0</v>
      </c>
      <c r="O296" s="60">
        <v>1626318</v>
      </c>
      <c r="P296" s="60">
        <v>21757</v>
      </c>
      <c r="Q296" s="60">
        <v>17405.599999999999</v>
      </c>
      <c r="R296" s="60">
        <v>16317.75</v>
      </c>
      <c r="T296" s="96">
        <f t="shared" si="16"/>
        <v>0</v>
      </c>
      <c r="U296" s="96">
        <f t="shared" si="17"/>
        <v>0</v>
      </c>
      <c r="W296" s="94">
        <f t="shared" si="18"/>
        <v>0</v>
      </c>
      <c r="X296" s="94">
        <f t="shared" si="19"/>
        <v>0</v>
      </c>
    </row>
    <row r="297" spans="1:24" ht="127.5">
      <c r="A297" s="20">
        <v>287</v>
      </c>
      <c r="B297" s="21" t="s">
        <v>1002</v>
      </c>
      <c r="C297" s="31" t="s">
        <v>1003</v>
      </c>
      <c r="D297" s="21" t="s">
        <v>559</v>
      </c>
      <c r="E297" s="23">
        <v>0</v>
      </c>
      <c r="F297" s="24">
        <v>0</v>
      </c>
      <c r="G297" s="24">
        <v>0</v>
      </c>
      <c r="H297" s="25">
        <v>0</v>
      </c>
      <c r="I297" s="26"/>
      <c r="J297" s="24">
        <v>0</v>
      </c>
      <c r="K297" s="27">
        <v>0</v>
      </c>
      <c r="L297" s="43"/>
      <c r="M297" s="53">
        <v>0</v>
      </c>
      <c r="O297" s="60">
        <v>274316</v>
      </c>
      <c r="P297" s="60">
        <v>20718</v>
      </c>
      <c r="Q297" s="60">
        <v>16574.400000000001</v>
      </c>
      <c r="R297" s="60">
        <v>15538.5</v>
      </c>
      <c r="T297" s="96">
        <f t="shared" si="16"/>
        <v>0</v>
      </c>
      <c r="U297" s="96">
        <f t="shared" si="17"/>
        <v>0</v>
      </c>
      <c r="W297" s="94">
        <f t="shared" si="18"/>
        <v>0</v>
      </c>
      <c r="X297" s="94">
        <f t="shared" si="19"/>
        <v>0</v>
      </c>
    </row>
    <row r="298" spans="1:24" ht="127.5">
      <c r="A298" s="20">
        <v>288</v>
      </c>
      <c r="B298" s="21" t="s">
        <v>1004</v>
      </c>
      <c r="C298" s="31" t="s">
        <v>1003</v>
      </c>
      <c r="D298" s="21" t="s">
        <v>559</v>
      </c>
      <c r="E298" s="23">
        <v>0</v>
      </c>
      <c r="F298" s="24">
        <v>0</v>
      </c>
      <c r="G298" s="24">
        <v>0</v>
      </c>
      <c r="H298" s="25">
        <v>0</v>
      </c>
      <c r="I298" s="26"/>
      <c r="J298" s="24">
        <v>0</v>
      </c>
      <c r="K298" s="27">
        <v>0</v>
      </c>
      <c r="L298" s="43"/>
      <c r="M298" s="53">
        <v>0</v>
      </c>
      <c r="O298" s="60">
        <v>1883105</v>
      </c>
      <c r="P298" s="60">
        <v>20718</v>
      </c>
      <c r="Q298" s="60">
        <v>16574.400000000001</v>
      </c>
      <c r="R298" s="60">
        <v>15538.5</v>
      </c>
      <c r="T298" s="96">
        <f t="shared" si="16"/>
        <v>0</v>
      </c>
      <c r="U298" s="96">
        <f t="shared" si="17"/>
        <v>0</v>
      </c>
      <c r="W298" s="94">
        <f t="shared" si="18"/>
        <v>0</v>
      </c>
      <c r="X298" s="94">
        <f t="shared" si="19"/>
        <v>0</v>
      </c>
    </row>
    <row r="299" spans="1:24" ht="38.25">
      <c r="A299" s="20">
        <v>289</v>
      </c>
      <c r="B299" s="21" t="s">
        <v>1005</v>
      </c>
      <c r="C299" s="31" t="s">
        <v>1006</v>
      </c>
      <c r="D299" s="21" t="s">
        <v>559</v>
      </c>
      <c r="E299" s="23">
        <v>1</v>
      </c>
      <c r="F299" s="24">
        <v>5162</v>
      </c>
      <c r="G299" s="24">
        <v>2372</v>
      </c>
      <c r="H299" s="25">
        <v>0</v>
      </c>
      <c r="I299" s="26"/>
      <c r="J299" s="24">
        <v>5162</v>
      </c>
      <c r="K299" s="27">
        <v>5162</v>
      </c>
      <c r="L299" s="43"/>
      <c r="M299" s="53">
        <v>1</v>
      </c>
      <c r="O299" s="60">
        <v>39875</v>
      </c>
      <c r="P299" s="60">
        <v>2372</v>
      </c>
      <c r="Q299" s="60">
        <v>1897.6</v>
      </c>
      <c r="R299" s="60">
        <v>1779</v>
      </c>
      <c r="T299" s="96">
        <f t="shared" si="16"/>
        <v>1897.6</v>
      </c>
      <c r="U299" s="96">
        <f t="shared" si="17"/>
        <v>1779</v>
      </c>
      <c r="W299" s="94">
        <f t="shared" si="18"/>
        <v>-3264.4</v>
      </c>
      <c r="X299" s="94">
        <f t="shared" si="19"/>
        <v>-3383</v>
      </c>
    </row>
    <row r="300" spans="1:24" ht="38.25">
      <c r="A300" s="20">
        <v>290</v>
      </c>
      <c r="B300" s="21" t="s">
        <v>1007</v>
      </c>
      <c r="C300" s="31" t="s">
        <v>1006</v>
      </c>
      <c r="D300" s="21" t="s">
        <v>559</v>
      </c>
      <c r="E300" s="23">
        <v>0</v>
      </c>
      <c r="F300" s="24">
        <v>0</v>
      </c>
      <c r="G300" s="24">
        <v>0</v>
      </c>
      <c r="H300" s="25">
        <v>0</v>
      </c>
      <c r="I300" s="26"/>
      <c r="J300" s="24">
        <v>0</v>
      </c>
      <c r="K300" s="27">
        <v>0</v>
      </c>
      <c r="L300" s="43"/>
      <c r="M300" s="53">
        <v>0</v>
      </c>
      <c r="O300" s="60">
        <v>111274</v>
      </c>
      <c r="P300" s="60">
        <v>2372</v>
      </c>
      <c r="Q300" s="60">
        <v>1897.6</v>
      </c>
      <c r="R300" s="60">
        <v>1779</v>
      </c>
      <c r="T300" s="96">
        <f t="shared" si="16"/>
        <v>0</v>
      </c>
      <c r="U300" s="96">
        <f t="shared" si="17"/>
        <v>0</v>
      </c>
      <c r="W300" s="94">
        <f t="shared" si="18"/>
        <v>0</v>
      </c>
      <c r="X300" s="94">
        <f t="shared" si="19"/>
        <v>0</v>
      </c>
    </row>
    <row r="301" spans="1:24" ht="38.25">
      <c r="A301" s="20">
        <v>291</v>
      </c>
      <c r="B301" s="21" t="s">
        <v>1008</v>
      </c>
      <c r="C301" s="31" t="s">
        <v>1009</v>
      </c>
      <c r="D301" s="21" t="s">
        <v>559</v>
      </c>
      <c r="E301" s="23">
        <v>0</v>
      </c>
      <c r="F301" s="24">
        <v>0</v>
      </c>
      <c r="G301" s="24">
        <v>0</v>
      </c>
      <c r="H301" s="25">
        <v>0</v>
      </c>
      <c r="I301" s="26"/>
      <c r="J301" s="24">
        <v>0</v>
      </c>
      <c r="K301" s="27">
        <v>0</v>
      </c>
      <c r="L301" s="43"/>
      <c r="M301" s="53">
        <v>0</v>
      </c>
      <c r="O301" s="60">
        <v>52013</v>
      </c>
      <c r="P301" s="60">
        <v>5618</v>
      </c>
      <c r="Q301" s="60">
        <v>4494.3999999999996</v>
      </c>
      <c r="R301" s="60">
        <v>4213.5</v>
      </c>
      <c r="T301" s="96">
        <f t="shared" si="16"/>
        <v>0</v>
      </c>
      <c r="U301" s="96">
        <f t="shared" si="17"/>
        <v>0</v>
      </c>
      <c r="W301" s="94">
        <f t="shared" si="18"/>
        <v>0</v>
      </c>
      <c r="X301" s="94">
        <f t="shared" si="19"/>
        <v>0</v>
      </c>
    </row>
    <row r="302" spans="1:24" ht="38.25">
      <c r="A302" s="20">
        <v>292</v>
      </c>
      <c r="B302" s="21" t="s">
        <v>1010</v>
      </c>
      <c r="C302" s="31" t="s">
        <v>1009</v>
      </c>
      <c r="D302" s="21" t="s">
        <v>559</v>
      </c>
      <c r="E302" s="23">
        <v>0</v>
      </c>
      <c r="F302" s="24">
        <v>0</v>
      </c>
      <c r="G302" s="24">
        <v>0</v>
      </c>
      <c r="H302" s="25">
        <v>0</v>
      </c>
      <c r="I302" s="26"/>
      <c r="J302" s="24">
        <v>0</v>
      </c>
      <c r="K302" s="27">
        <v>0</v>
      </c>
      <c r="L302" s="43"/>
      <c r="M302" s="53">
        <v>0</v>
      </c>
      <c r="O302" s="60">
        <v>325778</v>
      </c>
      <c r="P302" s="60">
        <v>5618</v>
      </c>
      <c r="Q302" s="60">
        <v>4494.3999999999996</v>
      </c>
      <c r="R302" s="60">
        <v>4213.5</v>
      </c>
      <c r="T302" s="96">
        <f t="shared" si="16"/>
        <v>0</v>
      </c>
      <c r="U302" s="96">
        <f t="shared" si="17"/>
        <v>0</v>
      </c>
      <c r="W302" s="94">
        <f t="shared" si="18"/>
        <v>0</v>
      </c>
      <c r="X302" s="94">
        <f t="shared" si="19"/>
        <v>0</v>
      </c>
    </row>
    <row r="303" spans="1:24" ht="51">
      <c r="A303" s="20">
        <v>293</v>
      </c>
      <c r="B303" s="21" t="s">
        <v>1011</v>
      </c>
      <c r="C303" s="31" t="s">
        <v>1012</v>
      </c>
      <c r="D303" s="21" t="s">
        <v>559</v>
      </c>
      <c r="E303" s="23">
        <v>0</v>
      </c>
      <c r="F303" s="24">
        <v>0</v>
      </c>
      <c r="G303" s="24">
        <v>0</v>
      </c>
      <c r="H303" s="25">
        <v>0</v>
      </c>
      <c r="I303" s="26"/>
      <c r="J303" s="24">
        <v>0</v>
      </c>
      <c r="K303" s="27">
        <v>0</v>
      </c>
      <c r="L303" s="43"/>
      <c r="M303" s="53">
        <v>0</v>
      </c>
      <c r="O303" s="60">
        <v>147056</v>
      </c>
      <c r="P303" s="60">
        <v>8657</v>
      </c>
      <c r="Q303" s="60">
        <v>6925.6</v>
      </c>
      <c r="R303" s="60">
        <v>6492.75</v>
      </c>
      <c r="T303" s="96">
        <f t="shared" si="16"/>
        <v>0</v>
      </c>
      <c r="U303" s="96">
        <f t="shared" si="17"/>
        <v>0</v>
      </c>
      <c r="W303" s="94">
        <f t="shared" si="18"/>
        <v>0</v>
      </c>
      <c r="X303" s="94">
        <f t="shared" si="19"/>
        <v>0</v>
      </c>
    </row>
    <row r="304" spans="1:24" ht="51">
      <c r="A304" s="20">
        <v>294</v>
      </c>
      <c r="B304" s="21" t="s">
        <v>1013</v>
      </c>
      <c r="C304" s="31" t="s">
        <v>1012</v>
      </c>
      <c r="D304" s="21" t="s">
        <v>559</v>
      </c>
      <c r="E304" s="23">
        <v>0</v>
      </c>
      <c r="F304" s="24">
        <v>0</v>
      </c>
      <c r="G304" s="24">
        <v>0</v>
      </c>
      <c r="H304" s="25">
        <v>0</v>
      </c>
      <c r="I304" s="26"/>
      <c r="J304" s="24">
        <v>0</v>
      </c>
      <c r="K304" s="27">
        <v>0</v>
      </c>
      <c r="L304" s="43"/>
      <c r="M304" s="53">
        <v>0</v>
      </c>
      <c r="O304" s="60">
        <v>647046</v>
      </c>
      <c r="P304" s="60">
        <v>10963</v>
      </c>
      <c r="Q304" s="60">
        <v>8770.4</v>
      </c>
      <c r="R304" s="60">
        <v>8222.25</v>
      </c>
      <c r="T304" s="96">
        <f t="shared" si="16"/>
        <v>0</v>
      </c>
      <c r="U304" s="96">
        <f t="shared" si="17"/>
        <v>0</v>
      </c>
      <c r="W304" s="94">
        <f t="shared" si="18"/>
        <v>0</v>
      </c>
      <c r="X304" s="94">
        <f t="shared" si="19"/>
        <v>0</v>
      </c>
    </row>
    <row r="305" spans="1:24" ht="38.25">
      <c r="A305" s="20">
        <v>295</v>
      </c>
      <c r="B305" s="21" t="s">
        <v>1014</v>
      </c>
      <c r="C305" s="31" t="s">
        <v>1015</v>
      </c>
      <c r="D305" s="21" t="s">
        <v>559</v>
      </c>
      <c r="E305" s="23">
        <v>1</v>
      </c>
      <c r="F305" s="24">
        <v>21176</v>
      </c>
      <c r="G305" s="24">
        <v>12427</v>
      </c>
      <c r="H305" s="25">
        <v>0</v>
      </c>
      <c r="I305" s="26"/>
      <c r="J305" s="24">
        <v>21176</v>
      </c>
      <c r="K305" s="27">
        <v>21176</v>
      </c>
      <c r="L305" s="43"/>
      <c r="M305" s="53">
        <v>1</v>
      </c>
      <c r="O305" s="60">
        <v>164024</v>
      </c>
      <c r="P305" s="60">
        <v>12427</v>
      </c>
      <c r="Q305" s="60">
        <v>9941.6</v>
      </c>
      <c r="R305" s="60">
        <v>9320.25</v>
      </c>
      <c r="T305" s="96">
        <f t="shared" si="16"/>
        <v>9941.6</v>
      </c>
      <c r="U305" s="96">
        <f t="shared" si="17"/>
        <v>9320.25</v>
      </c>
      <c r="W305" s="94">
        <f t="shared" si="18"/>
        <v>-11234.4</v>
      </c>
      <c r="X305" s="94">
        <f t="shared" si="19"/>
        <v>-11855.75</v>
      </c>
    </row>
    <row r="306" spans="1:24" ht="38.25">
      <c r="A306" s="20">
        <v>296</v>
      </c>
      <c r="B306" s="21" t="s">
        <v>1016</v>
      </c>
      <c r="C306" s="31" t="s">
        <v>1015</v>
      </c>
      <c r="D306" s="21" t="s">
        <v>559</v>
      </c>
      <c r="E306" s="23">
        <v>0</v>
      </c>
      <c r="F306" s="24">
        <v>0</v>
      </c>
      <c r="G306" s="24">
        <v>0</v>
      </c>
      <c r="H306" s="25">
        <v>0</v>
      </c>
      <c r="I306" s="26"/>
      <c r="J306" s="24">
        <v>0</v>
      </c>
      <c r="K306" s="27">
        <v>0</v>
      </c>
      <c r="L306" s="43"/>
      <c r="M306" s="53">
        <v>0</v>
      </c>
      <c r="O306" s="60">
        <v>770362</v>
      </c>
      <c r="P306" s="60">
        <v>17812</v>
      </c>
      <c r="Q306" s="60">
        <v>14249.6</v>
      </c>
      <c r="R306" s="60">
        <v>13359</v>
      </c>
      <c r="T306" s="96">
        <f t="shared" si="16"/>
        <v>0</v>
      </c>
      <c r="U306" s="96">
        <f t="shared" si="17"/>
        <v>0</v>
      </c>
      <c r="W306" s="94">
        <f t="shared" si="18"/>
        <v>0</v>
      </c>
      <c r="X306" s="94">
        <f t="shared" si="19"/>
        <v>0</v>
      </c>
    </row>
    <row r="307" spans="1:24" ht="165.75">
      <c r="A307" s="20">
        <v>297</v>
      </c>
      <c r="B307" s="21" t="s">
        <v>1017</v>
      </c>
      <c r="C307" s="31" t="s">
        <v>1018</v>
      </c>
      <c r="D307" s="21" t="s">
        <v>559</v>
      </c>
      <c r="E307" s="23">
        <v>0</v>
      </c>
      <c r="F307" s="24">
        <v>0</v>
      </c>
      <c r="G307" s="24">
        <v>0</v>
      </c>
      <c r="H307" s="25">
        <v>0</v>
      </c>
      <c r="I307" s="26"/>
      <c r="J307" s="24">
        <v>0</v>
      </c>
      <c r="K307" s="27">
        <v>0</v>
      </c>
      <c r="L307" s="43"/>
      <c r="M307" s="53">
        <v>0</v>
      </c>
      <c r="O307" s="60">
        <v>314561</v>
      </c>
      <c r="P307" s="60">
        <v>10987</v>
      </c>
      <c r="Q307" s="60">
        <v>8789.6</v>
      </c>
      <c r="R307" s="60">
        <v>8240.25</v>
      </c>
      <c r="T307" s="96">
        <f t="shared" si="16"/>
        <v>0</v>
      </c>
      <c r="U307" s="96">
        <f t="shared" si="17"/>
        <v>0</v>
      </c>
      <c r="W307" s="94">
        <f t="shared" si="18"/>
        <v>0</v>
      </c>
      <c r="X307" s="94">
        <f t="shared" si="19"/>
        <v>0</v>
      </c>
    </row>
    <row r="308" spans="1:24" ht="165.75">
      <c r="A308" s="20">
        <v>298</v>
      </c>
      <c r="B308" s="21" t="s">
        <v>1019</v>
      </c>
      <c r="C308" s="31" t="s">
        <v>1018</v>
      </c>
      <c r="D308" s="21" t="s">
        <v>559</v>
      </c>
      <c r="E308" s="23">
        <v>0</v>
      </c>
      <c r="F308" s="24">
        <v>0</v>
      </c>
      <c r="G308" s="24">
        <v>0</v>
      </c>
      <c r="H308" s="25">
        <v>0</v>
      </c>
      <c r="I308" s="26"/>
      <c r="J308" s="24">
        <v>0</v>
      </c>
      <c r="K308" s="27">
        <v>0</v>
      </c>
      <c r="L308" s="43"/>
      <c r="M308" s="53">
        <v>0</v>
      </c>
      <c r="O308" s="60">
        <v>2350287</v>
      </c>
      <c r="P308" s="60">
        <v>18367</v>
      </c>
      <c r="Q308" s="60">
        <v>14693.6</v>
      </c>
      <c r="R308" s="60">
        <v>13775.25</v>
      </c>
      <c r="T308" s="96">
        <f t="shared" si="16"/>
        <v>0</v>
      </c>
      <c r="U308" s="96">
        <f t="shared" si="17"/>
        <v>0</v>
      </c>
      <c r="W308" s="94">
        <f t="shared" si="18"/>
        <v>0</v>
      </c>
      <c r="X308" s="94">
        <f t="shared" si="19"/>
        <v>0</v>
      </c>
    </row>
    <row r="309" spans="1:24" ht="127.5">
      <c r="A309" s="20">
        <v>299</v>
      </c>
      <c r="B309" s="21" t="s">
        <v>1020</v>
      </c>
      <c r="C309" s="31" t="s">
        <v>1021</v>
      </c>
      <c r="D309" s="21" t="s">
        <v>559</v>
      </c>
      <c r="E309" s="23">
        <v>0</v>
      </c>
      <c r="F309" s="24">
        <v>0</v>
      </c>
      <c r="G309" s="24">
        <v>0</v>
      </c>
      <c r="H309" s="25">
        <v>0</v>
      </c>
      <c r="I309" s="26"/>
      <c r="J309" s="24">
        <v>0</v>
      </c>
      <c r="K309" s="27">
        <v>0</v>
      </c>
      <c r="L309" s="43"/>
      <c r="M309" s="53">
        <v>0</v>
      </c>
      <c r="O309" s="60">
        <v>49704</v>
      </c>
      <c r="P309" s="60">
        <v>3054</v>
      </c>
      <c r="Q309" s="60">
        <v>2443.1999999999998</v>
      </c>
      <c r="R309" s="60">
        <v>2290.5</v>
      </c>
      <c r="T309" s="96">
        <f t="shared" si="16"/>
        <v>0</v>
      </c>
      <c r="U309" s="96">
        <f t="shared" si="17"/>
        <v>0</v>
      </c>
      <c r="W309" s="94">
        <f t="shared" si="18"/>
        <v>0</v>
      </c>
      <c r="X309" s="94">
        <f t="shared" si="19"/>
        <v>0</v>
      </c>
    </row>
    <row r="310" spans="1:24" ht="127.5">
      <c r="A310" s="20">
        <v>300</v>
      </c>
      <c r="B310" s="21" t="s">
        <v>1022</v>
      </c>
      <c r="C310" s="31" t="s">
        <v>1021</v>
      </c>
      <c r="D310" s="21" t="s">
        <v>559</v>
      </c>
      <c r="E310" s="23">
        <v>0</v>
      </c>
      <c r="F310" s="24">
        <v>0</v>
      </c>
      <c r="G310" s="24">
        <v>0</v>
      </c>
      <c r="H310" s="25">
        <v>0</v>
      </c>
      <c r="I310" s="26"/>
      <c r="J310" s="24">
        <v>0</v>
      </c>
      <c r="K310" s="27">
        <v>0</v>
      </c>
      <c r="L310" s="43"/>
      <c r="M310" s="53">
        <v>0</v>
      </c>
      <c r="O310" s="60">
        <v>356395</v>
      </c>
      <c r="P310" s="60">
        <v>3884</v>
      </c>
      <c r="Q310" s="60">
        <v>3107.2</v>
      </c>
      <c r="R310" s="60">
        <v>2913</v>
      </c>
      <c r="T310" s="96">
        <f t="shared" si="16"/>
        <v>0</v>
      </c>
      <c r="U310" s="96">
        <f t="shared" si="17"/>
        <v>0</v>
      </c>
      <c r="W310" s="94">
        <f t="shared" si="18"/>
        <v>0</v>
      </c>
      <c r="X310" s="94">
        <f t="shared" si="19"/>
        <v>0</v>
      </c>
    </row>
    <row r="311" spans="1:24" ht="114.75">
      <c r="A311" s="20">
        <v>301</v>
      </c>
      <c r="B311" s="21" t="s">
        <v>1023</v>
      </c>
      <c r="C311" s="31" t="s">
        <v>1024</v>
      </c>
      <c r="D311" s="21" t="s">
        <v>559</v>
      </c>
      <c r="E311" s="23">
        <v>1</v>
      </c>
      <c r="F311" s="24">
        <v>11250</v>
      </c>
      <c r="G311" s="24">
        <v>3733</v>
      </c>
      <c r="H311" s="25">
        <v>0</v>
      </c>
      <c r="I311" s="26"/>
      <c r="J311" s="24">
        <v>11250</v>
      </c>
      <c r="K311" s="27">
        <v>11250</v>
      </c>
      <c r="L311" s="43"/>
      <c r="M311" s="53">
        <v>1</v>
      </c>
      <c r="O311" s="60">
        <v>71833</v>
      </c>
      <c r="P311" s="60">
        <v>3733</v>
      </c>
      <c r="Q311" s="60">
        <v>2986.4</v>
      </c>
      <c r="R311" s="60">
        <v>2799.75</v>
      </c>
      <c r="T311" s="96">
        <f t="shared" si="16"/>
        <v>2986.4</v>
      </c>
      <c r="U311" s="96">
        <f t="shared" si="17"/>
        <v>2799.75</v>
      </c>
      <c r="W311" s="94">
        <f t="shared" si="18"/>
        <v>-8263.6</v>
      </c>
      <c r="X311" s="94">
        <f t="shared" si="19"/>
        <v>-8450.25</v>
      </c>
    </row>
    <row r="312" spans="1:24" ht="114.75">
      <c r="A312" s="20">
        <v>302</v>
      </c>
      <c r="B312" s="21" t="s">
        <v>1025</v>
      </c>
      <c r="C312" s="31" t="s">
        <v>1024</v>
      </c>
      <c r="D312" s="21" t="s">
        <v>559</v>
      </c>
      <c r="E312" s="23">
        <v>0</v>
      </c>
      <c r="F312" s="24">
        <v>0</v>
      </c>
      <c r="G312" s="24">
        <v>0</v>
      </c>
      <c r="H312" s="25">
        <v>0</v>
      </c>
      <c r="I312" s="26"/>
      <c r="J312" s="24">
        <v>0</v>
      </c>
      <c r="K312" s="27">
        <v>0</v>
      </c>
      <c r="L312" s="43"/>
      <c r="M312" s="53">
        <v>0</v>
      </c>
      <c r="O312" s="60">
        <v>338960</v>
      </c>
      <c r="P312" s="60">
        <v>5270</v>
      </c>
      <c r="Q312" s="60">
        <v>4216</v>
      </c>
      <c r="R312" s="60">
        <v>3952.5</v>
      </c>
      <c r="T312" s="96">
        <f t="shared" si="16"/>
        <v>0</v>
      </c>
      <c r="U312" s="96">
        <f t="shared" si="17"/>
        <v>0</v>
      </c>
      <c r="W312" s="94">
        <f t="shared" si="18"/>
        <v>0</v>
      </c>
      <c r="X312" s="94">
        <f t="shared" si="19"/>
        <v>0</v>
      </c>
    </row>
    <row r="313" spans="1:24" ht="114.75">
      <c r="A313" s="20">
        <v>303</v>
      </c>
      <c r="B313" s="21" t="s">
        <v>1026</v>
      </c>
      <c r="C313" s="31" t="s">
        <v>1027</v>
      </c>
      <c r="D313" s="21" t="s">
        <v>559</v>
      </c>
      <c r="E313" s="23">
        <v>0</v>
      </c>
      <c r="F313" s="24">
        <v>0</v>
      </c>
      <c r="G313" s="24">
        <v>0</v>
      </c>
      <c r="H313" s="25">
        <v>0</v>
      </c>
      <c r="I313" s="26"/>
      <c r="J313" s="24">
        <v>0</v>
      </c>
      <c r="K313" s="27">
        <v>0</v>
      </c>
      <c r="L313" s="43"/>
      <c r="M313" s="53">
        <v>0</v>
      </c>
      <c r="O313" s="60">
        <v>101583</v>
      </c>
      <c r="P313" s="60">
        <v>8041</v>
      </c>
      <c r="Q313" s="60">
        <v>6432.8</v>
      </c>
      <c r="R313" s="60">
        <v>6030.75</v>
      </c>
      <c r="T313" s="96">
        <f t="shared" si="16"/>
        <v>0</v>
      </c>
      <c r="U313" s="96">
        <f t="shared" si="17"/>
        <v>0</v>
      </c>
      <c r="W313" s="94">
        <f t="shared" si="18"/>
        <v>0</v>
      </c>
      <c r="X313" s="94">
        <f t="shared" si="19"/>
        <v>0</v>
      </c>
    </row>
    <row r="314" spans="1:24" ht="114.75">
      <c r="A314" s="20">
        <v>304</v>
      </c>
      <c r="B314" s="21" t="s">
        <v>1028</v>
      </c>
      <c r="C314" s="31" t="s">
        <v>1027</v>
      </c>
      <c r="D314" s="21" t="s">
        <v>559</v>
      </c>
      <c r="E314" s="23">
        <v>0</v>
      </c>
      <c r="F314" s="24">
        <v>0</v>
      </c>
      <c r="G314" s="24">
        <v>0</v>
      </c>
      <c r="H314" s="25">
        <v>0</v>
      </c>
      <c r="I314" s="26"/>
      <c r="J314" s="24">
        <v>0</v>
      </c>
      <c r="K314" s="27">
        <v>0</v>
      </c>
      <c r="L314" s="43"/>
      <c r="M314" s="53">
        <v>0</v>
      </c>
      <c r="O314" s="60">
        <v>479336</v>
      </c>
      <c r="P314" s="60">
        <v>8041</v>
      </c>
      <c r="Q314" s="60">
        <v>6432.8</v>
      </c>
      <c r="R314" s="60">
        <v>6030.75</v>
      </c>
      <c r="T314" s="96">
        <f t="shared" si="16"/>
        <v>0</v>
      </c>
      <c r="U314" s="96">
        <f t="shared" si="17"/>
        <v>0</v>
      </c>
      <c r="W314" s="94">
        <f t="shared" si="18"/>
        <v>0</v>
      </c>
      <c r="X314" s="94">
        <f t="shared" si="19"/>
        <v>0</v>
      </c>
    </row>
    <row r="315" spans="1:24" ht="127.5">
      <c r="A315" s="20">
        <v>305</v>
      </c>
      <c r="B315" s="21" t="s">
        <v>1029</v>
      </c>
      <c r="C315" s="31" t="s">
        <v>1030</v>
      </c>
      <c r="D315" s="21" t="s">
        <v>559</v>
      </c>
      <c r="E315" s="23">
        <v>0</v>
      </c>
      <c r="F315" s="24">
        <v>0</v>
      </c>
      <c r="G315" s="24">
        <v>0</v>
      </c>
      <c r="H315" s="25">
        <v>0</v>
      </c>
      <c r="I315" s="26"/>
      <c r="J315" s="24">
        <v>0</v>
      </c>
      <c r="K315" s="27">
        <v>0</v>
      </c>
      <c r="L315" s="43"/>
      <c r="M315" s="53">
        <v>0</v>
      </c>
      <c r="O315" s="60">
        <v>90948</v>
      </c>
      <c r="P315" s="60">
        <v>1212</v>
      </c>
      <c r="Q315" s="60">
        <v>969.6</v>
      </c>
      <c r="R315" s="60">
        <v>909</v>
      </c>
      <c r="T315" s="96">
        <f t="shared" si="16"/>
        <v>0</v>
      </c>
      <c r="U315" s="96">
        <f t="shared" si="17"/>
        <v>0</v>
      </c>
      <c r="W315" s="94">
        <f t="shared" si="18"/>
        <v>0</v>
      </c>
      <c r="X315" s="94">
        <f t="shared" si="19"/>
        <v>0</v>
      </c>
    </row>
    <row r="316" spans="1:24" ht="140.25">
      <c r="A316" s="20">
        <v>306</v>
      </c>
      <c r="B316" s="21" t="s">
        <v>1031</v>
      </c>
      <c r="C316" s="31" t="s">
        <v>1032</v>
      </c>
      <c r="D316" s="21" t="s">
        <v>559</v>
      </c>
      <c r="E316" s="23">
        <v>0</v>
      </c>
      <c r="F316" s="24">
        <v>0</v>
      </c>
      <c r="G316" s="24">
        <v>0</v>
      </c>
      <c r="H316" s="25">
        <v>0</v>
      </c>
      <c r="I316" s="26"/>
      <c r="J316" s="24">
        <v>0</v>
      </c>
      <c r="K316" s="27">
        <v>0</v>
      </c>
      <c r="L316" s="43"/>
      <c r="M316" s="53">
        <v>0</v>
      </c>
      <c r="O316" s="60">
        <v>90948</v>
      </c>
      <c r="P316" s="60">
        <v>1212</v>
      </c>
      <c r="Q316" s="60">
        <v>969.6</v>
      </c>
      <c r="R316" s="60">
        <v>909</v>
      </c>
      <c r="T316" s="96">
        <f t="shared" si="16"/>
        <v>0</v>
      </c>
      <c r="U316" s="96">
        <f t="shared" si="17"/>
        <v>0</v>
      </c>
      <c r="W316" s="94">
        <f t="shared" si="18"/>
        <v>0</v>
      </c>
      <c r="X316" s="94">
        <f t="shared" si="19"/>
        <v>0</v>
      </c>
    </row>
    <row r="317" spans="1:24" ht="165.75">
      <c r="A317" s="20">
        <v>307</v>
      </c>
      <c r="B317" s="21" t="s">
        <v>1033</v>
      </c>
      <c r="C317" s="31" t="s">
        <v>1034</v>
      </c>
      <c r="D317" s="21" t="s">
        <v>559</v>
      </c>
      <c r="E317" s="23">
        <v>0</v>
      </c>
      <c r="F317" s="24">
        <v>0</v>
      </c>
      <c r="G317" s="24">
        <v>0</v>
      </c>
      <c r="H317" s="25">
        <v>0</v>
      </c>
      <c r="I317" s="26"/>
      <c r="J317" s="24">
        <v>0</v>
      </c>
      <c r="K317" s="27">
        <v>0</v>
      </c>
      <c r="L317" s="43"/>
      <c r="M317" s="53">
        <v>0</v>
      </c>
      <c r="O317" s="60">
        <v>90948</v>
      </c>
      <c r="P317" s="60">
        <v>1212</v>
      </c>
      <c r="Q317" s="60">
        <v>969.6</v>
      </c>
      <c r="R317" s="60">
        <v>909</v>
      </c>
      <c r="T317" s="96">
        <f t="shared" si="16"/>
        <v>0</v>
      </c>
      <c r="U317" s="96">
        <f t="shared" si="17"/>
        <v>0</v>
      </c>
      <c r="W317" s="94">
        <f t="shared" si="18"/>
        <v>0</v>
      </c>
      <c r="X317" s="94">
        <f t="shared" si="19"/>
        <v>0</v>
      </c>
    </row>
    <row r="318" spans="1:24" ht="165.75">
      <c r="A318" s="20">
        <v>308</v>
      </c>
      <c r="B318" s="21" t="s">
        <v>1035</v>
      </c>
      <c r="C318" s="31" t="s">
        <v>1036</v>
      </c>
      <c r="D318" s="21" t="s">
        <v>559</v>
      </c>
      <c r="E318" s="23">
        <v>0</v>
      </c>
      <c r="F318" s="24">
        <v>0</v>
      </c>
      <c r="G318" s="24">
        <v>0</v>
      </c>
      <c r="H318" s="25">
        <v>0</v>
      </c>
      <c r="I318" s="26"/>
      <c r="J318" s="24">
        <v>0</v>
      </c>
      <c r="K318" s="27">
        <v>0</v>
      </c>
      <c r="L318" s="43"/>
      <c r="M318" s="53">
        <v>0</v>
      </c>
      <c r="O318" s="60">
        <v>90948</v>
      </c>
      <c r="P318" s="60">
        <v>1212</v>
      </c>
      <c r="Q318" s="60">
        <v>969.6</v>
      </c>
      <c r="R318" s="60">
        <v>909</v>
      </c>
      <c r="T318" s="96">
        <f t="shared" si="16"/>
        <v>0</v>
      </c>
      <c r="U318" s="96">
        <f t="shared" si="17"/>
        <v>0</v>
      </c>
      <c r="W318" s="94">
        <f t="shared" si="18"/>
        <v>0</v>
      </c>
      <c r="X318" s="94">
        <f t="shared" si="19"/>
        <v>0</v>
      </c>
    </row>
    <row r="319" spans="1:24" ht="127.5">
      <c r="A319" s="20">
        <v>309</v>
      </c>
      <c r="B319" s="21" t="s">
        <v>1037</v>
      </c>
      <c r="C319" s="31" t="s">
        <v>1038</v>
      </c>
      <c r="D319" s="21" t="s">
        <v>559</v>
      </c>
      <c r="E319" s="23">
        <v>0</v>
      </c>
      <c r="F319" s="24">
        <v>0</v>
      </c>
      <c r="G319" s="24">
        <v>0</v>
      </c>
      <c r="H319" s="25">
        <v>0</v>
      </c>
      <c r="I319" s="26"/>
      <c r="J319" s="24">
        <v>0</v>
      </c>
      <c r="K319" s="27">
        <v>0</v>
      </c>
      <c r="L319" s="43"/>
      <c r="M319" s="53">
        <v>0</v>
      </c>
      <c r="O319" s="60">
        <v>125563</v>
      </c>
      <c r="P319" s="60">
        <v>1515</v>
      </c>
      <c r="Q319" s="60">
        <v>1212</v>
      </c>
      <c r="R319" s="60">
        <v>1136.25</v>
      </c>
      <c r="T319" s="96">
        <f t="shared" si="16"/>
        <v>0</v>
      </c>
      <c r="U319" s="96">
        <f t="shared" si="17"/>
        <v>0</v>
      </c>
      <c r="W319" s="94">
        <f t="shared" si="18"/>
        <v>0</v>
      </c>
      <c r="X319" s="94">
        <f t="shared" si="19"/>
        <v>0</v>
      </c>
    </row>
    <row r="320" spans="1:24" ht="140.25">
      <c r="A320" s="20">
        <v>310</v>
      </c>
      <c r="B320" s="21" t="s">
        <v>1039</v>
      </c>
      <c r="C320" s="31" t="s">
        <v>1040</v>
      </c>
      <c r="D320" s="21" t="s">
        <v>559</v>
      </c>
      <c r="E320" s="23">
        <v>0</v>
      </c>
      <c r="F320" s="24">
        <v>0</v>
      </c>
      <c r="G320" s="24">
        <v>0</v>
      </c>
      <c r="H320" s="25">
        <v>0</v>
      </c>
      <c r="I320" s="26"/>
      <c r="J320" s="24">
        <v>0</v>
      </c>
      <c r="K320" s="27">
        <v>0</v>
      </c>
      <c r="L320" s="43"/>
      <c r="M320" s="53">
        <v>0</v>
      </c>
      <c r="O320" s="60">
        <v>125563</v>
      </c>
      <c r="P320" s="60">
        <v>1515</v>
      </c>
      <c r="Q320" s="60">
        <v>1212</v>
      </c>
      <c r="R320" s="60">
        <v>1136.25</v>
      </c>
      <c r="T320" s="96">
        <f t="shared" si="16"/>
        <v>0</v>
      </c>
      <c r="U320" s="96">
        <f t="shared" si="17"/>
        <v>0</v>
      </c>
      <c r="W320" s="94">
        <f t="shared" si="18"/>
        <v>0</v>
      </c>
      <c r="X320" s="94">
        <f t="shared" si="19"/>
        <v>0</v>
      </c>
    </row>
    <row r="321" spans="1:24" ht="165.75">
      <c r="A321" s="20">
        <v>311</v>
      </c>
      <c r="B321" s="21" t="s">
        <v>1041</v>
      </c>
      <c r="C321" s="31" t="s">
        <v>1042</v>
      </c>
      <c r="D321" s="21" t="s">
        <v>559</v>
      </c>
      <c r="E321" s="23">
        <v>0</v>
      </c>
      <c r="F321" s="24">
        <v>0</v>
      </c>
      <c r="G321" s="24">
        <v>0</v>
      </c>
      <c r="H321" s="25">
        <v>0</v>
      </c>
      <c r="I321" s="26"/>
      <c r="J321" s="24">
        <v>0</v>
      </c>
      <c r="K321" s="27">
        <v>0</v>
      </c>
      <c r="L321" s="43"/>
      <c r="M321" s="53">
        <v>0</v>
      </c>
      <c r="O321" s="60">
        <v>125563</v>
      </c>
      <c r="P321" s="60">
        <v>1515</v>
      </c>
      <c r="Q321" s="60">
        <v>1212</v>
      </c>
      <c r="R321" s="60">
        <v>1136.25</v>
      </c>
      <c r="T321" s="96">
        <f t="shared" si="16"/>
        <v>0</v>
      </c>
      <c r="U321" s="96">
        <f t="shared" si="17"/>
        <v>0</v>
      </c>
      <c r="W321" s="94">
        <f t="shared" si="18"/>
        <v>0</v>
      </c>
      <c r="X321" s="94">
        <f t="shared" si="19"/>
        <v>0</v>
      </c>
    </row>
    <row r="322" spans="1:24" ht="165.75">
      <c r="A322" s="20">
        <v>312</v>
      </c>
      <c r="B322" s="21" t="s">
        <v>1043</v>
      </c>
      <c r="C322" s="31" t="s">
        <v>1044</v>
      </c>
      <c r="D322" s="21" t="s">
        <v>559</v>
      </c>
      <c r="E322" s="23">
        <v>0</v>
      </c>
      <c r="F322" s="24">
        <v>0</v>
      </c>
      <c r="G322" s="24">
        <v>0</v>
      </c>
      <c r="H322" s="25">
        <v>0</v>
      </c>
      <c r="I322" s="26"/>
      <c r="J322" s="24">
        <v>0</v>
      </c>
      <c r="K322" s="27">
        <v>0</v>
      </c>
      <c r="L322" s="43"/>
      <c r="M322" s="53">
        <v>0</v>
      </c>
      <c r="O322" s="60">
        <v>125563</v>
      </c>
      <c r="P322" s="60">
        <v>1515</v>
      </c>
      <c r="Q322" s="60">
        <v>1212</v>
      </c>
      <c r="R322" s="60">
        <v>1136.25</v>
      </c>
      <c r="T322" s="96">
        <f t="shared" si="16"/>
        <v>0</v>
      </c>
      <c r="U322" s="96">
        <f t="shared" si="17"/>
        <v>0</v>
      </c>
      <c r="W322" s="94">
        <f t="shared" si="18"/>
        <v>0</v>
      </c>
      <c r="X322" s="94">
        <f t="shared" si="19"/>
        <v>0</v>
      </c>
    </row>
    <row r="323" spans="1:24" ht="127.5">
      <c r="A323" s="20">
        <v>313</v>
      </c>
      <c r="B323" s="21" t="s">
        <v>1045</v>
      </c>
      <c r="C323" s="31" t="s">
        <v>1046</v>
      </c>
      <c r="D323" s="21" t="s">
        <v>559</v>
      </c>
      <c r="E323" s="23">
        <v>0</v>
      </c>
      <c r="F323" s="24">
        <v>0</v>
      </c>
      <c r="G323" s="24">
        <v>0</v>
      </c>
      <c r="H323" s="25">
        <v>0</v>
      </c>
      <c r="I323" s="26"/>
      <c r="J323" s="24">
        <v>0</v>
      </c>
      <c r="K323" s="27">
        <v>0</v>
      </c>
      <c r="L323" s="43"/>
      <c r="M323" s="53">
        <v>0</v>
      </c>
      <c r="O323" s="60">
        <v>152938</v>
      </c>
      <c r="P323" s="60">
        <v>2272</v>
      </c>
      <c r="Q323" s="60">
        <v>1817.6</v>
      </c>
      <c r="R323" s="60">
        <v>1704</v>
      </c>
      <c r="T323" s="96">
        <f t="shared" si="16"/>
        <v>0</v>
      </c>
      <c r="U323" s="96">
        <f t="shared" si="17"/>
        <v>0</v>
      </c>
      <c r="W323" s="94">
        <f t="shared" si="18"/>
        <v>0</v>
      </c>
      <c r="X323" s="94">
        <f t="shared" si="19"/>
        <v>0</v>
      </c>
    </row>
    <row r="324" spans="1:24" ht="140.25">
      <c r="A324" s="20">
        <v>314</v>
      </c>
      <c r="B324" s="21" t="s">
        <v>1047</v>
      </c>
      <c r="C324" s="31" t="s">
        <v>1048</v>
      </c>
      <c r="D324" s="21" t="s">
        <v>559</v>
      </c>
      <c r="E324" s="23">
        <v>0</v>
      </c>
      <c r="F324" s="24">
        <v>0</v>
      </c>
      <c r="G324" s="24">
        <v>0</v>
      </c>
      <c r="H324" s="25">
        <v>0</v>
      </c>
      <c r="I324" s="26"/>
      <c r="J324" s="24">
        <v>0</v>
      </c>
      <c r="K324" s="27">
        <v>0</v>
      </c>
      <c r="L324" s="43"/>
      <c r="M324" s="53">
        <v>0</v>
      </c>
      <c r="O324" s="60">
        <v>152938</v>
      </c>
      <c r="P324" s="60">
        <v>2272</v>
      </c>
      <c r="Q324" s="60">
        <v>1817.6</v>
      </c>
      <c r="R324" s="60">
        <v>1704</v>
      </c>
      <c r="T324" s="96">
        <f t="shared" si="16"/>
        <v>0</v>
      </c>
      <c r="U324" s="96">
        <f t="shared" si="17"/>
        <v>0</v>
      </c>
      <c r="W324" s="94">
        <f t="shared" si="18"/>
        <v>0</v>
      </c>
      <c r="X324" s="94">
        <f t="shared" si="19"/>
        <v>0</v>
      </c>
    </row>
    <row r="325" spans="1:24" ht="165.75">
      <c r="A325" s="20">
        <v>315</v>
      </c>
      <c r="B325" s="21" t="s">
        <v>1049</v>
      </c>
      <c r="C325" s="31" t="s">
        <v>1050</v>
      </c>
      <c r="D325" s="21" t="s">
        <v>559</v>
      </c>
      <c r="E325" s="23">
        <v>0</v>
      </c>
      <c r="F325" s="24">
        <v>0</v>
      </c>
      <c r="G325" s="24">
        <v>0</v>
      </c>
      <c r="H325" s="25">
        <v>0</v>
      </c>
      <c r="I325" s="26"/>
      <c r="J325" s="24">
        <v>0</v>
      </c>
      <c r="K325" s="27">
        <v>0</v>
      </c>
      <c r="L325" s="43"/>
      <c r="M325" s="53">
        <v>0</v>
      </c>
      <c r="O325" s="60">
        <v>172884</v>
      </c>
      <c r="P325" s="60">
        <v>2272</v>
      </c>
      <c r="Q325" s="60">
        <v>1817.6</v>
      </c>
      <c r="R325" s="60">
        <v>1704</v>
      </c>
      <c r="T325" s="96">
        <f t="shared" si="16"/>
        <v>0</v>
      </c>
      <c r="U325" s="96">
        <f t="shared" si="17"/>
        <v>0</v>
      </c>
      <c r="W325" s="94">
        <f t="shared" si="18"/>
        <v>0</v>
      </c>
      <c r="X325" s="94">
        <f t="shared" si="19"/>
        <v>0</v>
      </c>
    </row>
    <row r="326" spans="1:24" ht="165.75">
      <c r="A326" s="20">
        <v>316</v>
      </c>
      <c r="B326" s="21" t="s">
        <v>1051</v>
      </c>
      <c r="C326" s="31" t="s">
        <v>1052</v>
      </c>
      <c r="D326" s="21" t="s">
        <v>559</v>
      </c>
      <c r="E326" s="23">
        <v>0</v>
      </c>
      <c r="F326" s="24">
        <v>0</v>
      </c>
      <c r="G326" s="24">
        <v>0</v>
      </c>
      <c r="H326" s="25">
        <v>0</v>
      </c>
      <c r="I326" s="26"/>
      <c r="J326" s="24">
        <v>0</v>
      </c>
      <c r="K326" s="27">
        <v>0</v>
      </c>
      <c r="L326" s="43"/>
      <c r="M326" s="53">
        <v>0</v>
      </c>
      <c r="O326" s="60">
        <v>152938</v>
      </c>
      <c r="P326" s="60">
        <v>2272</v>
      </c>
      <c r="Q326" s="60">
        <v>1817.6</v>
      </c>
      <c r="R326" s="60">
        <v>1704</v>
      </c>
      <c r="T326" s="96">
        <f t="shared" si="16"/>
        <v>0</v>
      </c>
      <c r="U326" s="96">
        <f t="shared" si="17"/>
        <v>0</v>
      </c>
      <c r="W326" s="94">
        <f t="shared" si="18"/>
        <v>0</v>
      </c>
      <c r="X326" s="94">
        <f t="shared" si="19"/>
        <v>0</v>
      </c>
    </row>
    <row r="327" spans="1:24" ht="140.25">
      <c r="A327" s="20">
        <v>317</v>
      </c>
      <c r="B327" s="21" t="s">
        <v>1053</v>
      </c>
      <c r="C327" s="31" t="s">
        <v>1054</v>
      </c>
      <c r="D327" s="21" t="s">
        <v>559</v>
      </c>
      <c r="E327" s="23">
        <v>0</v>
      </c>
      <c r="F327" s="24">
        <v>0</v>
      </c>
      <c r="G327" s="24">
        <v>0</v>
      </c>
      <c r="H327" s="25">
        <v>0</v>
      </c>
      <c r="I327" s="26"/>
      <c r="J327" s="24">
        <v>0</v>
      </c>
      <c r="K327" s="27">
        <v>0</v>
      </c>
      <c r="L327" s="43"/>
      <c r="M327" s="53">
        <v>0</v>
      </c>
      <c r="O327" s="60">
        <v>689771</v>
      </c>
      <c r="P327" s="60">
        <v>5236</v>
      </c>
      <c r="Q327" s="60">
        <v>4188.8</v>
      </c>
      <c r="R327" s="60">
        <v>3927</v>
      </c>
      <c r="T327" s="96">
        <f t="shared" si="16"/>
        <v>0</v>
      </c>
      <c r="U327" s="96">
        <f t="shared" si="17"/>
        <v>0</v>
      </c>
      <c r="W327" s="94">
        <f t="shared" si="18"/>
        <v>0</v>
      </c>
      <c r="X327" s="94">
        <f t="shared" si="19"/>
        <v>0</v>
      </c>
    </row>
    <row r="328" spans="1:24" ht="140.25">
      <c r="A328" s="20">
        <v>318</v>
      </c>
      <c r="B328" s="21" t="s">
        <v>1055</v>
      </c>
      <c r="C328" s="31" t="s">
        <v>1056</v>
      </c>
      <c r="D328" s="21" t="s">
        <v>559</v>
      </c>
      <c r="E328" s="23">
        <v>0</v>
      </c>
      <c r="F328" s="24">
        <v>0</v>
      </c>
      <c r="G328" s="24">
        <v>0</v>
      </c>
      <c r="H328" s="25">
        <v>0</v>
      </c>
      <c r="I328" s="26"/>
      <c r="J328" s="24">
        <v>0</v>
      </c>
      <c r="K328" s="27">
        <v>0</v>
      </c>
      <c r="L328" s="43"/>
      <c r="M328" s="53">
        <v>0</v>
      </c>
      <c r="O328" s="60">
        <v>736123</v>
      </c>
      <c r="P328" s="60">
        <v>5236</v>
      </c>
      <c r="Q328" s="60">
        <v>4188.8</v>
      </c>
      <c r="R328" s="60">
        <v>3927</v>
      </c>
      <c r="T328" s="96">
        <f t="shared" si="16"/>
        <v>0</v>
      </c>
      <c r="U328" s="96">
        <f t="shared" si="17"/>
        <v>0</v>
      </c>
      <c r="W328" s="94">
        <f t="shared" si="18"/>
        <v>0</v>
      </c>
      <c r="X328" s="94">
        <f t="shared" si="19"/>
        <v>0</v>
      </c>
    </row>
    <row r="329" spans="1:24" ht="165.75">
      <c r="A329" s="20">
        <v>319</v>
      </c>
      <c r="B329" s="21" t="s">
        <v>1057</v>
      </c>
      <c r="C329" s="31" t="s">
        <v>1058</v>
      </c>
      <c r="D329" s="21" t="s">
        <v>559</v>
      </c>
      <c r="E329" s="23">
        <v>0</v>
      </c>
      <c r="F329" s="24">
        <v>0</v>
      </c>
      <c r="G329" s="24">
        <v>0</v>
      </c>
      <c r="H329" s="25">
        <v>0</v>
      </c>
      <c r="I329" s="26"/>
      <c r="J329" s="24">
        <v>0</v>
      </c>
      <c r="K329" s="27">
        <v>0</v>
      </c>
      <c r="L329" s="43"/>
      <c r="M329" s="53">
        <v>0</v>
      </c>
      <c r="O329" s="60">
        <v>689771</v>
      </c>
      <c r="P329" s="60">
        <v>5236</v>
      </c>
      <c r="Q329" s="60">
        <v>4188.8</v>
      </c>
      <c r="R329" s="60">
        <v>3927</v>
      </c>
      <c r="T329" s="96">
        <f t="shared" si="16"/>
        <v>0</v>
      </c>
      <c r="U329" s="96">
        <f t="shared" si="17"/>
        <v>0</v>
      </c>
      <c r="W329" s="94">
        <f t="shared" si="18"/>
        <v>0</v>
      </c>
      <c r="X329" s="94">
        <f t="shared" si="19"/>
        <v>0</v>
      </c>
    </row>
    <row r="330" spans="1:24" ht="165.75">
      <c r="A330" s="20">
        <v>320</v>
      </c>
      <c r="B330" s="21" t="s">
        <v>1059</v>
      </c>
      <c r="C330" s="31" t="s">
        <v>1060</v>
      </c>
      <c r="D330" s="21" t="s">
        <v>559</v>
      </c>
      <c r="E330" s="23">
        <v>0</v>
      </c>
      <c r="F330" s="24">
        <v>0</v>
      </c>
      <c r="G330" s="24">
        <v>0</v>
      </c>
      <c r="H330" s="25">
        <v>0</v>
      </c>
      <c r="I330" s="26"/>
      <c r="J330" s="24">
        <v>0</v>
      </c>
      <c r="K330" s="27">
        <v>0</v>
      </c>
      <c r="L330" s="43"/>
      <c r="M330" s="53">
        <v>0</v>
      </c>
      <c r="O330" s="60">
        <v>736123</v>
      </c>
      <c r="P330" s="60">
        <v>5236</v>
      </c>
      <c r="Q330" s="60">
        <v>4188.8</v>
      </c>
      <c r="R330" s="60">
        <v>3927</v>
      </c>
      <c r="T330" s="96">
        <f t="shared" si="16"/>
        <v>0</v>
      </c>
      <c r="U330" s="96">
        <f t="shared" si="17"/>
        <v>0</v>
      </c>
      <c r="W330" s="94">
        <f t="shared" si="18"/>
        <v>0</v>
      </c>
      <c r="X330" s="94">
        <f t="shared" si="19"/>
        <v>0</v>
      </c>
    </row>
    <row r="331" spans="1:24" ht="114.75">
      <c r="A331" s="20">
        <v>321</v>
      </c>
      <c r="B331" s="21" t="s">
        <v>1061</v>
      </c>
      <c r="C331" s="31" t="s">
        <v>1062</v>
      </c>
      <c r="D331" s="21" t="s">
        <v>559</v>
      </c>
      <c r="E331" s="23">
        <v>0</v>
      </c>
      <c r="F331" s="24">
        <v>0</v>
      </c>
      <c r="G331" s="24">
        <v>0</v>
      </c>
      <c r="H331" s="25">
        <v>0</v>
      </c>
      <c r="I331" s="26"/>
      <c r="J331" s="24">
        <v>0</v>
      </c>
      <c r="K331" s="27">
        <v>0</v>
      </c>
      <c r="L331" s="43"/>
      <c r="M331" s="53">
        <v>0</v>
      </c>
      <c r="O331" s="60">
        <v>989800</v>
      </c>
      <c r="P331" s="60">
        <v>15590</v>
      </c>
      <c r="Q331" s="60">
        <v>12472</v>
      </c>
      <c r="R331" s="60">
        <v>11692.5</v>
      </c>
      <c r="T331" s="96">
        <f t="shared" ref="T331:T394" si="20">E331*Q331</f>
        <v>0</v>
      </c>
      <c r="U331" s="96">
        <f t="shared" ref="U331:U394" si="21">E331*R331</f>
        <v>0</v>
      </c>
      <c r="W331" s="94">
        <f t="shared" ref="W331:W394" si="22">T331-K331</f>
        <v>0</v>
      </c>
      <c r="X331" s="94">
        <f t="shared" ref="X331:X394" si="23">U331-K331</f>
        <v>0</v>
      </c>
    </row>
    <row r="332" spans="1:24" ht="114.75">
      <c r="A332" s="20">
        <v>322</v>
      </c>
      <c r="B332" s="21" t="s">
        <v>1063</v>
      </c>
      <c r="C332" s="31" t="s">
        <v>1064</v>
      </c>
      <c r="D332" s="21" t="s">
        <v>559</v>
      </c>
      <c r="E332" s="23">
        <v>0</v>
      </c>
      <c r="F332" s="24">
        <v>0</v>
      </c>
      <c r="G332" s="24">
        <v>0</v>
      </c>
      <c r="H332" s="25">
        <v>0</v>
      </c>
      <c r="I332" s="26"/>
      <c r="J332" s="24">
        <v>0</v>
      </c>
      <c r="K332" s="27">
        <v>0</v>
      </c>
      <c r="L332" s="43"/>
      <c r="M332" s="53">
        <v>0</v>
      </c>
      <c r="O332" s="60">
        <v>992911</v>
      </c>
      <c r="P332" s="60">
        <v>15590</v>
      </c>
      <c r="Q332" s="60">
        <v>12472</v>
      </c>
      <c r="R332" s="60">
        <v>11692.5</v>
      </c>
      <c r="T332" s="96">
        <f t="shared" si="20"/>
        <v>0</v>
      </c>
      <c r="U332" s="96">
        <f t="shared" si="21"/>
        <v>0</v>
      </c>
      <c r="W332" s="94">
        <f t="shared" si="22"/>
        <v>0</v>
      </c>
      <c r="X332" s="94">
        <f t="shared" si="23"/>
        <v>0</v>
      </c>
    </row>
    <row r="333" spans="1:24" ht="114.75">
      <c r="A333" s="20">
        <v>323</v>
      </c>
      <c r="B333" s="21" t="s">
        <v>1065</v>
      </c>
      <c r="C333" s="31" t="s">
        <v>1066</v>
      </c>
      <c r="D333" s="21" t="s">
        <v>559</v>
      </c>
      <c r="E333" s="23">
        <v>0</v>
      </c>
      <c r="F333" s="24">
        <v>0</v>
      </c>
      <c r="G333" s="24">
        <v>0</v>
      </c>
      <c r="H333" s="25">
        <v>0</v>
      </c>
      <c r="I333" s="26"/>
      <c r="J333" s="24">
        <v>0</v>
      </c>
      <c r="K333" s="27">
        <v>0</v>
      </c>
      <c r="L333" s="43"/>
      <c r="M333" s="53">
        <v>0</v>
      </c>
      <c r="O333" s="60">
        <v>989800</v>
      </c>
      <c r="P333" s="60">
        <v>15590</v>
      </c>
      <c r="Q333" s="60">
        <v>12472</v>
      </c>
      <c r="R333" s="60">
        <v>11692.5</v>
      </c>
      <c r="T333" s="96">
        <f t="shared" si="20"/>
        <v>0</v>
      </c>
      <c r="U333" s="96">
        <f t="shared" si="21"/>
        <v>0</v>
      </c>
      <c r="W333" s="94">
        <f t="shared" si="22"/>
        <v>0</v>
      </c>
      <c r="X333" s="94">
        <f t="shared" si="23"/>
        <v>0</v>
      </c>
    </row>
    <row r="334" spans="1:24" ht="114.75">
      <c r="A334" s="20">
        <v>324</v>
      </c>
      <c r="B334" s="21" t="s">
        <v>1067</v>
      </c>
      <c r="C334" s="31" t="s">
        <v>1068</v>
      </c>
      <c r="D334" s="21" t="s">
        <v>559</v>
      </c>
      <c r="E334" s="23">
        <v>0</v>
      </c>
      <c r="F334" s="24">
        <v>0</v>
      </c>
      <c r="G334" s="24">
        <v>0</v>
      </c>
      <c r="H334" s="25">
        <v>0</v>
      </c>
      <c r="I334" s="26"/>
      <c r="J334" s="24">
        <v>0</v>
      </c>
      <c r="K334" s="27">
        <v>0</v>
      </c>
      <c r="L334" s="43"/>
      <c r="M334" s="53">
        <v>0</v>
      </c>
      <c r="O334" s="60">
        <v>1360972</v>
      </c>
      <c r="P334" s="60">
        <v>14942</v>
      </c>
      <c r="Q334" s="60">
        <v>11953.6</v>
      </c>
      <c r="R334" s="60">
        <v>11206.5</v>
      </c>
      <c r="T334" s="96">
        <f t="shared" si="20"/>
        <v>0</v>
      </c>
      <c r="U334" s="96">
        <f t="shared" si="21"/>
        <v>0</v>
      </c>
      <c r="W334" s="94">
        <f t="shared" si="22"/>
        <v>0</v>
      </c>
      <c r="X334" s="94">
        <f t="shared" si="23"/>
        <v>0</v>
      </c>
    </row>
    <row r="335" spans="1:24" ht="114.75">
      <c r="A335" s="20">
        <v>325</v>
      </c>
      <c r="B335" s="21" t="s">
        <v>1069</v>
      </c>
      <c r="C335" s="31" t="s">
        <v>1070</v>
      </c>
      <c r="D335" s="21" t="s">
        <v>559</v>
      </c>
      <c r="E335" s="23">
        <v>0</v>
      </c>
      <c r="F335" s="24">
        <v>0</v>
      </c>
      <c r="G335" s="24">
        <v>0</v>
      </c>
      <c r="H335" s="25">
        <v>0</v>
      </c>
      <c r="I335" s="26"/>
      <c r="J335" s="24">
        <v>0</v>
      </c>
      <c r="K335" s="27">
        <v>0</v>
      </c>
      <c r="L335" s="43"/>
      <c r="M335" s="53">
        <v>0</v>
      </c>
      <c r="O335" s="60">
        <v>1275273</v>
      </c>
      <c r="P335" s="60">
        <v>14942</v>
      </c>
      <c r="Q335" s="60">
        <v>11953.6</v>
      </c>
      <c r="R335" s="60">
        <v>11206.5</v>
      </c>
      <c r="T335" s="96">
        <f t="shared" si="20"/>
        <v>0</v>
      </c>
      <c r="U335" s="96">
        <f t="shared" si="21"/>
        <v>0</v>
      </c>
      <c r="W335" s="94">
        <f t="shared" si="22"/>
        <v>0</v>
      </c>
      <c r="X335" s="94">
        <f t="shared" si="23"/>
        <v>0</v>
      </c>
    </row>
    <row r="336" spans="1:24" ht="114.75">
      <c r="A336" s="20">
        <v>326</v>
      </c>
      <c r="B336" s="21" t="s">
        <v>1071</v>
      </c>
      <c r="C336" s="31" t="s">
        <v>1072</v>
      </c>
      <c r="D336" s="21" t="s">
        <v>559</v>
      </c>
      <c r="E336" s="23">
        <v>0</v>
      </c>
      <c r="F336" s="24">
        <v>0</v>
      </c>
      <c r="G336" s="24">
        <v>0</v>
      </c>
      <c r="H336" s="25">
        <v>0</v>
      </c>
      <c r="I336" s="26"/>
      <c r="J336" s="24">
        <v>0</v>
      </c>
      <c r="K336" s="27">
        <v>0</v>
      </c>
      <c r="L336" s="43"/>
      <c r="M336" s="53">
        <v>0</v>
      </c>
      <c r="O336" s="60">
        <v>1360972</v>
      </c>
      <c r="P336" s="60">
        <v>14942</v>
      </c>
      <c r="Q336" s="60">
        <v>11953.6</v>
      </c>
      <c r="R336" s="60">
        <v>11206.5</v>
      </c>
      <c r="T336" s="96">
        <f t="shared" si="20"/>
        <v>0</v>
      </c>
      <c r="U336" s="96">
        <f t="shared" si="21"/>
        <v>0</v>
      </c>
      <c r="W336" s="94">
        <f t="shared" si="22"/>
        <v>0</v>
      </c>
      <c r="X336" s="94">
        <f t="shared" si="23"/>
        <v>0</v>
      </c>
    </row>
    <row r="337" spans="1:24" ht="114.75">
      <c r="A337" s="20">
        <v>327</v>
      </c>
      <c r="B337" s="21" t="s">
        <v>1073</v>
      </c>
      <c r="C337" s="31" t="s">
        <v>1074</v>
      </c>
      <c r="D337" s="21" t="s">
        <v>559</v>
      </c>
      <c r="E337" s="23">
        <v>0</v>
      </c>
      <c r="F337" s="24">
        <v>0</v>
      </c>
      <c r="G337" s="24">
        <v>0</v>
      </c>
      <c r="H337" s="25">
        <v>0</v>
      </c>
      <c r="I337" s="26"/>
      <c r="J337" s="24">
        <v>0</v>
      </c>
      <c r="K337" s="27">
        <v>0</v>
      </c>
      <c r="L337" s="43"/>
      <c r="M337" s="53">
        <v>0</v>
      </c>
      <c r="O337" s="60">
        <v>2196682</v>
      </c>
      <c r="P337" s="60">
        <v>27437</v>
      </c>
      <c r="Q337" s="60">
        <v>21949.599999999999</v>
      </c>
      <c r="R337" s="60">
        <v>20577.75</v>
      </c>
      <c r="T337" s="96">
        <f t="shared" si="20"/>
        <v>0</v>
      </c>
      <c r="U337" s="96">
        <f t="shared" si="21"/>
        <v>0</v>
      </c>
      <c r="W337" s="94">
        <f t="shared" si="22"/>
        <v>0</v>
      </c>
      <c r="X337" s="94">
        <f t="shared" si="23"/>
        <v>0</v>
      </c>
    </row>
    <row r="338" spans="1:24" ht="114.75">
      <c r="A338" s="20">
        <v>328</v>
      </c>
      <c r="B338" s="21" t="s">
        <v>1075</v>
      </c>
      <c r="C338" s="31" t="s">
        <v>1076</v>
      </c>
      <c r="D338" s="21" t="s">
        <v>559</v>
      </c>
      <c r="E338" s="23">
        <v>0</v>
      </c>
      <c r="F338" s="24">
        <v>0</v>
      </c>
      <c r="G338" s="24">
        <v>0</v>
      </c>
      <c r="H338" s="25">
        <v>0</v>
      </c>
      <c r="I338" s="26"/>
      <c r="J338" s="24">
        <v>0</v>
      </c>
      <c r="K338" s="27">
        <v>0</v>
      </c>
      <c r="L338" s="43"/>
      <c r="M338" s="53">
        <v>0</v>
      </c>
      <c r="O338" s="60">
        <v>2202277</v>
      </c>
      <c r="P338" s="60">
        <v>27437</v>
      </c>
      <c r="Q338" s="60">
        <v>21949.599999999999</v>
      </c>
      <c r="R338" s="60">
        <v>20577.75</v>
      </c>
      <c r="T338" s="96">
        <f t="shared" si="20"/>
        <v>0</v>
      </c>
      <c r="U338" s="96">
        <f t="shared" si="21"/>
        <v>0</v>
      </c>
      <c r="W338" s="94">
        <f t="shared" si="22"/>
        <v>0</v>
      </c>
      <c r="X338" s="94">
        <f t="shared" si="23"/>
        <v>0</v>
      </c>
    </row>
    <row r="339" spans="1:24" ht="114.75">
      <c r="A339" s="20">
        <v>329</v>
      </c>
      <c r="B339" s="21" t="s">
        <v>1077</v>
      </c>
      <c r="C339" s="31" t="s">
        <v>1078</v>
      </c>
      <c r="D339" s="21" t="s">
        <v>559</v>
      </c>
      <c r="E339" s="23">
        <v>0</v>
      </c>
      <c r="F339" s="24">
        <v>0</v>
      </c>
      <c r="G339" s="24">
        <v>0</v>
      </c>
      <c r="H339" s="25">
        <v>0</v>
      </c>
      <c r="I339" s="26"/>
      <c r="J339" s="24">
        <v>0</v>
      </c>
      <c r="K339" s="27">
        <v>0</v>
      </c>
      <c r="L339" s="43"/>
      <c r="M339" s="53">
        <v>0</v>
      </c>
      <c r="O339" s="60">
        <v>2196682</v>
      </c>
      <c r="P339" s="60">
        <v>27437</v>
      </c>
      <c r="Q339" s="60">
        <v>21949.599999999999</v>
      </c>
      <c r="R339" s="60">
        <v>20577.75</v>
      </c>
      <c r="T339" s="96">
        <f t="shared" si="20"/>
        <v>0</v>
      </c>
      <c r="U339" s="96">
        <f t="shared" si="21"/>
        <v>0</v>
      </c>
      <c r="W339" s="94">
        <f t="shared" si="22"/>
        <v>0</v>
      </c>
      <c r="X339" s="94">
        <f t="shared" si="23"/>
        <v>0</v>
      </c>
    </row>
    <row r="340" spans="1:24" ht="114.75">
      <c r="A340" s="20">
        <v>330</v>
      </c>
      <c r="B340" s="21" t="s">
        <v>1079</v>
      </c>
      <c r="C340" s="31" t="s">
        <v>1080</v>
      </c>
      <c r="D340" s="21" t="s">
        <v>559</v>
      </c>
      <c r="E340" s="23">
        <v>0</v>
      </c>
      <c r="F340" s="24">
        <v>0</v>
      </c>
      <c r="G340" s="24">
        <v>0</v>
      </c>
      <c r="H340" s="25">
        <v>0</v>
      </c>
      <c r="I340" s="26"/>
      <c r="J340" s="24">
        <v>0</v>
      </c>
      <c r="K340" s="27">
        <v>0</v>
      </c>
      <c r="L340" s="43"/>
      <c r="M340" s="53">
        <v>0</v>
      </c>
      <c r="O340" s="60">
        <v>5290566</v>
      </c>
      <c r="P340" s="60">
        <v>79229</v>
      </c>
      <c r="Q340" s="60">
        <v>63383.199999999997</v>
      </c>
      <c r="R340" s="60">
        <v>59421.75</v>
      </c>
      <c r="T340" s="96">
        <f t="shared" si="20"/>
        <v>0</v>
      </c>
      <c r="U340" s="96">
        <f t="shared" si="21"/>
        <v>0</v>
      </c>
      <c r="W340" s="94">
        <f t="shared" si="22"/>
        <v>0</v>
      </c>
      <c r="X340" s="94">
        <f t="shared" si="23"/>
        <v>0</v>
      </c>
    </row>
    <row r="341" spans="1:24" ht="114.75">
      <c r="A341" s="20">
        <v>331</v>
      </c>
      <c r="B341" s="21" t="s">
        <v>1081</v>
      </c>
      <c r="C341" s="31" t="s">
        <v>1082</v>
      </c>
      <c r="D341" s="21" t="s">
        <v>559</v>
      </c>
      <c r="E341" s="23">
        <v>0</v>
      </c>
      <c r="F341" s="24">
        <v>0</v>
      </c>
      <c r="G341" s="24">
        <v>0</v>
      </c>
      <c r="H341" s="25">
        <v>0</v>
      </c>
      <c r="I341" s="26"/>
      <c r="J341" s="24">
        <v>0</v>
      </c>
      <c r="K341" s="27">
        <v>0</v>
      </c>
      <c r="L341" s="43"/>
      <c r="M341" s="53">
        <v>0</v>
      </c>
      <c r="O341" s="60">
        <v>5280107</v>
      </c>
      <c r="P341" s="60">
        <v>79229</v>
      </c>
      <c r="Q341" s="60">
        <v>63383.199999999997</v>
      </c>
      <c r="R341" s="60">
        <v>59421.75</v>
      </c>
      <c r="T341" s="96">
        <f t="shared" si="20"/>
        <v>0</v>
      </c>
      <c r="U341" s="96">
        <f t="shared" si="21"/>
        <v>0</v>
      </c>
      <c r="W341" s="94">
        <f t="shared" si="22"/>
        <v>0</v>
      </c>
      <c r="X341" s="94">
        <f t="shared" si="23"/>
        <v>0</v>
      </c>
    </row>
    <row r="342" spans="1:24" ht="114.75">
      <c r="A342" s="20">
        <v>332</v>
      </c>
      <c r="B342" s="21" t="s">
        <v>1083</v>
      </c>
      <c r="C342" s="31" t="s">
        <v>1084</v>
      </c>
      <c r="D342" s="21" t="s">
        <v>559</v>
      </c>
      <c r="E342" s="23">
        <v>0</v>
      </c>
      <c r="F342" s="24">
        <v>0</v>
      </c>
      <c r="G342" s="24">
        <v>0</v>
      </c>
      <c r="H342" s="25">
        <v>0</v>
      </c>
      <c r="I342" s="26"/>
      <c r="J342" s="24">
        <v>0</v>
      </c>
      <c r="K342" s="27">
        <v>0</v>
      </c>
      <c r="L342" s="43"/>
      <c r="M342" s="53">
        <v>0</v>
      </c>
      <c r="O342" s="60">
        <v>5282014</v>
      </c>
      <c r="P342" s="60">
        <v>79229</v>
      </c>
      <c r="Q342" s="60">
        <v>63383.199999999997</v>
      </c>
      <c r="R342" s="60">
        <v>59421.75</v>
      </c>
      <c r="T342" s="96">
        <f t="shared" si="20"/>
        <v>0</v>
      </c>
      <c r="U342" s="96">
        <f t="shared" si="21"/>
        <v>0</v>
      </c>
      <c r="W342" s="94">
        <f t="shared" si="22"/>
        <v>0</v>
      </c>
      <c r="X342" s="94">
        <f t="shared" si="23"/>
        <v>0</v>
      </c>
    </row>
    <row r="343" spans="1:24" ht="114.75">
      <c r="A343" s="20">
        <v>333</v>
      </c>
      <c r="B343" s="21" t="s">
        <v>1085</v>
      </c>
      <c r="C343" s="31" t="s">
        <v>1086</v>
      </c>
      <c r="D343" s="21" t="s">
        <v>559</v>
      </c>
      <c r="E343" s="23">
        <v>0</v>
      </c>
      <c r="F343" s="24">
        <v>0</v>
      </c>
      <c r="G343" s="24">
        <v>0</v>
      </c>
      <c r="H343" s="25">
        <v>0</v>
      </c>
      <c r="I343" s="26"/>
      <c r="J343" s="24">
        <v>0</v>
      </c>
      <c r="K343" s="27">
        <v>0</v>
      </c>
      <c r="L343" s="43"/>
      <c r="M343" s="53">
        <v>0</v>
      </c>
      <c r="O343" s="60">
        <v>8130308</v>
      </c>
      <c r="P343" s="60">
        <v>79768</v>
      </c>
      <c r="Q343" s="60">
        <v>63814.400000000001</v>
      </c>
      <c r="R343" s="60">
        <v>59826</v>
      </c>
      <c r="T343" s="96">
        <f t="shared" si="20"/>
        <v>0</v>
      </c>
      <c r="U343" s="96">
        <f t="shared" si="21"/>
        <v>0</v>
      </c>
      <c r="W343" s="94">
        <f t="shared" si="22"/>
        <v>0</v>
      </c>
      <c r="X343" s="94">
        <f t="shared" si="23"/>
        <v>0</v>
      </c>
    </row>
    <row r="344" spans="1:24" ht="114.75">
      <c r="A344" s="20">
        <v>334</v>
      </c>
      <c r="B344" s="21" t="s">
        <v>1087</v>
      </c>
      <c r="C344" s="31" t="s">
        <v>1088</v>
      </c>
      <c r="D344" s="21" t="s">
        <v>559</v>
      </c>
      <c r="E344" s="23">
        <v>0</v>
      </c>
      <c r="F344" s="24">
        <v>0</v>
      </c>
      <c r="G344" s="24">
        <v>0</v>
      </c>
      <c r="H344" s="25">
        <v>0</v>
      </c>
      <c r="I344" s="26"/>
      <c r="J344" s="24">
        <v>0</v>
      </c>
      <c r="K344" s="27">
        <v>0</v>
      </c>
      <c r="L344" s="43"/>
      <c r="M344" s="53">
        <v>0</v>
      </c>
      <c r="O344" s="60">
        <v>7977814</v>
      </c>
      <c r="P344" s="60">
        <v>79768</v>
      </c>
      <c r="Q344" s="60">
        <v>63814.400000000001</v>
      </c>
      <c r="R344" s="60">
        <v>59826</v>
      </c>
      <c r="T344" s="96">
        <f t="shared" si="20"/>
        <v>0</v>
      </c>
      <c r="U344" s="96">
        <f t="shared" si="21"/>
        <v>0</v>
      </c>
      <c r="W344" s="94">
        <f t="shared" si="22"/>
        <v>0</v>
      </c>
      <c r="X344" s="94">
        <f t="shared" si="23"/>
        <v>0</v>
      </c>
    </row>
    <row r="345" spans="1:24" ht="409.5">
      <c r="A345" s="20">
        <v>335</v>
      </c>
      <c r="B345" s="21" t="s">
        <v>1089</v>
      </c>
      <c r="C345" s="31" t="s">
        <v>1090</v>
      </c>
      <c r="D345" s="21" t="s">
        <v>559</v>
      </c>
      <c r="E345" s="23">
        <v>0</v>
      </c>
      <c r="F345" s="24">
        <v>0</v>
      </c>
      <c r="G345" s="24">
        <v>0</v>
      </c>
      <c r="H345" s="25">
        <v>0</v>
      </c>
      <c r="I345" s="26"/>
      <c r="J345" s="24">
        <v>0</v>
      </c>
      <c r="K345" s="27">
        <v>0</v>
      </c>
      <c r="L345" s="43"/>
      <c r="M345" s="53">
        <v>0</v>
      </c>
      <c r="O345" s="60">
        <v>615866</v>
      </c>
      <c r="P345" s="60">
        <v>11755</v>
      </c>
      <c r="Q345" s="60">
        <v>9404</v>
      </c>
      <c r="R345" s="60">
        <v>8816.25</v>
      </c>
      <c r="T345" s="96">
        <f t="shared" si="20"/>
        <v>0</v>
      </c>
      <c r="U345" s="96">
        <f t="shared" si="21"/>
        <v>0</v>
      </c>
      <c r="W345" s="94">
        <f t="shared" si="22"/>
        <v>0</v>
      </c>
      <c r="X345" s="94">
        <f t="shared" si="23"/>
        <v>0</v>
      </c>
    </row>
    <row r="346" spans="1:24" ht="409.5">
      <c r="A346" s="20">
        <v>336</v>
      </c>
      <c r="B346" s="21" t="s">
        <v>1091</v>
      </c>
      <c r="C346" s="31" t="s">
        <v>1092</v>
      </c>
      <c r="D346" s="21" t="s">
        <v>559</v>
      </c>
      <c r="E346" s="23">
        <v>1</v>
      </c>
      <c r="F346" s="24">
        <v>380708</v>
      </c>
      <c r="G346" s="24">
        <v>12785</v>
      </c>
      <c r="H346" s="25">
        <v>0</v>
      </c>
      <c r="I346" s="26"/>
      <c r="J346" s="24">
        <v>380708</v>
      </c>
      <c r="K346" s="27">
        <v>380708</v>
      </c>
      <c r="L346" s="43"/>
      <c r="M346" s="53">
        <v>1</v>
      </c>
      <c r="O346" s="60">
        <v>724461</v>
      </c>
      <c r="P346" s="60">
        <v>12785</v>
      </c>
      <c r="Q346" s="60">
        <v>10228</v>
      </c>
      <c r="R346" s="60">
        <v>9588.75</v>
      </c>
      <c r="T346" s="96">
        <f t="shared" si="20"/>
        <v>10228</v>
      </c>
      <c r="U346" s="96">
        <f t="shared" si="21"/>
        <v>9588.75</v>
      </c>
      <c r="W346" s="94">
        <f t="shared" si="22"/>
        <v>-370480</v>
      </c>
      <c r="X346" s="94">
        <f t="shared" si="23"/>
        <v>-371119.25</v>
      </c>
    </row>
    <row r="347" spans="1:24" ht="409.5">
      <c r="A347" s="20">
        <v>337</v>
      </c>
      <c r="B347" s="21" t="s">
        <v>1093</v>
      </c>
      <c r="C347" s="31" t="s">
        <v>1094</v>
      </c>
      <c r="D347" s="21" t="s">
        <v>559</v>
      </c>
      <c r="E347" s="23">
        <v>0</v>
      </c>
      <c r="F347" s="24">
        <v>0</v>
      </c>
      <c r="G347" s="24">
        <v>0</v>
      </c>
      <c r="H347" s="25">
        <v>0</v>
      </c>
      <c r="I347" s="26"/>
      <c r="J347" s="24">
        <v>0</v>
      </c>
      <c r="K347" s="27">
        <v>0</v>
      </c>
      <c r="L347" s="43"/>
      <c r="M347" s="53">
        <v>0</v>
      </c>
      <c r="O347" s="60">
        <v>846058</v>
      </c>
      <c r="P347" s="60">
        <v>14249</v>
      </c>
      <c r="Q347" s="60">
        <v>11399.2</v>
      </c>
      <c r="R347" s="60">
        <v>10686.75</v>
      </c>
      <c r="T347" s="96">
        <f t="shared" si="20"/>
        <v>0</v>
      </c>
      <c r="U347" s="96">
        <f t="shared" si="21"/>
        <v>0</v>
      </c>
      <c r="W347" s="94">
        <f t="shared" si="22"/>
        <v>0</v>
      </c>
      <c r="X347" s="94">
        <f t="shared" si="23"/>
        <v>0</v>
      </c>
    </row>
    <row r="348" spans="1:24" ht="409.5">
      <c r="A348" s="20">
        <v>338</v>
      </c>
      <c r="B348" s="21" t="s">
        <v>1095</v>
      </c>
      <c r="C348" s="31" t="s">
        <v>1096</v>
      </c>
      <c r="D348" s="21" t="s">
        <v>559</v>
      </c>
      <c r="E348" s="23">
        <v>0</v>
      </c>
      <c r="F348" s="24">
        <v>0</v>
      </c>
      <c r="G348" s="24">
        <v>0</v>
      </c>
      <c r="H348" s="25">
        <v>0</v>
      </c>
      <c r="I348" s="26"/>
      <c r="J348" s="24">
        <v>0</v>
      </c>
      <c r="K348" s="27">
        <v>0</v>
      </c>
      <c r="L348" s="43"/>
      <c r="M348" s="53">
        <v>0</v>
      </c>
      <c r="O348" s="60">
        <v>1115096</v>
      </c>
      <c r="P348" s="60">
        <v>14936</v>
      </c>
      <c r="Q348" s="60">
        <v>11948.8</v>
      </c>
      <c r="R348" s="60">
        <v>11202</v>
      </c>
      <c r="T348" s="96">
        <f t="shared" si="20"/>
        <v>0</v>
      </c>
      <c r="U348" s="96">
        <f t="shared" si="21"/>
        <v>0</v>
      </c>
      <c r="W348" s="94">
        <f t="shared" si="22"/>
        <v>0</v>
      </c>
      <c r="X348" s="94">
        <f t="shared" si="23"/>
        <v>0</v>
      </c>
    </row>
    <row r="349" spans="1:24" ht="409.5">
      <c r="A349" s="20">
        <v>339</v>
      </c>
      <c r="B349" s="21" t="s">
        <v>1097</v>
      </c>
      <c r="C349" s="31" t="s">
        <v>1098</v>
      </c>
      <c r="D349" s="21" t="s">
        <v>559</v>
      </c>
      <c r="E349" s="23">
        <v>0</v>
      </c>
      <c r="F349" s="24">
        <v>0</v>
      </c>
      <c r="G349" s="24">
        <v>0</v>
      </c>
      <c r="H349" s="25">
        <v>0</v>
      </c>
      <c r="I349" s="26"/>
      <c r="J349" s="24">
        <v>0</v>
      </c>
      <c r="K349" s="27">
        <v>0</v>
      </c>
      <c r="L349" s="43"/>
      <c r="M349" s="53">
        <v>0</v>
      </c>
      <c r="O349" s="60">
        <v>1866480</v>
      </c>
      <c r="P349" s="60">
        <v>14123</v>
      </c>
      <c r="Q349" s="60">
        <v>11298.4</v>
      </c>
      <c r="R349" s="60">
        <v>10592.25</v>
      </c>
      <c r="T349" s="96">
        <f t="shared" si="20"/>
        <v>0</v>
      </c>
      <c r="U349" s="96">
        <f t="shared" si="21"/>
        <v>0</v>
      </c>
      <c r="W349" s="94">
        <f t="shared" si="22"/>
        <v>0</v>
      </c>
      <c r="X349" s="94">
        <f t="shared" si="23"/>
        <v>0</v>
      </c>
    </row>
    <row r="350" spans="1:24" ht="409.5">
      <c r="A350" s="20">
        <v>340</v>
      </c>
      <c r="B350" s="21" t="s">
        <v>1099</v>
      </c>
      <c r="C350" s="31" t="s">
        <v>1100</v>
      </c>
      <c r="D350" s="21" t="s">
        <v>559</v>
      </c>
      <c r="E350" s="23">
        <v>0</v>
      </c>
      <c r="F350" s="24">
        <v>0</v>
      </c>
      <c r="G350" s="24">
        <v>0</v>
      </c>
      <c r="H350" s="25">
        <v>0</v>
      </c>
      <c r="I350" s="26"/>
      <c r="J350" s="24">
        <v>0</v>
      </c>
      <c r="K350" s="27">
        <v>0</v>
      </c>
      <c r="L350" s="43"/>
      <c r="M350" s="53">
        <v>0</v>
      </c>
      <c r="O350" s="60">
        <v>2355724</v>
      </c>
      <c r="P350" s="60">
        <v>29054</v>
      </c>
      <c r="Q350" s="60">
        <v>23243.200000000001</v>
      </c>
      <c r="R350" s="60">
        <v>21790.5</v>
      </c>
      <c r="T350" s="96">
        <f t="shared" si="20"/>
        <v>0</v>
      </c>
      <c r="U350" s="96">
        <f t="shared" si="21"/>
        <v>0</v>
      </c>
      <c r="W350" s="94">
        <f t="shared" si="22"/>
        <v>0</v>
      </c>
      <c r="X350" s="94">
        <f t="shared" si="23"/>
        <v>0</v>
      </c>
    </row>
    <row r="351" spans="1:24" ht="76.5">
      <c r="A351" s="20">
        <v>341</v>
      </c>
      <c r="B351" s="21" t="s">
        <v>1101</v>
      </c>
      <c r="C351" s="31" t="s">
        <v>1102</v>
      </c>
      <c r="D351" s="21" t="s">
        <v>559</v>
      </c>
      <c r="E351" s="23">
        <v>0</v>
      </c>
      <c r="F351" s="24">
        <v>0</v>
      </c>
      <c r="G351" s="24">
        <v>0</v>
      </c>
      <c r="H351" s="25">
        <v>0</v>
      </c>
      <c r="I351" s="26"/>
      <c r="J351" s="24">
        <v>0</v>
      </c>
      <c r="K351" s="27">
        <v>0</v>
      </c>
      <c r="L351" s="43"/>
      <c r="M351" s="53">
        <v>0</v>
      </c>
      <c r="O351" s="60">
        <v>172884</v>
      </c>
      <c r="P351" s="60">
        <v>834</v>
      </c>
      <c r="Q351" s="60">
        <v>667.2</v>
      </c>
      <c r="R351" s="60">
        <v>625.5</v>
      </c>
      <c r="T351" s="96">
        <f t="shared" si="20"/>
        <v>0</v>
      </c>
      <c r="U351" s="96">
        <f t="shared" si="21"/>
        <v>0</v>
      </c>
      <c r="W351" s="94">
        <f t="shared" si="22"/>
        <v>0</v>
      </c>
      <c r="X351" s="94">
        <f t="shared" si="23"/>
        <v>0</v>
      </c>
    </row>
    <row r="352" spans="1:24" ht="89.25">
      <c r="A352" s="20">
        <v>342</v>
      </c>
      <c r="B352" s="21" t="s">
        <v>1103</v>
      </c>
      <c r="C352" s="31" t="s">
        <v>1104</v>
      </c>
      <c r="D352" s="21" t="s">
        <v>559</v>
      </c>
      <c r="E352" s="23">
        <v>0</v>
      </c>
      <c r="F352" s="24">
        <v>0</v>
      </c>
      <c r="G352" s="24">
        <v>0</v>
      </c>
      <c r="H352" s="25">
        <v>0</v>
      </c>
      <c r="I352" s="26"/>
      <c r="J352" s="24">
        <v>0</v>
      </c>
      <c r="K352" s="27">
        <v>0</v>
      </c>
      <c r="L352" s="43"/>
      <c r="M352" s="53">
        <v>0</v>
      </c>
      <c r="O352" s="60">
        <v>81725</v>
      </c>
      <c r="P352" s="60">
        <v>742</v>
      </c>
      <c r="Q352" s="60">
        <v>593.6</v>
      </c>
      <c r="R352" s="60">
        <v>556.5</v>
      </c>
      <c r="T352" s="96">
        <f t="shared" si="20"/>
        <v>0</v>
      </c>
      <c r="U352" s="96">
        <f t="shared" si="21"/>
        <v>0</v>
      </c>
      <c r="W352" s="94">
        <f t="shared" si="22"/>
        <v>0</v>
      </c>
      <c r="X352" s="94">
        <f t="shared" si="23"/>
        <v>0</v>
      </c>
    </row>
    <row r="353" spans="1:24" ht="63.75">
      <c r="A353" s="20">
        <v>343</v>
      </c>
      <c r="B353" s="21" t="s">
        <v>1105</v>
      </c>
      <c r="C353" s="31" t="s">
        <v>1106</v>
      </c>
      <c r="D353" s="21" t="s">
        <v>559</v>
      </c>
      <c r="E353" s="23">
        <v>0</v>
      </c>
      <c r="F353" s="24">
        <v>0</v>
      </c>
      <c r="G353" s="24">
        <v>0</v>
      </c>
      <c r="H353" s="25">
        <v>0</v>
      </c>
      <c r="I353" s="26"/>
      <c r="J353" s="24">
        <v>0</v>
      </c>
      <c r="K353" s="27">
        <v>0</v>
      </c>
      <c r="L353" s="43"/>
      <c r="M353" s="53">
        <v>0</v>
      </c>
      <c r="O353" s="60">
        <v>65496</v>
      </c>
      <c r="P353" s="60">
        <v>482</v>
      </c>
      <c r="Q353" s="60">
        <v>385.6</v>
      </c>
      <c r="R353" s="60">
        <v>361.5</v>
      </c>
      <c r="T353" s="96">
        <f t="shared" si="20"/>
        <v>0</v>
      </c>
      <c r="U353" s="96">
        <f t="shared" si="21"/>
        <v>0</v>
      </c>
      <c r="W353" s="94">
        <f t="shared" si="22"/>
        <v>0</v>
      </c>
      <c r="X353" s="94">
        <f t="shared" si="23"/>
        <v>0</v>
      </c>
    </row>
    <row r="354" spans="1:24" ht="204">
      <c r="A354" s="20">
        <v>344</v>
      </c>
      <c r="B354" s="21" t="s">
        <v>1107</v>
      </c>
      <c r="C354" s="31" t="s">
        <v>1108</v>
      </c>
      <c r="D354" s="21" t="s">
        <v>559</v>
      </c>
      <c r="E354" s="23">
        <v>0</v>
      </c>
      <c r="F354" s="24">
        <v>0</v>
      </c>
      <c r="G354" s="24">
        <v>0</v>
      </c>
      <c r="H354" s="25">
        <v>0</v>
      </c>
      <c r="I354" s="26"/>
      <c r="J354" s="24">
        <v>0</v>
      </c>
      <c r="K354" s="27">
        <v>0</v>
      </c>
      <c r="L354" s="43"/>
      <c r="M354" s="53">
        <v>0</v>
      </c>
      <c r="O354" s="60">
        <v>55994</v>
      </c>
      <c r="P354" s="60">
        <v>627</v>
      </c>
      <c r="Q354" s="60">
        <v>501.6</v>
      </c>
      <c r="R354" s="60">
        <v>470.25</v>
      </c>
      <c r="T354" s="96">
        <f t="shared" si="20"/>
        <v>0</v>
      </c>
      <c r="U354" s="96">
        <f t="shared" si="21"/>
        <v>0</v>
      </c>
      <c r="W354" s="94">
        <f t="shared" si="22"/>
        <v>0</v>
      </c>
      <c r="X354" s="94">
        <f t="shared" si="23"/>
        <v>0</v>
      </c>
    </row>
    <row r="355" spans="1:24" ht="140.25">
      <c r="A355" s="20">
        <v>345</v>
      </c>
      <c r="B355" s="21" t="s">
        <v>1109</v>
      </c>
      <c r="C355" s="31" t="s">
        <v>1110</v>
      </c>
      <c r="D355" s="21" t="s">
        <v>559</v>
      </c>
      <c r="E355" s="23">
        <v>0</v>
      </c>
      <c r="F355" s="24">
        <v>0</v>
      </c>
      <c r="G355" s="24">
        <v>0</v>
      </c>
      <c r="H355" s="25">
        <v>0</v>
      </c>
      <c r="I355" s="26"/>
      <c r="J355" s="24">
        <v>0</v>
      </c>
      <c r="K355" s="27">
        <v>0</v>
      </c>
      <c r="L355" s="43"/>
      <c r="M355" s="53">
        <v>0</v>
      </c>
      <c r="O355" s="60">
        <v>105541</v>
      </c>
      <c r="P355" s="60">
        <v>792</v>
      </c>
      <c r="Q355" s="60">
        <v>633.6</v>
      </c>
      <c r="R355" s="60">
        <v>594</v>
      </c>
      <c r="T355" s="96">
        <f t="shared" si="20"/>
        <v>0</v>
      </c>
      <c r="U355" s="96">
        <f t="shared" si="21"/>
        <v>0</v>
      </c>
      <c r="W355" s="94">
        <f t="shared" si="22"/>
        <v>0</v>
      </c>
      <c r="X355" s="94">
        <f t="shared" si="23"/>
        <v>0</v>
      </c>
    </row>
    <row r="356" spans="1:24" ht="140.25">
      <c r="A356" s="20">
        <v>346</v>
      </c>
      <c r="B356" s="21" t="s">
        <v>1111</v>
      </c>
      <c r="C356" s="31" t="s">
        <v>1112</v>
      </c>
      <c r="D356" s="21" t="s">
        <v>559</v>
      </c>
      <c r="E356" s="23">
        <v>0</v>
      </c>
      <c r="F356" s="24">
        <v>0</v>
      </c>
      <c r="G356" s="24">
        <v>0</v>
      </c>
      <c r="H356" s="25">
        <v>0</v>
      </c>
      <c r="I356" s="26"/>
      <c r="J356" s="24">
        <v>0</v>
      </c>
      <c r="K356" s="27">
        <v>0</v>
      </c>
      <c r="L356" s="43"/>
      <c r="M356" s="53">
        <v>0</v>
      </c>
      <c r="O356" s="60">
        <v>136536</v>
      </c>
      <c r="P356" s="60">
        <v>1216</v>
      </c>
      <c r="Q356" s="60">
        <v>972.8</v>
      </c>
      <c r="R356" s="60">
        <v>912</v>
      </c>
      <c r="T356" s="96">
        <f t="shared" si="20"/>
        <v>0</v>
      </c>
      <c r="U356" s="96">
        <f t="shared" si="21"/>
        <v>0</v>
      </c>
      <c r="W356" s="94">
        <f t="shared" si="22"/>
        <v>0</v>
      </c>
      <c r="X356" s="94">
        <f t="shared" si="23"/>
        <v>0</v>
      </c>
    </row>
    <row r="357" spans="1:24" ht="178.5">
      <c r="A357" s="20">
        <v>347</v>
      </c>
      <c r="B357" s="21" t="s">
        <v>1113</v>
      </c>
      <c r="C357" s="31" t="s">
        <v>1114</v>
      </c>
      <c r="D357" s="21" t="s">
        <v>559</v>
      </c>
      <c r="E357" s="23">
        <v>0</v>
      </c>
      <c r="F357" s="24">
        <v>0</v>
      </c>
      <c r="G357" s="24">
        <v>0</v>
      </c>
      <c r="H357" s="25">
        <v>0</v>
      </c>
      <c r="I357" s="26"/>
      <c r="J357" s="24">
        <v>0</v>
      </c>
      <c r="K357" s="27">
        <v>0</v>
      </c>
      <c r="L357" s="43"/>
      <c r="M357" s="53">
        <v>0</v>
      </c>
      <c r="O357" s="60">
        <v>114338</v>
      </c>
      <c r="P357" s="60">
        <v>858</v>
      </c>
      <c r="Q357" s="60">
        <v>686.4</v>
      </c>
      <c r="R357" s="60">
        <v>643.5</v>
      </c>
      <c r="T357" s="96">
        <f t="shared" si="20"/>
        <v>0</v>
      </c>
      <c r="U357" s="96">
        <f t="shared" si="21"/>
        <v>0</v>
      </c>
      <c r="W357" s="94">
        <f t="shared" si="22"/>
        <v>0</v>
      </c>
      <c r="X357" s="94">
        <f t="shared" si="23"/>
        <v>0</v>
      </c>
    </row>
    <row r="358" spans="1:24" ht="204">
      <c r="A358" s="20">
        <v>348</v>
      </c>
      <c r="B358" s="21" t="s">
        <v>1115</v>
      </c>
      <c r="C358" s="31" t="s">
        <v>1116</v>
      </c>
      <c r="D358" s="21" t="s">
        <v>559</v>
      </c>
      <c r="E358" s="23">
        <v>0</v>
      </c>
      <c r="F358" s="24">
        <v>0</v>
      </c>
      <c r="G358" s="24">
        <v>0</v>
      </c>
      <c r="H358" s="25">
        <v>0</v>
      </c>
      <c r="I358" s="26"/>
      <c r="J358" s="24">
        <v>0</v>
      </c>
      <c r="K358" s="27">
        <v>0</v>
      </c>
      <c r="L358" s="43"/>
      <c r="M358" s="53">
        <v>0</v>
      </c>
      <c r="O358" s="60">
        <v>124382</v>
      </c>
      <c r="P358" s="60">
        <v>858</v>
      </c>
      <c r="Q358" s="60">
        <v>686.4</v>
      </c>
      <c r="R358" s="60">
        <v>643.5</v>
      </c>
      <c r="T358" s="96">
        <f t="shared" si="20"/>
        <v>0</v>
      </c>
      <c r="U358" s="96">
        <f t="shared" si="21"/>
        <v>0</v>
      </c>
      <c r="W358" s="94">
        <f t="shared" si="22"/>
        <v>0</v>
      </c>
      <c r="X358" s="94">
        <f t="shared" si="23"/>
        <v>0</v>
      </c>
    </row>
    <row r="359" spans="1:24" ht="229.5">
      <c r="A359" s="20">
        <v>349</v>
      </c>
      <c r="B359" s="21" t="s">
        <v>1117</v>
      </c>
      <c r="C359" s="31" t="s">
        <v>1118</v>
      </c>
      <c r="D359" s="21" t="s">
        <v>559</v>
      </c>
      <c r="E359" s="23">
        <v>2</v>
      </c>
      <c r="F359" s="24">
        <v>31856</v>
      </c>
      <c r="G359" s="24">
        <v>858</v>
      </c>
      <c r="H359" s="25">
        <v>0</v>
      </c>
      <c r="I359" s="26"/>
      <c r="J359" s="24">
        <v>31856</v>
      </c>
      <c r="K359" s="27">
        <v>63712</v>
      </c>
      <c r="L359" s="43"/>
      <c r="M359" s="53">
        <v>2</v>
      </c>
      <c r="O359" s="60">
        <v>67306</v>
      </c>
      <c r="P359" s="60">
        <v>858</v>
      </c>
      <c r="Q359" s="60">
        <v>686.4</v>
      </c>
      <c r="R359" s="60">
        <v>643.5</v>
      </c>
      <c r="T359" s="96">
        <f t="shared" si="20"/>
        <v>1372.8</v>
      </c>
      <c r="U359" s="96">
        <f t="shared" si="21"/>
        <v>1287</v>
      </c>
      <c r="W359" s="94">
        <f t="shared" si="22"/>
        <v>-62339.199999999997</v>
      </c>
      <c r="X359" s="94">
        <f t="shared" si="23"/>
        <v>-62425</v>
      </c>
    </row>
    <row r="360" spans="1:24" ht="216.75">
      <c r="A360" s="20">
        <v>350</v>
      </c>
      <c r="B360" s="21" t="s">
        <v>1119</v>
      </c>
      <c r="C360" s="31" t="s">
        <v>1120</v>
      </c>
      <c r="D360" s="21" t="s">
        <v>559</v>
      </c>
      <c r="E360" s="23">
        <v>0</v>
      </c>
      <c r="F360" s="24">
        <v>0</v>
      </c>
      <c r="G360" s="24">
        <v>0</v>
      </c>
      <c r="H360" s="25">
        <v>0</v>
      </c>
      <c r="I360" s="26"/>
      <c r="J360" s="24">
        <v>0</v>
      </c>
      <c r="K360" s="27">
        <v>0</v>
      </c>
      <c r="L360" s="43"/>
      <c r="M360" s="53">
        <v>0</v>
      </c>
      <c r="O360" s="60">
        <v>322440</v>
      </c>
      <c r="P360" s="60">
        <v>1258</v>
      </c>
      <c r="Q360" s="60">
        <v>1006.4</v>
      </c>
      <c r="R360" s="60">
        <v>943.5</v>
      </c>
      <c r="T360" s="96">
        <f t="shared" si="20"/>
        <v>0</v>
      </c>
      <c r="U360" s="96">
        <f t="shared" si="21"/>
        <v>0</v>
      </c>
      <c r="W360" s="94">
        <f t="shared" si="22"/>
        <v>0</v>
      </c>
      <c r="X360" s="94">
        <f t="shared" si="23"/>
        <v>0</v>
      </c>
    </row>
    <row r="361" spans="1:24" ht="204">
      <c r="A361" s="20">
        <v>351</v>
      </c>
      <c r="B361" s="21" t="s">
        <v>1121</v>
      </c>
      <c r="C361" s="31" t="s">
        <v>1122</v>
      </c>
      <c r="D361" s="21" t="s">
        <v>559</v>
      </c>
      <c r="E361" s="23">
        <v>0</v>
      </c>
      <c r="F361" s="24">
        <v>0</v>
      </c>
      <c r="G361" s="24">
        <v>0</v>
      </c>
      <c r="H361" s="25">
        <v>0</v>
      </c>
      <c r="I361" s="26"/>
      <c r="J361" s="24">
        <v>0</v>
      </c>
      <c r="K361" s="27">
        <v>0</v>
      </c>
      <c r="L361" s="43"/>
      <c r="M361" s="53">
        <v>0</v>
      </c>
      <c r="O361" s="60">
        <v>683861</v>
      </c>
      <c r="P361" s="60">
        <v>3773</v>
      </c>
      <c r="Q361" s="60">
        <v>3018.4</v>
      </c>
      <c r="R361" s="60">
        <v>2829.75</v>
      </c>
      <c r="T361" s="96">
        <f t="shared" si="20"/>
        <v>0</v>
      </c>
      <c r="U361" s="96">
        <f t="shared" si="21"/>
        <v>0</v>
      </c>
      <c r="W361" s="94">
        <f t="shared" si="22"/>
        <v>0</v>
      </c>
      <c r="X361" s="94">
        <f t="shared" si="23"/>
        <v>0</v>
      </c>
    </row>
    <row r="362" spans="1:24" ht="293.25">
      <c r="A362" s="20">
        <v>352</v>
      </c>
      <c r="B362" s="21" t="s">
        <v>1123</v>
      </c>
      <c r="C362" s="31" t="s">
        <v>1124</v>
      </c>
      <c r="D362" s="21" t="s">
        <v>559</v>
      </c>
      <c r="E362" s="23">
        <v>0</v>
      </c>
      <c r="F362" s="24">
        <v>0</v>
      </c>
      <c r="G362" s="24">
        <v>0</v>
      </c>
      <c r="H362" s="25">
        <v>0</v>
      </c>
      <c r="I362" s="26"/>
      <c r="J362" s="24">
        <v>0</v>
      </c>
      <c r="K362" s="27">
        <v>0</v>
      </c>
      <c r="L362" s="43"/>
      <c r="M362" s="53">
        <v>0</v>
      </c>
      <c r="O362" s="60">
        <v>554175</v>
      </c>
      <c r="P362" s="60">
        <v>13158</v>
      </c>
      <c r="Q362" s="60">
        <v>10526.4</v>
      </c>
      <c r="R362" s="60">
        <v>9868.5</v>
      </c>
      <c r="T362" s="96">
        <f t="shared" si="20"/>
        <v>0</v>
      </c>
      <c r="U362" s="96">
        <f t="shared" si="21"/>
        <v>0</v>
      </c>
      <c r="W362" s="94">
        <f t="shared" si="22"/>
        <v>0</v>
      </c>
      <c r="X362" s="94">
        <f t="shared" si="23"/>
        <v>0</v>
      </c>
    </row>
    <row r="363" spans="1:24" ht="242.25">
      <c r="A363" s="20">
        <v>353</v>
      </c>
      <c r="B363" s="21" t="s">
        <v>1125</v>
      </c>
      <c r="C363" s="31" t="s">
        <v>1126</v>
      </c>
      <c r="D363" s="21" t="s">
        <v>559</v>
      </c>
      <c r="E363" s="23">
        <v>0</v>
      </c>
      <c r="F363" s="24">
        <v>0</v>
      </c>
      <c r="G363" s="24">
        <v>0</v>
      </c>
      <c r="H363" s="25">
        <v>0</v>
      </c>
      <c r="I363" s="26"/>
      <c r="J363" s="24">
        <v>0</v>
      </c>
      <c r="K363" s="27">
        <v>0</v>
      </c>
      <c r="L363" s="43"/>
      <c r="M363" s="53">
        <v>0</v>
      </c>
      <c r="O363" s="60">
        <v>521338</v>
      </c>
      <c r="P363" s="60">
        <v>1237</v>
      </c>
      <c r="Q363" s="60">
        <v>989.6</v>
      </c>
      <c r="R363" s="60">
        <v>927.75</v>
      </c>
      <c r="T363" s="96">
        <f t="shared" si="20"/>
        <v>0</v>
      </c>
      <c r="U363" s="96">
        <f t="shared" si="21"/>
        <v>0</v>
      </c>
      <c r="W363" s="94">
        <f t="shared" si="22"/>
        <v>0</v>
      </c>
      <c r="X363" s="94">
        <f t="shared" si="23"/>
        <v>0</v>
      </c>
    </row>
    <row r="364" spans="1:24" ht="242.25">
      <c r="A364" s="20">
        <v>354</v>
      </c>
      <c r="B364" s="21" t="s">
        <v>1127</v>
      </c>
      <c r="C364" s="31" t="s">
        <v>1128</v>
      </c>
      <c r="D364" s="21" t="s">
        <v>559</v>
      </c>
      <c r="E364" s="23">
        <v>0</v>
      </c>
      <c r="F364" s="24">
        <v>0</v>
      </c>
      <c r="G364" s="24">
        <v>0</v>
      </c>
      <c r="H364" s="25">
        <v>0</v>
      </c>
      <c r="I364" s="26"/>
      <c r="J364" s="24">
        <v>0</v>
      </c>
      <c r="K364" s="27">
        <v>0</v>
      </c>
      <c r="L364" s="43"/>
      <c r="M364" s="53">
        <v>0</v>
      </c>
      <c r="O364" s="60">
        <v>435938</v>
      </c>
      <c r="P364" s="60">
        <v>3312</v>
      </c>
      <c r="Q364" s="60">
        <v>2649.6</v>
      </c>
      <c r="R364" s="60">
        <v>2484</v>
      </c>
      <c r="T364" s="96">
        <f t="shared" si="20"/>
        <v>0</v>
      </c>
      <c r="U364" s="96">
        <f t="shared" si="21"/>
        <v>0</v>
      </c>
      <c r="W364" s="94">
        <f t="shared" si="22"/>
        <v>0</v>
      </c>
      <c r="X364" s="94">
        <f t="shared" si="23"/>
        <v>0</v>
      </c>
    </row>
    <row r="365" spans="1:24" ht="229.5">
      <c r="A365" s="20">
        <v>355</v>
      </c>
      <c r="B365" s="21" t="s">
        <v>1129</v>
      </c>
      <c r="C365" s="31" t="s">
        <v>1130</v>
      </c>
      <c r="D365" s="21" t="s">
        <v>559</v>
      </c>
      <c r="E365" s="23">
        <v>0</v>
      </c>
      <c r="F365" s="24">
        <v>0</v>
      </c>
      <c r="G365" s="24">
        <v>0</v>
      </c>
      <c r="H365" s="25">
        <v>0</v>
      </c>
      <c r="I365" s="26"/>
      <c r="J365" s="24">
        <v>0</v>
      </c>
      <c r="K365" s="27">
        <v>0</v>
      </c>
      <c r="L365" s="43"/>
      <c r="M365" s="53">
        <v>0</v>
      </c>
      <c r="O365" s="60">
        <v>320711</v>
      </c>
      <c r="P365" s="60">
        <v>880</v>
      </c>
      <c r="Q365" s="60">
        <v>704</v>
      </c>
      <c r="R365" s="60">
        <v>660</v>
      </c>
      <c r="T365" s="96">
        <f t="shared" si="20"/>
        <v>0</v>
      </c>
      <c r="U365" s="96">
        <f t="shared" si="21"/>
        <v>0</v>
      </c>
      <c r="W365" s="94">
        <f t="shared" si="22"/>
        <v>0</v>
      </c>
      <c r="X365" s="94">
        <f t="shared" si="23"/>
        <v>0</v>
      </c>
    </row>
    <row r="366" spans="1:24" ht="216.75">
      <c r="A366" s="20">
        <v>356</v>
      </c>
      <c r="B366" s="21" t="s">
        <v>1131</v>
      </c>
      <c r="C366" s="31" t="s">
        <v>1132</v>
      </c>
      <c r="D366" s="21" t="s">
        <v>559</v>
      </c>
      <c r="E366" s="23">
        <v>0</v>
      </c>
      <c r="F366" s="24">
        <v>0</v>
      </c>
      <c r="G366" s="24">
        <v>0</v>
      </c>
      <c r="H366" s="25">
        <v>0</v>
      </c>
      <c r="I366" s="26"/>
      <c r="J366" s="24">
        <v>0</v>
      </c>
      <c r="K366" s="27">
        <v>0</v>
      </c>
      <c r="L366" s="43"/>
      <c r="M366" s="53">
        <v>0</v>
      </c>
      <c r="O366" s="60">
        <v>556372</v>
      </c>
      <c r="P366" s="60">
        <v>3333</v>
      </c>
      <c r="Q366" s="60">
        <v>2666.4</v>
      </c>
      <c r="R366" s="60">
        <v>2499.75</v>
      </c>
      <c r="T366" s="96">
        <f t="shared" si="20"/>
        <v>0</v>
      </c>
      <c r="U366" s="96">
        <f t="shared" si="21"/>
        <v>0</v>
      </c>
      <c r="W366" s="94">
        <f t="shared" si="22"/>
        <v>0</v>
      </c>
      <c r="X366" s="94">
        <f t="shared" si="23"/>
        <v>0</v>
      </c>
    </row>
    <row r="367" spans="1:24" ht="242.25">
      <c r="A367" s="20">
        <v>357</v>
      </c>
      <c r="B367" s="21" t="s">
        <v>1133</v>
      </c>
      <c r="C367" s="31" t="s">
        <v>1134</v>
      </c>
      <c r="D367" s="21" t="s">
        <v>559</v>
      </c>
      <c r="E367" s="23">
        <v>0</v>
      </c>
      <c r="F367" s="24">
        <v>0</v>
      </c>
      <c r="G367" s="24">
        <v>0</v>
      </c>
      <c r="H367" s="25">
        <v>0</v>
      </c>
      <c r="I367" s="26"/>
      <c r="J367" s="24">
        <v>0</v>
      </c>
      <c r="K367" s="27">
        <v>0</v>
      </c>
      <c r="L367" s="43"/>
      <c r="M367" s="53">
        <v>0</v>
      </c>
      <c r="O367" s="60">
        <v>344885</v>
      </c>
      <c r="P367" s="60">
        <v>2264</v>
      </c>
      <c r="Q367" s="60">
        <v>1811.2</v>
      </c>
      <c r="R367" s="60">
        <v>1698</v>
      </c>
      <c r="T367" s="96">
        <f t="shared" si="20"/>
        <v>0</v>
      </c>
      <c r="U367" s="96">
        <f t="shared" si="21"/>
        <v>0</v>
      </c>
      <c r="W367" s="94">
        <f t="shared" si="22"/>
        <v>0</v>
      </c>
      <c r="X367" s="94">
        <f t="shared" si="23"/>
        <v>0</v>
      </c>
    </row>
    <row r="368" spans="1:24" ht="229.5">
      <c r="A368" s="20">
        <v>358</v>
      </c>
      <c r="B368" s="21" t="s">
        <v>1135</v>
      </c>
      <c r="C368" s="31" t="s">
        <v>1136</v>
      </c>
      <c r="D368" s="21" t="s">
        <v>559</v>
      </c>
      <c r="E368" s="23">
        <v>0</v>
      </c>
      <c r="F368" s="24">
        <v>0</v>
      </c>
      <c r="G368" s="24">
        <v>0</v>
      </c>
      <c r="H368" s="25">
        <v>0</v>
      </c>
      <c r="I368" s="26"/>
      <c r="J368" s="24">
        <v>0</v>
      </c>
      <c r="K368" s="27">
        <v>0</v>
      </c>
      <c r="L368" s="43"/>
      <c r="M368" s="53">
        <v>0</v>
      </c>
      <c r="O368" s="60">
        <v>1245417</v>
      </c>
      <c r="P368" s="60">
        <v>15674</v>
      </c>
      <c r="Q368" s="60">
        <v>12539.2</v>
      </c>
      <c r="R368" s="60">
        <v>11755.5</v>
      </c>
      <c r="T368" s="96">
        <f t="shared" si="20"/>
        <v>0</v>
      </c>
      <c r="U368" s="96">
        <f t="shared" si="21"/>
        <v>0</v>
      </c>
      <c r="W368" s="94">
        <f t="shared" si="22"/>
        <v>0</v>
      </c>
      <c r="X368" s="94">
        <f t="shared" si="23"/>
        <v>0</v>
      </c>
    </row>
    <row r="369" spans="1:24" ht="229.5">
      <c r="A369" s="20">
        <v>359</v>
      </c>
      <c r="B369" s="21" t="s">
        <v>1137</v>
      </c>
      <c r="C369" s="31" t="s">
        <v>1138</v>
      </c>
      <c r="D369" s="21" t="s">
        <v>559</v>
      </c>
      <c r="E369" s="23">
        <v>0</v>
      </c>
      <c r="F369" s="24">
        <v>0</v>
      </c>
      <c r="G369" s="24">
        <v>0</v>
      </c>
      <c r="H369" s="25">
        <v>0</v>
      </c>
      <c r="I369" s="26"/>
      <c r="J369" s="24">
        <v>0</v>
      </c>
      <c r="K369" s="27">
        <v>0</v>
      </c>
      <c r="L369" s="43"/>
      <c r="M369" s="53">
        <v>0</v>
      </c>
      <c r="O369" s="60">
        <v>911182</v>
      </c>
      <c r="P369" s="60">
        <v>1170</v>
      </c>
      <c r="Q369" s="60">
        <v>936</v>
      </c>
      <c r="R369" s="60">
        <v>877.5</v>
      </c>
      <c r="T369" s="96">
        <f t="shared" si="20"/>
        <v>0</v>
      </c>
      <c r="U369" s="96">
        <f t="shared" si="21"/>
        <v>0</v>
      </c>
      <c r="W369" s="94">
        <f t="shared" si="22"/>
        <v>0</v>
      </c>
      <c r="X369" s="94">
        <f t="shared" si="23"/>
        <v>0</v>
      </c>
    </row>
    <row r="370" spans="1:24" ht="229.5">
      <c r="A370" s="20">
        <v>360</v>
      </c>
      <c r="B370" s="21" t="s">
        <v>1139</v>
      </c>
      <c r="C370" s="31" t="s">
        <v>1140</v>
      </c>
      <c r="D370" s="21" t="s">
        <v>559</v>
      </c>
      <c r="E370" s="23">
        <v>0</v>
      </c>
      <c r="F370" s="24">
        <v>0</v>
      </c>
      <c r="G370" s="24">
        <v>0</v>
      </c>
      <c r="H370" s="25">
        <v>0</v>
      </c>
      <c r="I370" s="26"/>
      <c r="J370" s="24">
        <v>0</v>
      </c>
      <c r="K370" s="27">
        <v>0</v>
      </c>
      <c r="L370" s="43"/>
      <c r="M370" s="53">
        <v>0</v>
      </c>
      <c r="O370" s="60">
        <v>4279785</v>
      </c>
      <c r="P370" s="60">
        <v>4817</v>
      </c>
      <c r="Q370" s="60">
        <v>3853.6</v>
      </c>
      <c r="R370" s="60">
        <v>3612.75</v>
      </c>
      <c r="T370" s="96">
        <f t="shared" si="20"/>
        <v>0</v>
      </c>
      <c r="U370" s="96">
        <f t="shared" si="21"/>
        <v>0</v>
      </c>
      <c r="W370" s="94">
        <f t="shared" si="22"/>
        <v>0</v>
      </c>
      <c r="X370" s="94">
        <f t="shared" si="23"/>
        <v>0</v>
      </c>
    </row>
    <row r="371" spans="1:24" ht="127.5">
      <c r="A371" s="20">
        <v>361</v>
      </c>
      <c r="B371" s="21" t="s">
        <v>1141</v>
      </c>
      <c r="C371" s="31" t="s">
        <v>1142</v>
      </c>
      <c r="D371" s="21" t="s">
        <v>559</v>
      </c>
      <c r="E371" s="23">
        <v>0</v>
      </c>
      <c r="F371" s="24">
        <v>0</v>
      </c>
      <c r="G371" s="24">
        <v>0</v>
      </c>
      <c r="H371" s="25">
        <v>0</v>
      </c>
      <c r="I371" s="26"/>
      <c r="J371" s="24">
        <v>0</v>
      </c>
      <c r="K371" s="27">
        <v>0</v>
      </c>
      <c r="L371" s="43"/>
      <c r="M371" s="53">
        <v>0</v>
      </c>
      <c r="O371" s="60">
        <v>3096763</v>
      </c>
      <c r="P371" s="60">
        <v>46071</v>
      </c>
      <c r="Q371" s="60">
        <v>36856.800000000003</v>
      </c>
      <c r="R371" s="60">
        <v>34553.25</v>
      </c>
      <c r="T371" s="96">
        <f t="shared" si="20"/>
        <v>0</v>
      </c>
      <c r="U371" s="96">
        <f t="shared" si="21"/>
        <v>0</v>
      </c>
      <c r="W371" s="94">
        <f t="shared" si="22"/>
        <v>0</v>
      </c>
      <c r="X371" s="94">
        <f t="shared" si="23"/>
        <v>0</v>
      </c>
    </row>
    <row r="372" spans="1:24" ht="89.25">
      <c r="A372" s="20">
        <v>362</v>
      </c>
      <c r="B372" s="21" t="s">
        <v>1143</v>
      </c>
      <c r="C372" s="31" t="s">
        <v>1144</v>
      </c>
      <c r="D372" s="21" t="s">
        <v>559</v>
      </c>
      <c r="E372" s="23">
        <v>0</v>
      </c>
      <c r="F372" s="24">
        <v>0</v>
      </c>
      <c r="G372" s="24">
        <v>0</v>
      </c>
      <c r="H372" s="25">
        <v>0</v>
      </c>
      <c r="I372" s="26"/>
      <c r="J372" s="24">
        <v>0</v>
      </c>
      <c r="K372" s="27">
        <v>0</v>
      </c>
      <c r="L372" s="43"/>
      <c r="M372" s="53">
        <v>0</v>
      </c>
      <c r="O372" s="60">
        <v>1848008</v>
      </c>
      <c r="P372" s="60">
        <v>33537</v>
      </c>
      <c r="Q372" s="60">
        <v>26829.599999999999</v>
      </c>
      <c r="R372" s="60">
        <v>25152.75</v>
      </c>
      <c r="T372" s="96">
        <f t="shared" si="20"/>
        <v>0</v>
      </c>
      <c r="U372" s="96">
        <f t="shared" si="21"/>
        <v>0</v>
      </c>
      <c r="W372" s="94">
        <f t="shared" si="22"/>
        <v>0</v>
      </c>
      <c r="X372" s="94">
        <f t="shared" si="23"/>
        <v>0</v>
      </c>
    </row>
    <row r="373" spans="1:24" ht="229.5">
      <c r="A373" s="20">
        <v>363</v>
      </c>
      <c r="B373" s="21" t="s">
        <v>1145</v>
      </c>
      <c r="C373" s="31" t="s">
        <v>1146</v>
      </c>
      <c r="D373" s="21" t="s">
        <v>559</v>
      </c>
      <c r="E373" s="23">
        <v>0</v>
      </c>
      <c r="F373" s="24">
        <v>0</v>
      </c>
      <c r="G373" s="24">
        <v>0</v>
      </c>
      <c r="H373" s="25">
        <v>0</v>
      </c>
      <c r="I373" s="26"/>
      <c r="J373" s="24">
        <v>0</v>
      </c>
      <c r="K373" s="27">
        <v>0</v>
      </c>
      <c r="L373" s="43"/>
      <c r="M373" s="53">
        <v>0</v>
      </c>
      <c r="O373" s="60">
        <v>322392</v>
      </c>
      <c r="P373" s="60">
        <v>14253</v>
      </c>
      <c r="Q373" s="60">
        <v>11402.4</v>
      </c>
      <c r="R373" s="60">
        <v>10689.75</v>
      </c>
      <c r="T373" s="96">
        <f t="shared" si="20"/>
        <v>0</v>
      </c>
      <c r="U373" s="96">
        <f t="shared" si="21"/>
        <v>0</v>
      </c>
      <c r="W373" s="94">
        <f t="shared" si="22"/>
        <v>0</v>
      </c>
      <c r="X373" s="94">
        <f t="shared" si="23"/>
        <v>0</v>
      </c>
    </row>
    <row r="374" spans="1:24" ht="229.5">
      <c r="A374" s="20">
        <v>364</v>
      </c>
      <c r="B374" s="21" t="s">
        <v>1147</v>
      </c>
      <c r="C374" s="31" t="s">
        <v>1146</v>
      </c>
      <c r="D374" s="21" t="s">
        <v>559</v>
      </c>
      <c r="E374" s="23">
        <v>0</v>
      </c>
      <c r="F374" s="24">
        <v>0</v>
      </c>
      <c r="G374" s="24">
        <v>0</v>
      </c>
      <c r="H374" s="25">
        <v>0</v>
      </c>
      <c r="I374" s="26"/>
      <c r="J374" s="24">
        <v>0</v>
      </c>
      <c r="K374" s="27">
        <v>0</v>
      </c>
      <c r="L374" s="43"/>
      <c r="M374" s="53">
        <v>0</v>
      </c>
      <c r="O374" s="60">
        <v>1230451</v>
      </c>
      <c r="P374" s="60">
        <v>14253</v>
      </c>
      <c r="Q374" s="60">
        <v>11402.4</v>
      </c>
      <c r="R374" s="60">
        <v>10689.75</v>
      </c>
      <c r="T374" s="96">
        <f t="shared" si="20"/>
        <v>0</v>
      </c>
      <c r="U374" s="96">
        <f t="shared" si="21"/>
        <v>0</v>
      </c>
      <c r="W374" s="94">
        <f t="shared" si="22"/>
        <v>0</v>
      </c>
      <c r="X374" s="94">
        <f t="shared" si="23"/>
        <v>0</v>
      </c>
    </row>
    <row r="375" spans="1:24" ht="229.5">
      <c r="A375" s="20">
        <v>365</v>
      </c>
      <c r="B375" s="21" t="s">
        <v>1148</v>
      </c>
      <c r="C375" s="31" t="s">
        <v>1149</v>
      </c>
      <c r="D375" s="21" t="s">
        <v>559</v>
      </c>
      <c r="E375" s="23">
        <v>0</v>
      </c>
      <c r="F375" s="24">
        <v>0</v>
      </c>
      <c r="G375" s="24">
        <v>0</v>
      </c>
      <c r="H375" s="25">
        <v>0</v>
      </c>
      <c r="I375" s="26"/>
      <c r="J375" s="24">
        <v>0</v>
      </c>
      <c r="K375" s="27">
        <v>0</v>
      </c>
      <c r="L375" s="43"/>
      <c r="M375" s="53">
        <v>0</v>
      </c>
      <c r="O375" s="60">
        <v>350672</v>
      </c>
      <c r="P375" s="60">
        <v>17420</v>
      </c>
      <c r="Q375" s="60">
        <v>13936</v>
      </c>
      <c r="R375" s="60">
        <v>13065</v>
      </c>
      <c r="T375" s="96">
        <f t="shared" si="20"/>
        <v>0</v>
      </c>
      <c r="U375" s="96">
        <f t="shared" si="21"/>
        <v>0</v>
      </c>
      <c r="W375" s="94">
        <f t="shared" si="22"/>
        <v>0</v>
      </c>
      <c r="X375" s="94">
        <f t="shared" si="23"/>
        <v>0</v>
      </c>
    </row>
    <row r="376" spans="1:24" ht="229.5">
      <c r="A376" s="20">
        <v>366</v>
      </c>
      <c r="B376" s="21" t="s">
        <v>1150</v>
      </c>
      <c r="C376" s="31" t="s">
        <v>1149</v>
      </c>
      <c r="D376" s="21" t="s">
        <v>559</v>
      </c>
      <c r="E376" s="23">
        <v>0</v>
      </c>
      <c r="F376" s="24">
        <v>0</v>
      </c>
      <c r="G376" s="24">
        <v>0</v>
      </c>
      <c r="H376" s="25">
        <v>0</v>
      </c>
      <c r="I376" s="26"/>
      <c r="J376" s="24">
        <v>0</v>
      </c>
      <c r="K376" s="27">
        <v>0</v>
      </c>
      <c r="L376" s="43"/>
      <c r="M376" s="53">
        <v>0</v>
      </c>
      <c r="O376" s="60">
        <v>1360952</v>
      </c>
      <c r="P376" s="60">
        <v>17420</v>
      </c>
      <c r="Q376" s="60">
        <v>13936</v>
      </c>
      <c r="R376" s="60">
        <v>13065</v>
      </c>
      <c r="T376" s="96">
        <f t="shared" si="20"/>
        <v>0</v>
      </c>
      <c r="U376" s="96">
        <f t="shared" si="21"/>
        <v>0</v>
      </c>
      <c r="W376" s="94">
        <f t="shared" si="22"/>
        <v>0</v>
      </c>
      <c r="X376" s="94">
        <f t="shared" si="23"/>
        <v>0</v>
      </c>
    </row>
    <row r="377" spans="1:24" ht="242.25">
      <c r="A377" s="20">
        <v>367</v>
      </c>
      <c r="B377" s="21" t="s">
        <v>1151</v>
      </c>
      <c r="C377" s="31" t="s">
        <v>1152</v>
      </c>
      <c r="D377" s="21" t="s">
        <v>559</v>
      </c>
      <c r="E377" s="23">
        <v>2</v>
      </c>
      <c r="F377" s="24">
        <v>44999</v>
      </c>
      <c r="G377" s="24">
        <v>20984</v>
      </c>
      <c r="H377" s="25">
        <v>0</v>
      </c>
      <c r="I377" s="26"/>
      <c r="J377" s="24">
        <v>44999</v>
      </c>
      <c r="K377" s="27">
        <v>89998</v>
      </c>
      <c r="L377" s="43"/>
      <c r="M377" s="53">
        <v>2</v>
      </c>
      <c r="O377" s="60">
        <v>373296</v>
      </c>
      <c r="P377" s="60">
        <v>20984</v>
      </c>
      <c r="Q377" s="60">
        <v>16787.2</v>
      </c>
      <c r="R377" s="60">
        <v>15738</v>
      </c>
      <c r="T377" s="96">
        <f t="shared" si="20"/>
        <v>33574.400000000001</v>
      </c>
      <c r="U377" s="96">
        <f t="shared" si="21"/>
        <v>31476</v>
      </c>
      <c r="W377" s="94">
        <f t="shared" si="22"/>
        <v>-56423.6</v>
      </c>
      <c r="X377" s="94">
        <f t="shared" si="23"/>
        <v>-58522</v>
      </c>
    </row>
    <row r="378" spans="1:24" ht="242.25">
      <c r="A378" s="20">
        <v>368</v>
      </c>
      <c r="B378" s="21" t="s">
        <v>1153</v>
      </c>
      <c r="C378" s="31" t="s">
        <v>1152</v>
      </c>
      <c r="D378" s="21" t="s">
        <v>559</v>
      </c>
      <c r="E378" s="23">
        <v>0</v>
      </c>
      <c r="F378" s="24">
        <v>0</v>
      </c>
      <c r="G378" s="24">
        <v>0</v>
      </c>
      <c r="H378" s="25">
        <v>0</v>
      </c>
      <c r="I378" s="26"/>
      <c r="J378" s="24">
        <v>0</v>
      </c>
      <c r="K378" s="27">
        <v>0</v>
      </c>
      <c r="L378" s="43"/>
      <c r="M378" s="53">
        <v>0</v>
      </c>
      <c r="O378" s="60">
        <v>1455127</v>
      </c>
      <c r="P378" s="60">
        <v>20984</v>
      </c>
      <c r="Q378" s="60">
        <v>16787.2</v>
      </c>
      <c r="R378" s="60">
        <v>15738</v>
      </c>
      <c r="T378" s="96">
        <f t="shared" si="20"/>
        <v>0</v>
      </c>
      <c r="U378" s="96">
        <f t="shared" si="21"/>
        <v>0</v>
      </c>
      <c r="W378" s="94">
        <f t="shared" si="22"/>
        <v>0</v>
      </c>
      <c r="X378" s="94">
        <f t="shared" si="23"/>
        <v>0</v>
      </c>
    </row>
    <row r="379" spans="1:24" ht="408">
      <c r="A379" s="20">
        <v>369</v>
      </c>
      <c r="B379" s="21" t="s">
        <v>1154</v>
      </c>
      <c r="C379" s="31" t="s">
        <v>1155</v>
      </c>
      <c r="D379" s="21" t="s">
        <v>559</v>
      </c>
      <c r="E379" s="23">
        <v>0</v>
      </c>
      <c r="F379" s="24">
        <v>0</v>
      </c>
      <c r="G379" s="24">
        <v>0</v>
      </c>
      <c r="H379" s="25">
        <v>0</v>
      </c>
      <c r="I379" s="26"/>
      <c r="J379" s="24">
        <v>0</v>
      </c>
      <c r="K379" s="27">
        <v>0</v>
      </c>
      <c r="L379" s="43"/>
      <c r="M379" s="53">
        <v>0</v>
      </c>
      <c r="O379" s="60">
        <v>11772940</v>
      </c>
      <c r="P379" s="60">
        <v>125631</v>
      </c>
      <c r="Q379" s="60">
        <v>100504.8</v>
      </c>
      <c r="R379" s="60">
        <v>94223.25</v>
      </c>
      <c r="T379" s="96">
        <f t="shared" si="20"/>
        <v>0</v>
      </c>
      <c r="U379" s="96">
        <f t="shared" si="21"/>
        <v>0</v>
      </c>
      <c r="W379" s="94">
        <f t="shared" si="22"/>
        <v>0</v>
      </c>
      <c r="X379" s="94">
        <f t="shared" si="23"/>
        <v>0</v>
      </c>
    </row>
    <row r="380" spans="1:24" ht="153">
      <c r="A380" s="20">
        <v>370</v>
      </c>
      <c r="B380" s="21" t="s">
        <v>1156</v>
      </c>
      <c r="C380" s="31" t="s">
        <v>1157</v>
      </c>
      <c r="D380" s="21" t="s">
        <v>559</v>
      </c>
      <c r="E380" s="23">
        <v>0</v>
      </c>
      <c r="F380" s="24">
        <v>0</v>
      </c>
      <c r="G380" s="24">
        <v>0</v>
      </c>
      <c r="H380" s="25">
        <v>0</v>
      </c>
      <c r="I380" s="26"/>
      <c r="J380" s="24">
        <v>0</v>
      </c>
      <c r="K380" s="27">
        <v>0</v>
      </c>
      <c r="L380" s="43"/>
      <c r="M380" s="53">
        <v>0</v>
      </c>
      <c r="O380" s="60">
        <v>249673</v>
      </c>
      <c r="P380" s="60">
        <v>18099</v>
      </c>
      <c r="Q380" s="60">
        <v>14479.2</v>
      </c>
      <c r="R380" s="60">
        <v>13574.25</v>
      </c>
      <c r="T380" s="96">
        <f t="shared" si="20"/>
        <v>0</v>
      </c>
      <c r="U380" s="96">
        <f t="shared" si="21"/>
        <v>0</v>
      </c>
      <c r="W380" s="94">
        <f t="shared" si="22"/>
        <v>0</v>
      </c>
      <c r="X380" s="94">
        <f t="shared" si="23"/>
        <v>0</v>
      </c>
    </row>
    <row r="381" spans="1:24" ht="153">
      <c r="A381" s="20">
        <v>371</v>
      </c>
      <c r="B381" s="21" t="s">
        <v>1158</v>
      </c>
      <c r="C381" s="31" t="s">
        <v>1157</v>
      </c>
      <c r="D381" s="21" t="s">
        <v>559</v>
      </c>
      <c r="E381" s="23">
        <v>0</v>
      </c>
      <c r="F381" s="24">
        <v>0</v>
      </c>
      <c r="G381" s="24">
        <v>0</v>
      </c>
      <c r="H381" s="25">
        <v>0</v>
      </c>
      <c r="I381" s="26"/>
      <c r="J381" s="24">
        <v>0</v>
      </c>
      <c r="K381" s="27">
        <v>0</v>
      </c>
      <c r="L381" s="43"/>
      <c r="M381" s="53">
        <v>0</v>
      </c>
      <c r="O381" s="60">
        <v>2648411</v>
      </c>
      <c r="P381" s="60">
        <v>21776</v>
      </c>
      <c r="Q381" s="60">
        <v>17420.8</v>
      </c>
      <c r="R381" s="60">
        <v>16332</v>
      </c>
      <c r="T381" s="96">
        <f t="shared" si="20"/>
        <v>0</v>
      </c>
      <c r="U381" s="96">
        <f t="shared" si="21"/>
        <v>0</v>
      </c>
      <c r="W381" s="94">
        <f t="shared" si="22"/>
        <v>0</v>
      </c>
      <c r="X381" s="94">
        <f t="shared" si="23"/>
        <v>0</v>
      </c>
    </row>
    <row r="382" spans="1:24" ht="140.25">
      <c r="A382" s="20">
        <v>372</v>
      </c>
      <c r="B382" s="21" t="s">
        <v>1159</v>
      </c>
      <c r="C382" s="31" t="s">
        <v>1160</v>
      </c>
      <c r="D382" s="21" t="s">
        <v>559</v>
      </c>
      <c r="E382" s="23">
        <v>0</v>
      </c>
      <c r="F382" s="24">
        <v>0</v>
      </c>
      <c r="G382" s="24">
        <v>0</v>
      </c>
      <c r="H382" s="25">
        <v>0</v>
      </c>
      <c r="I382" s="26"/>
      <c r="J382" s="24">
        <v>0</v>
      </c>
      <c r="K382" s="27">
        <v>0</v>
      </c>
      <c r="L382" s="43"/>
      <c r="M382" s="53">
        <v>0</v>
      </c>
      <c r="O382" s="60">
        <v>712656</v>
      </c>
      <c r="P382" s="60">
        <v>31574</v>
      </c>
      <c r="Q382" s="60">
        <v>25259.200000000001</v>
      </c>
      <c r="R382" s="60">
        <v>23680.5</v>
      </c>
      <c r="T382" s="96">
        <f t="shared" si="20"/>
        <v>0</v>
      </c>
      <c r="U382" s="96">
        <f t="shared" si="21"/>
        <v>0</v>
      </c>
      <c r="W382" s="94">
        <f t="shared" si="22"/>
        <v>0</v>
      </c>
      <c r="X382" s="94">
        <f t="shared" si="23"/>
        <v>0</v>
      </c>
    </row>
    <row r="383" spans="1:24" ht="140.25">
      <c r="A383" s="20">
        <v>373</v>
      </c>
      <c r="B383" s="21" t="s">
        <v>1161</v>
      </c>
      <c r="C383" s="31" t="s">
        <v>1160</v>
      </c>
      <c r="D383" s="21" t="s">
        <v>559</v>
      </c>
      <c r="E383" s="23">
        <v>0</v>
      </c>
      <c r="F383" s="24">
        <v>0</v>
      </c>
      <c r="G383" s="24">
        <v>0</v>
      </c>
      <c r="H383" s="25">
        <v>0</v>
      </c>
      <c r="I383" s="26"/>
      <c r="J383" s="24">
        <v>0</v>
      </c>
      <c r="K383" s="27">
        <v>0</v>
      </c>
      <c r="L383" s="43"/>
      <c r="M383" s="53">
        <v>0</v>
      </c>
      <c r="O383" s="60">
        <v>4275936</v>
      </c>
      <c r="P383" s="60">
        <v>78722</v>
      </c>
      <c r="Q383" s="60">
        <v>62977.599999999999</v>
      </c>
      <c r="R383" s="60">
        <v>59041.5</v>
      </c>
      <c r="T383" s="96">
        <f t="shared" si="20"/>
        <v>0</v>
      </c>
      <c r="U383" s="96">
        <f t="shared" si="21"/>
        <v>0</v>
      </c>
      <c r="W383" s="94">
        <f t="shared" si="22"/>
        <v>0</v>
      </c>
      <c r="X383" s="94">
        <f t="shared" si="23"/>
        <v>0</v>
      </c>
    </row>
    <row r="384" spans="1:24" ht="76.5">
      <c r="A384" s="20">
        <v>374</v>
      </c>
      <c r="B384" s="21" t="s">
        <v>1162</v>
      </c>
      <c r="C384" s="31" t="s">
        <v>1163</v>
      </c>
      <c r="D384" s="21" t="s">
        <v>559</v>
      </c>
      <c r="E384" s="23">
        <v>0</v>
      </c>
      <c r="F384" s="24">
        <v>0</v>
      </c>
      <c r="G384" s="24">
        <v>0</v>
      </c>
      <c r="H384" s="25">
        <v>0</v>
      </c>
      <c r="I384" s="26"/>
      <c r="J384" s="24">
        <v>0</v>
      </c>
      <c r="K384" s="27">
        <v>0</v>
      </c>
      <c r="L384" s="43"/>
      <c r="M384" s="53">
        <v>0</v>
      </c>
      <c r="O384" s="60">
        <v>127260</v>
      </c>
      <c r="P384" s="60">
        <v>4185</v>
      </c>
      <c r="Q384" s="60">
        <v>3348</v>
      </c>
      <c r="R384" s="60">
        <v>3138.75</v>
      </c>
      <c r="T384" s="96">
        <f t="shared" si="20"/>
        <v>0</v>
      </c>
      <c r="U384" s="96">
        <f t="shared" si="21"/>
        <v>0</v>
      </c>
      <c r="W384" s="94">
        <f t="shared" si="22"/>
        <v>0</v>
      </c>
      <c r="X384" s="94">
        <f t="shared" si="23"/>
        <v>0</v>
      </c>
    </row>
    <row r="385" spans="1:24" ht="76.5">
      <c r="A385" s="20">
        <v>375</v>
      </c>
      <c r="B385" s="21" t="s">
        <v>1164</v>
      </c>
      <c r="C385" s="31" t="s">
        <v>1163</v>
      </c>
      <c r="D385" s="21" t="s">
        <v>559</v>
      </c>
      <c r="E385" s="23">
        <v>0</v>
      </c>
      <c r="F385" s="24">
        <v>0</v>
      </c>
      <c r="G385" s="24">
        <v>0</v>
      </c>
      <c r="H385" s="25">
        <v>0</v>
      </c>
      <c r="I385" s="26"/>
      <c r="J385" s="24">
        <v>0</v>
      </c>
      <c r="K385" s="27">
        <v>0</v>
      </c>
      <c r="L385" s="43"/>
      <c r="M385" s="53">
        <v>0</v>
      </c>
      <c r="O385" s="60">
        <v>329056</v>
      </c>
      <c r="P385" s="60">
        <v>5026</v>
      </c>
      <c r="Q385" s="60">
        <v>4020.8</v>
      </c>
      <c r="R385" s="60">
        <v>3769.5</v>
      </c>
      <c r="T385" s="96">
        <f t="shared" si="20"/>
        <v>0</v>
      </c>
      <c r="U385" s="96">
        <f t="shared" si="21"/>
        <v>0</v>
      </c>
      <c r="W385" s="94">
        <f t="shared" si="22"/>
        <v>0</v>
      </c>
      <c r="X385" s="94">
        <f t="shared" si="23"/>
        <v>0</v>
      </c>
    </row>
    <row r="386" spans="1:24" ht="89.25">
      <c r="A386" s="20">
        <v>376</v>
      </c>
      <c r="B386" s="21" t="s">
        <v>1165</v>
      </c>
      <c r="C386" s="31" t="s">
        <v>1166</v>
      </c>
      <c r="D386" s="21" t="s">
        <v>559</v>
      </c>
      <c r="E386" s="23">
        <v>0</v>
      </c>
      <c r="F386" s="24">
        <v>0</v>
      </c>
      <c r="G386" s="24">
        <v>0</v>
      </c>
      <c r="H386" s="25">
        <v>0</v>
      </c>
      <c r="I386" s="26"/>
      <c r="J386" s="24">
        <v>0</v>
      </c>
      <c r="K386" s="27">
        <v>0</v>
      </c>
      <c r="L386" s="43"/>
      <c r="M386" s="53">
        <v>0</v>
      </c>
      <c r="O386" s="60">
        <v>59388</v>
      </c>
      <c r="P386" s="60">
        <v>4307</v>
      </c>
      <c r="Q386" s="60">
        <v>3445.6</v>
      </c>
      <c r="R386" s="60">
        <v>3230.25</v>
      </c>
      <c r="T386" s="96">
        <f t="shared" si="20"/>
        <v>0</v>
      </c>
      <c r="U386" s="96">
        <f t="shared" si="21"/>
        <v>0</v>
      </c>
      <c r="W386" s="94">
        <f t="shared" si="22"/>
        <v>0</v>
      </c>
      <c r="X386" s="94">
        <f t="shared" si="23"/>
        <v>0</v>
      </c>
    </row>
    <row r="387" spans="1:24" ht="89.25">
      <c r="A387" s="20">
        <v>377</v>
      </c>
      <c r="B387" s="21" t="s">
        <v>1167</v>
      </c>
      <c r="C387" s="31" t="s">
        <v>1168</v>
      </c>
      <c r="D387" s="21" t="s">
        <v>559</v>
      </c>
      <c r="E387" s="23">
        <v>0</v>
      </c>
      <c r="F387" s="24">
        <v>0</v>
      </c>
      <c r="G387" s="24">
        <v>0</v>
      </c>
      <c r="H387" s="25">
        <v>0</v>
      </c>
      <c r="I387" s="26"/>
      <c r="J387" s="24">
        <v>0</v>
      </c>
      <c r="K387" s="27">
        <v>0</v>
      </c>
      <c r="L387" s="43"/>
      <c r="M387" s="53">
        <v>0</v>
      </c>
      <c r="O387" s="60">
        <v>320469</v>
      </c>
      <c r="P387" s="60">
        <v>5143</v>
      </c>
      <c r="Q387" s="60">
        <v>4114.3999999999996</v>
      </c>
      <c r="R387" s="60">
        <v>3857.25</v>
      </c>
      <c r="T387" s="96">
        <f t="shared" si="20"/>
        <v>0</v>
      </c>
      <c r="U387" s="96">
        <f t="shared" si="21"/>
        <v>0</v>
      </c>
      <c r="W387" s="94">
        <f t="shared" si="22"/>
        <v>0</v>
      </c>
      <c r="X387" s="94">
        <f t="shared" si="23"/>
        <v>0</v>
      </c>
    </row>
    <row r="388" spans="1:24" ht="89.25">
      <c r="A388" s="20">
        <v>378</v>
      </c>
      <c r="B388" s="21" t="s">
        <v>1169</v>
      </c>
      <c r="C388" s="31" t="s">
        <v>1170</v>
      </c>
      <c r="D388" s="21" t="s">
        <v>559</v>
      </c>
      <c r="E388" s="23">
        <v>0</v>
      </c>
      <c r="F388" s="24">
        <v>0</v>
      </c>
      <c r="G388" s="24">
        <v>0</v>
      </c>
      <c r="H388" s="25">
        <v>0</v>
      </c>
      <c r="I388" s="26"/>
      <c r="J388" s="24">
        <v>0</v>
      </c>
      <c r="K388" s="27">
        <v>0</v>
      </c>
      <c r="L388" s="43"/>
      <c r="M388" s="53">
        <v>0</v>
      </c>
      <c r="O388" s="60">
        <v>703198</v>
      </c>
      <c r="P388" s="60">
        <v>8116</v>
      </c>
      <c r="Q388" s="60">
        <v>6492.8</v>
      </c>
      <c r="R388" s="60">
        <v>6087</v>
      </c>
      <c r="T388" s="96">
        <f t="shared" si="20"/>
        <v>0</v>
      </c>
      <c r="U388" s="96">
        <f t="shared" si="21"/>
        <v>0</v>
      </c>
      <c r="W388" s="94">
        <f t="shared" si="22"/>
        <v>0</v>
      </c>
      <c r="X388" s="94">
        <f t="shared" si="23"/>
        <v>0</v>
      </c>
    </row>
    <row r="389" spans="1:24" ht="89.25">
      <c r="A389" s="20">
        <v>379</v>
      </c>
      <c r="B389" s="21" t="s">
        <v>1171</v>
      </c>
      <c r="C389" s="31" t="s">
        <v>1172</v>
      </c>
      <c r="D389" s="21" t="s">
        <v>559</v>
      </c>
      <c r="E389" s="23">
        <v>1</v>
      </c>
      <c r="F389" s="24">
        <v>285877</v>
      </c>
      <c r="G389" s="24">
        <v>11284</v>
      </c>
      <c r="H389" s="25">
        <v>0</v>
      </c>
      <c r="I389" s="26"/>
      <c r="J389" s="24">
        <v>285877</v>
      </c>
      <c r="K389" s="27">
        <v>285877</v>
      </c>
      <c r="L389" s="43"/>
      <c r="M389" s="53">
        <v>1</v>
      </c>
      <c r="O389" s="60">
        <v>834826</v>
      </c>
      <c r="P389" s="60">
        <v>11284</v>
      </c>
      <c r="Q389" s="60">
        <v>9027.2000000000007</v>
      </c>
      <c r="R389" s="60">
        <v>8463</v>
      </c>
      <c r="T389" s="96">
        <f t="shared" si="20"/>
        <v>9027.2000000000007</v>
      </c>
      <c r="U389" s="96">
        <f t="shared" si="21"/>
        <v>8463</v>
      </c>
      <c r="W389" s="94">
        <f t="shared" si="22"/>
        <v>-276849.8</v>
      </c>
      <c r="X389" s="94">
        <f t="shared" si="23"/>
        <v>-277414</v>
      </c>
    </row>
    <row r="390" spans="1:24" ht="216.75">
      <c r="A390" s="20">
        <v>380</v>
      </c>
      <c r="B390" s="21" t="s">
        <v>1173</v>
      </c>
      <c r="C390" s="31" t="s">
        <v>1174</v>
      </c>
      <c r="D390" s="21" t="s">
        <v>559</v>
      </c>
      <c r="E390" s="23">
        <v>0</v>
      </c>
      <c r="F390" s="24">
        <v>0</v>
      </c>
      <c r="G390" s="24">
        <v>0</v>
      </c>
      <c r="H390" s="25">
        <v>0</v>
      </c>
      <c r="I390" s="26"/>
      <c r="J390" s="24">
        <v>0</v>
      </c>
      <c r="K390" s="27">
        <v>0</v>
      </c>
      <c r="L390" s="43"/>
      <c r="M390" s="53">
        <v>0</v>
      </c>
      <c r="O390" s="60">
        <v>271488</v>
      </c>
      <c r="P390" s="60">
        <v>19426</v>
      </c>
      <c r="Q390" s="60">
        <v>15540.8</v>
      </c>
      <c r="R390" s="60">
        <v>14569.5</v>
      </c>
      <c r="T390" s="96">
        <f t="shared" si="20"/>
        <v>0</v>
      </c>
      <c r="U390" s="96">
        <f t="shared" si="21"/>
        <v>0</v>
      </c>
      <c r="W390" s="94">
        <f t="shared" si="22"/>
        <v>0</v>
      </c>
      <c r="X390" s="94">
        <f t="shared" si="23"/>
        <v>0</v>
      </c>
    </row>
    <row r="391" spans="1:24" ht="216.75">
      <c r="A391" s="20">
        <v>381</v>
      </c>
      <c r="B391" s="21" t="s">
        <v>1175</v>
      </c>
      <c r="C391" s="31" t="s">
        <v>1174</v>
      </c>
      <c r="D391" s="21" t="s">
        <v>559</v>
      </c>
      <c r="E391" s="23">
        <v>0</v>
      </c>
      <c r="F391" s="24">
        <v>0</v>
      </c>
      <c r="G391" s="24">
        <v>0</v>
      </c>
      <c r="H391" s="25">
        <v>0</v>
      </c>
      <c r="I391" s="26"/>
      <c r="J391" s="24">
        <v>0</v>
      </c>
      <c r="K391" s="27">
        <v>0</v>
      </c>
      <c r="L391" s="43"/>
      <c r="M391" s="53">
        <v>0</v>
      </c>
      <c r="O391" s="60">
        <v>2202603</v>
      </c>
      <c r="P391" s="60">
        <v>32743</v>
      </c>
      <c r="Q391" s="60">
        <v>26194.400000000001</v>
      </c>
      <c r="R391" s="60">
        <v>24557.25</v>
      </c>
      <c r="T391" s="96">
        <f t="shared" si="20"/>
        <v>0</v>
      </c>
      <c r="U391" s="96">
        <f t="shared" si="21"/>
        <v>0</v>
      </c>
      <c r="W391" s="94">
        <f t="shared" si="22"/>
        <v>0</v>
      </c>
      <c r="X391" s="94">
        <f t="shared" si="23"/>
        <v>0</v>
      </c>
    </row>
    <row r="392" spans="1:24" ht="216.75">
      <c r="A392" s="20">
        <v>382</v>
      </c>
      <c r="B392" s="21" t="s">
        <v>1176</v>
      </c>
      <c r="C392" s="31" t="s">
        <v>1177</v>
      </c>
      <c r="D392" s="21" t="s">
        <v>559</v>
      </c>
      <c r="E392" s="23">
        <v>0</v>
      </c>
      <c r="F392" s="24">
        <v>0</v>
      </c>
      <c r="G392" s="24">
        <v>0</v>
      </c>
      <c r="H392" s="25">
        <v>0</v>
      </c>
      <c r="I392" s="26"/>
      <c r="J392" s="24">
        <v>0</v>
      </c>
      <c r="K392" s="27">
        <v>0</v>
      </c>
      <c r="L392" s="43"/>
      <c r="M392" s="53">
        <v>0</v>
      </c>
      <c r="O392" s="60">
        <v>3156048</v>
      </c>
      <c r="P392" s="60">
        <v>32650</v>
      </c>
      <c r="Q392" s="60">
        <v>26120</v>
      </c>
      <c r="R392" s="60">
        <v>24487.5</v>
      </c>
      <c r="T392" s="96">
        <f t="shared" si="20"/>
        <v>0</v>
      </c>
      <c r="U392" s="96">
        <f t="shared" si="21"/>
        <v>0</v>
      </c>
      <c r="W392" s="94">
        <f t="shared" si="22"/>
        <v>0</v>
      </c>
      <c r="X392" s="94">
        <f t="shared" si="23"/>
        <v>0</v>
      </c>
    </row>
    <row r="393" spans="1:24" ht="216.75">
      <c r="A393" s="20">
        <v>383</v>
      </c>
      <c r="B393" s="21" t="s">
        <v>1178</v>
      </c>
      <c r="C393" s="31" t="s">
        <v>1177</v>
      </c>
      <c r="D393" s="21" t="s">
        <v>559</v>
      </c>
      <c r="E393" s="23">
        <v>0</v>
      </c>
      <c r="F393" s="24">
        <v>0</v>
      </c>
      <c r="G393" s="24">
        <v>0</v>
      </c>
      <c r="H393" s="25">
        <v>0</v>
      </c>
      <c r="I393" s="26"/>
      <c r="J393" s="24">
        <v>0</v>
      </c>
      <c r="K393" s="27">
        <v>0</v>
      </c>
      <c r="L393" s="43"/>
      <c r="M393" s="53">
        <v>0</v>
      </c>
      <c r="O393" s="60">
        <v>5721044</v>
      </c>
      <c r="P393" s="60">
        <v>63149</v>
      </c>
      <c r="Q393" s="60">
        <v>50519.199999999997</v>
      </c>
      <c r="R393" s="60">
        <v>47361.75</v>
      </c>
      <c r="T393" s="96">
        <f t="shared" si="20"/>
        <v>0</v>
      </c>
      <c r="U393" s="96">
        <f t="shared" si="21"/>
        <v>0</v>
      </c>
      <c r="W393" s="94">
        <f t="shared" si="22"/>
        <v>0</v>
      </c>
      <c r="X393" s="94">
        <f t="shared" si="23"/>
        <v>0</v>
      </c>
    </row>
    <row r="394" spans="1:24" ht="229.5">
      <c r="A394" s="20">
        <v>384</v>
      </c>
      <c r="B394" s="21" t="s">
        <v>1179</v>
      </c>
      <c r="C394" s="31" t="s">
        <v>1180</v>
      </c>
      <c r="D394" s="21" t="s">
        <v>1181</v>
      </c>
      <c r="E394" s="23">
        <v>2</v>
      </c>
      <c r="F394" s="24">
        <v>105880</v>
      </c>
      <c r="G394" s="24">
        <v>79234</v>
      </c>
      <c r="H394" s="25">
        <v>0</v>
      </c>
      <c r="I394" s="26"/>
      <c r="J394" s="24">
        <v>105880</v>
      </c>
      <c r="K394" s="27">
        <v>211760</v>
      </c>
      <c r="L394" s="43"/>
      <c r="M394" s="53">
        <v>2</v>
      </c>
      <c r="O394" s="60">
        <v>669105</v>
      </c>
      <c r="P394" s="60">
        <v>79234</v>
      </c>
      <c r="Q394" s="60">
        <v>63387.199999999997</v>
      </c>
      <c r="R394" s="60">
        <v>59425.5</v>
      </c>
      <c r="T394" s="96">
        <f t="shared" si="20"/>
        <v>126774.39999999999</v>
      </c>
      <c r="U394" s="96">
        <f t="shared" si="21"/>
        <v>118851</v>
      </c>
      <c r="W394" s="94">
        <f t="shared" si="22"/>
        <v>-84985.600000000006</v>
      </c>
      <c r="X394" s="94">
        <f t="shared" si="23"/>
        <v>-92909</v>
      </c>
    </row>
    <row r="395" spans="1:24" ht="229.5">
      <c r="A395" s="20">
        <v>385</v>
      </c>
      <c r="B395" s="21" t="s">
        <v>1182</v>
      </c>
      <c r="C395" s="31" t="s">
        <v>1180</v>
      </c>
      <c r="D395" s="21" t="s">
        <v>1181</v>
      </c>
      <c r="E395" s="23">
        <v>0</v>
      </c>
      <c r="F395" s="24">
        <v>0</v>
      </c>
      <c r="G395" s="24">
        <v>0</v>
      </c>
      <c r="H395" s="25">
        <v>0</v>
      </c>
      <c r="I395" s="26"/>
      <c r="J395" s="24">
        <v>0</v>
      </c>
      <c r="K395" s="27">
        <v>0</v>
      </c>
      <c r="L395" s="43"/>
      <c r="M395" s="53">
        <v>0</v>
      </c>
      <c r="O395" s="60">
        <v>5690388</v>
      </c>
      <c r="P395" s="60">
        <v>83262</v>
      </c>
      <c r="Q395" s="60">
        <v>66609.600000000006</v>
      </c>
      <c r="R395" s="60">
        <v>62446.5</v>
      </c>
      <c r="T395" s="96">
        <f t="shared" ref="T395:T417" si="24">E395*Q395</f>
        <v>0</v>
      </c>
      <c r="U395" s="96">
        <f t="shared" ref="U395:U417" si="25">E395*R395</f>
        <v>0</v>
      </c>
      <c r="W395" s="94">
        <f t="shared" ref="W395:W417" si="26">T395-K395</f>
        <v>0</v>
      </c>
      <c r="X395" s="94">
        <f t="shared" ref="X395:X417" si="27">U395-K395</f>
        <v>0</v>
      </c>
    </row>
    <row r="396" spans="1:24" ht="229.5">
      <c r="A396" s="20">
        <v>386</v>
      </c>
      <c r="B396" s="21" t="s">
        <v>1183</v>
      </c>
      <c r="C396" s="31" t="s">
        <v>1184</v>
      </c>
      <c r="D396" s="21" t="s">
        <v>559</v>
      </c>
      <c r="E396" s="23">
        <v>0</v>
      </c>
      <c r="F396" s="24">
        <v>0</v>
      </c>
      <c r="G396" s="24">
        <v>0</v>
      </c>
      <c r="H396" s="25">
        <v>0</v>
      </c>
      <c r="I396" s="26"/>
      <c r="J396" s="24">
        <v>0</v>
      </c>
      <c r="K396" s="27">
        <v>0</v>
      </c>
      <c r="L396" s="43"/>
      <c r="M396" s="53">
        <v>0</v>
      </c>
      <c r="O396" s="60">
        <v>721140</v>
      </c>
      <c r="P396" s="60">
        <v>84840</v>
      </c>
      <c r="Q396" s="60">
        <v>67872</v>
      </c>
      <c r="R396" s="60">
        <v>63630</v>
      </c>
      <c r="T396" s="96">
        <f t="shared" si="24"/>
        <v>0</v>
      </c>
      <c r="U396" s="96">
        <f t="shared" si="25"/>
        <v>0</v>
      </c>
      <c r="W396" s="94">
        <f t="shared" si="26"/>
        <v>0</v>
      </c>
      <c r="X396" s="94">
        <f t="shared" si="27"/>
        <v>0</v>
      </c>
    </row>
    <row r="397" spans="1:24" ht="229.5">
      <c r="A397" s="20">
        <v>387</v>
      </c>
      <c r="B397" s="21" t="s">
        <v>1185</v>
      </c>
      <c r="C397" s="31" t="s">
        <v>1184</v>
      </c>
      <c r="D397" s="21" t="s">
        <v>559</v>
      </c>
      <c r="E397" s="23">
        <v>0</v>
      </c>
      <c r="F397" s="24">
        <v>0</v>
      </c>
      <c r="G397" s="24">
        <v>0</v>
      </c>
      <c r="H397" s="25">
        <v>0</v>
      </c>
      <c r="I397" s="26"/>
      <c r="J397" s="24">
        <v>0</v>
      </c>
      <c r="K397" s="27">
        <v>0</v>
      </c>
      <c r="L397" s="43"/>
      <c r="M397" s="53">
        <v>0</v>
      </c>
      <c r="O397" s="60">
        <v>5690388</v>
      </c>
      <c r="P397" s="60">
        <v>90864</v>
      </c>
      <c r="Q397" s="60">
        <v>72691.199999999997</v>
      </c>
      <c r="R397" s="60">
        <v>68148</v>
      </c>
      <c r="T397" s="96">
        <f t="shared" si="24"/>
        <v>0</v>
      </c>
      <c r="U397" s="96">
        <f t="shared" si="25"/>
        <v>0</v>
      </c>
      <c r="W397" s="94">
        <f t="shared" si="26"/>
        <v>0</v>
      </c>
      <c r="X397" s="94">
        <f t="shared" si="27"/>
        <v>0</v>
      </c>
    </row>
    <row r="398" spans="1:24" ht="229.5">
      <c r="A398" s="20">
        <v>388</v>
      </c>
      <c r="B398" s="21" t="s">
        <v>1186</v>
      </c>
      <c r="C398" s="31" t="s">
        <v>1187</v>
      </c>
      <c r="D398" s="21" t="s">
        <v>559</v>
      </c>
      <c r="E398" s="23">
        <v>0</v>
      </c>
      <c r="F398" s="24">
        <v>0</v>
      </c>
      <c r="G398" s="24">
        <v>0</v>
      </c>
      <c r="H398" s="25">
        <v>0</v>
      </c>
      <c r="I398" s="26"/>
      <c r="J398" s="24">
        <v>0</v>
      </c>
      <c r="K398" s="27">
        <v>0</v>
      </c>
      <c r="L398" s="43"/>
      <c r="M398" s="53">
        <v>0</v>
      </c>
      <c r="O398" s="60">
        <v>989800</v>
      </c>
      <c r="P398" s="60">
        <v>104919</v>
      </c>
      <c r="Q398" s="60">
        <v>83935.2</v>
      </c>
      <c r="R398" s="60">
        <v>78689.25</v>
      </c>
      <c r="T398" s="96">
        <f t="shared" si="24"/>
        <v>0</v>
      </c>
      <c r="U398" s="96">
        <f t="shared" si="25"/>
        <v>0</v>
      </c>
      <c r="W398" s="94">
        <f t="shared" si="26"/>
        <v>0</v>
      </c>
      <c r="X398" s="94">
        <f t="shared" si="27"/>
        <v>0</v>
      </c>
    </row>
    <row r="399" spans="1:24" ht="229.5">
      <c r="A399" s="20">
        <v>389</v>
      </c>
      <c r="B399" s="21" t="s">
        <v>1188</v>
      </c>
      <c r="C399" s="31" t="s">
        <v>1187</v>
      </c>
      <c r="D399" s="21" t="s">
        <v>559</v>
      </c>
      <c r="E399" s="23">
        <v>0</v>
      </c>
      <c r="F399" s="24">
        <v>0</v>
      </c>
      <c r="G399" s="24">
        <v>0</v>
      </c>
      <c r="H399" s="25">
        <v>0</v>
      </c>
      <c r="I399" s="26"/>
      <c r="J399" s="24">
        <v>0</v>
      </c>
      <c r="K399" s="27">
        <v>0</v>
      </c>
      <c r="L399" s="43"/>
      <c r="M399" s="53">
        <v>0</v>
      </c>
      <c r="O399" s="60">
        <v>13030067</v>
      </c>
      <c r="P399" s="60">
        <v>104919</v>
      </c>
      <c r="Q399" s="60">
        <v>83935.2</v>
      </c>
      <c r="R399" s="60">
        <v>78689.25</v>
      </c>
      <c r="T399" s="96">
        <f t="shared" si="24"/>
        <v>0</v>
      </c>
      <c r="U399" s="96">
        <f t="shared" si="25"/>
        <v>0</v>
      </c>
      <c r="W399" s="94">
        <f t="shared" si="26"/>
        <v>0</v>
      </c>
      <c r="X399" s="94">
        <f t="shared" si="27"/>
        <v>0</v>
      </c>
    </row>
    <row r="400" spans="1:24" ht="191.25">
      <c r="A400" s="20">
        <v>390</v>
      </c>
      <c r="B400" s="21" t="s">
        <v>1189</v>
      </c>
      <c r="C400" s="31" t="s">
        <v>1190</v>
      </c>
      <c r="D400" s="21" t="s">
        <v>559</v>
      </c>
      <c r="E400" s="23">
        <v>0</v>
      </c>
      <c r="F400" s="24">
        <v>0</v>
      </c>
      <c r="G400" s="24">
        <v>0</v>
      </c>
      <c r="H400" s="25">
        <v>0</v>
      </c>
      <c r="I400" s="26"/>
      <c r="J400" s="24">
        <v>0</v>
      </c>
      <c r="K400" s="27">
        <v>0</v>
      </c>
      <c r="L400" s="43"/>
      <c r="M400" s="53">
        <v>0</v>
      </c>
      <c r="O400" s="60">
        <v>753945</v>
      </c>
      <c r="P400" s="60">
        <v>81164</v>
      </c>
      <c r="Q400" s="60">
        <v>64931.199999999997</v>
      </c>
      <c r="R400" s="60">
        <v>60873</v>
      </c>
      <c r="T400" s="96">
        <f t="shared" si="24"/>
        <v>0</v>
      </c>
      <c r="U400" s="96">
        <f t="shared" si="25"/>
        <v>0</v>
      </c>
      <c r="W400" s="94">
        <f t="shared" si="26"/>
        <v>0</v>
      </c>
      <c r="X400" s="94">
        <f t="shared" si="27"/>
        <v>0</v>
      </c>
    </row>
    <row r="401" spans="1:24" ht="191.25">
      <c r="A401" s="20">
        <v>391</v>
      </c>
      <c r="B401" s="21" t="s">
        <v>1191</v>
      </c>
      <c r="C401" s="31" t="s">
        <v>1190</v>
      </c>
      <c r="D401" s="21" t="s">
        <v>559</v>
      </c>
      <c r="E401" s="23">
        <v>0</v>
      </c>
      <c r="F401" s="24">
        <v>0</v>
      </c>
      <c r="G401" s="24">
        <v>0</v>
      </c>
      <c r="H401" s="25">
        <v>0</v>
      </c>
      <c r="I401" s="26"/>
      <c r="J401" s="24">
        <v>0</v>
      </c>
      <c r="K401" s="27">
        <v>0</v>
      </c>
      <c r="L401" s="43"/>
      <c r="M401" s="53">
        <v>0</v>
      </c>
      <c r="O401" s="60">
        <v>8479475</v>
      </c>
      <c r="P401" s="60">
        <v>89201</v>
      </c>
      <c r="Q401" s="60">
        <v>71360.800000000003</v>
      </c>
      <c r="R401" s="60">
        <v>66900.75</v>
      </c>
      <c r="T401" s="96">
        <f t="shared" si="24"/>
        <v>0</v>
      </c>
      <c r="U401" s="96">
        <f t="shared" si="25"/>
        <v>0</v>
      </c>
      <c r="W401" s="94">
        <f t="shared" si="26"/>
        <v>0</v>
      </c>
      <c r="X401" s="94">
        <f t="shared" si="27"/>
        <v>0</v>
      </c>
    </row>
    <row r="402" spans="1:24" ht="165.75">
      <c r="A402" s="20">
        <v>392</v>
      </c>
      <c r="B402" s="21" t="s">
        <v>1192</v>
      </c>
      <c r="C402" s="31" t="s">
        <v>1193</v>
      </c>
      <c r="D402" s="21" t="s">
        <v>559</v>
      </c>
      <c r="E402" s="23">
        <v>0</v>
      </c>
      <c r="F402" s="24">
        <v>0</v>
      </c>
      <c r="G402" s="24">
        <v>0</v>
      </c>
      <c r="H402" s="25">
        <v>0</v>
      </c>
      <c r="I402" s="26"/>
      <c r="J402" s="24">
        <v>0</v>
      </c>
      <c r="K402" s="27">
        <v>0</v>
      </c>
      <c r="L402" s="43"/>
      <c r="M402" s="53">
        <v>0</v>
      </c>
      <c r="O402" s="60">
        <v>1074640</v>
      </c>
      <c r="P402" s="60">
        <v>88884</v>
      </c>
      <c r="Q402" s="60">
        <v>71107.199999999997</v>
      </c>
      <c r="R402" s="60">
        <v>66663</v>
      </c>
      <c r="T402" s="96">
        <f t="shared" si="24"/>
        <v>0</v>
      </c>
      <c r="U402" s="96">
        <f t="shared" si="25"/>
        <v>0</v>
      </c>
      <c r="W402" s="94">
        <f t="shared" si="26"/>
        <v>0</v>
      </c>
      <c r="X402" s="94">
        <f t="shared" si="27"/>
        <v>0</v>
      </c>
    </row>
    <row r="403" spans="1:24" ht="165.75">
      <c r="A403" s="20">
        <v>393</v>
      </c>
      <c r="B403" s="21" t="s">
        <v>1194</v>
      </c>
      <c r="C403" s="31" t="s">
        <v>1193</v>
      </c>
      <c r="D403" s="21" t="s">
        <v>559</v>
      </c>
      <c r="E403" s="23">
        <v>0</v>
      </c>
      <c r="F403" s="24">
        <v>0</v>
      </c>
      <c r="G403" s="24">
        <v>0</v>
      </c>
      <c r="H403" s="25">
        <v>0</v>
      </c>
      <c r="I403" s="26"/>
      <c r="J403" s="24">
        <v>0</v>
      </c>
      <c r="K403" s="27">
        <v>0</v>
      </c>
      <c r="L403" s="43"/>
      <c r="M403" s="53">
        <v>0</v>
      </c>
      <c r="O403" s="60">
        <v>19004160</v>
      </c>
      <c r="P403" s="60">
        <v>88884</v>
      </c>
      <c r="Q403" s="60">
        <v>71107.199999999997</v>
      </c>
      <c r="R403" s="60">
        <v>66663</v>
      </c>
      <c r="T403" s="96">
        <f t="shared" si="24"/>
        <v>0</v>
      </c>
      <c r="U403" s="96">
        <f t="shared" si="25"/>
        <v>0</v>
      </c>
      <c r="W403" s="94">
        <f t="shared" si="26"/>
        <v>0</v>
      </c>
      <c r="X403" s="94">
        <f t="shared" si="27"/>
        <v>0</v>
      </c>
    </row>
    <row r="404" spans="1:24" ht="114.75">
      <c r="A404" s="20">
        <v>394</v>
      </c>
      <c r="B404" s="21" t="s">
        <v>1195</v>
      </c>
      <c r="C404" s="31" t="s">
        <v>1196</v>
      </c>
      <c r="D404" s="21" t="s">
        <v>559</v>
      </c>
      <c r="E404" s="23">
        <v>1</v>
      </c>
      <c r="F404" s="24">
        <v>99263</v>
      </c>
      <c r="G404" s="24">
        <v>87668</v>
      </c>
      <c r="H404" s="25">
        <v>0</v>
      </c>
      <c r="I404" s="26"/>
      <c r="J404" s="24">
        <v>99263</v>
      </c>
      <c r="K404" s="27">
        <v>99263</v>
      </c>
      <c r="L404" s="43"/>
      <c r="M404" s="53">
        <v>1</v>
      </c>
      <c r="O404" s="60">
        <v>1187760</v>
      </c>
      <c r="P404" s="60">
        <v>87668</v>
      </c>
      <c r="Q404" s="60">
        <v>70134.399999999994</v>
      </c>
      <c r="R404" s="60">
        <v>65751</v>
      </c>
      <c r="T404" s="96">
        <f t="shared" si="24"/>
        <v>70134.399999999994</v>
      </c>
      <c r="U404" s="96">
        <f t="shared" si="25"/>
        <v>65751</v>
      </c>
      <c r="W404" s="94">
        <f t="shared" si="26"/>
        <v>-29128.600000000006</v>
      </c>
      <c r="X404" s="94">
        <f t="shared" si="27"/>
        <v>-33512</v>
      </c>
    </row>
    <row r="405" spans="1:24" ht="114.75">
      <c r="A405" s="20">
        <v>395</v>
      </c>
      <c r="B405" s="21" t="s">
        <v>1197</v>
      </c>
      <c r="C405" s="31" t="s">
        <v>1196</v>
      </c>
      <c r="D405" s="21" t="s">
        <v>559</v>
      </c>
      <c r="E405" s="23">
        <v>0</v>
      </c>
      <c r="F405" s="24">
        <v>0</v>
      </c>
      <c r="G405" s="24">
        <v>0</v>
      </c>
      <c r="H405" s="25">
        <v>0</v>
      </c>
      <c r="I405" s="26"/>
      <c r="J405" s="24">
        <v>0</v>
      </c>
      <c r="K405" s="27">
        <v>0</v>
      </c>
      <c r="L405" s="43"/>
      <c r="M405" s="53">
        <v>0</v>
      </c>
      <c r="O405" s="60">
        <v>9219358</v>
      </c>
      <c r="P405" s="60">
        <v>102900</v>
      </c>
      <c r="Q405" s="60">
        <v>82320</v>
      </c>
      <c r="R405" s="60">
        <v>77175</v>
      </c>
      <c r="T405" s="96">
        <f t="shared" si="24"/>
        <v>0</v>
      </c>
      <c r="U405" s="96">
        <f t="shared" si="25"/>
        <v>0</v>
      </c>
      <c r="W405" s="94">
        <f t="shared" si="26"/>
        <v>0</v>
      </c>
      <c r="X405" s="94">
        <f t="shared" si="27"/>
        <v>0</v>
      </c>
    </row>
    <row r="406" spans="1:24" ht="204">
      <c r="A406" s="20">
        <v>396</v>
      </c>
      <c r="B406" s="21" t="s">
        <v>1198</v>
      </c>
      <c r="C406" s="31" t="s">
        <v>1199</v>
      </c>
      <c r="D406" s="21" t="s">
        <v>559</v>
      </c>
      <c r="E406" s="23">
        <v>0</v>
      </c>
      <c r="F406" s="24">
        <v>0</v>
      </c>
      <c r="G406" s="24">
        <v>0</v>
      </c>
      <c r="H406" s="25">
        <v>0</v>
      </c>
      <c r="I406" s="26"/>
      <c r="J406" s="24">
        <v>0</v>
      </c>
      <c r="K406" s="27">
        <v>0</v>
      </c>
      <c r="L406" s="43"/>
      <c r="M406" s="53">
        <v>0</v>
      </c>
      <c r="O406" s="60">
        <v>509040</v>
      </c>
      <c r="P406" s="60">
        <v>48619</v>
      </c>
      <c r="Q406" s="60">
        <v>38895.199999999997</v>
      </c>
      <c r="R406" s="60">
        <v>36464.25</v>
      </c>
      <c r="T406" s="96">
        <f t="shared" si="24"/>
        <v>0</v>
      </c>
      <c r="U406" s="96">
        <f t="shared" si="25"/>
        <v>0</v>
      </c>
      <c r="W406" s="94">
        <f t="shared" si="26"/>
        <v>0</v>
      </c>
      <c r="X406" s="94">
        <f t="shared" si="27"/>
        <v>0</v>
      </c>
    </row>
    <row r="407" spans="1:24" ht="204">
      <c r="A407" s="20">
        <v>397</v>
      </c>
      <c r="B407" s="21" t="s">
        <v>1200</v>
      </c>
      <c r="C407" s="31" t="s">
        <v>1199</v>
      </c>
      <c r="D407" s="21" t="s">
        <v>559</v>
      </c>
      <c r="E407" s="23">
        <v>0</v>
      </c>
      <c r="F407" s="24">
        <v>0</v>
      </c>
      <c r="G407" s="24">
        <v>0</v>
      </c>
      <c r="H407" s="25">
        <v>0</v>
      </c>
      <c r="I407" s="26"/>
      <c r="J407" s="24">
        <v>0</v>
      </c>
      <c r="K407" s="27">
        <v>0</v>
      </c>
      <c r="L407" s="43"/>
      <c r="M407" s="53">
        <v>0</v>
      </c>
      <c r="O407" s="60">
        <v>3955784</v>
      </c>
      <c r="P407" s="60">
        <v>58434</v>
      </c>
      <c r="Q407" s="60">
        <v>46747.199999999997</v>
      </c>
      <c r="R407" s="60">
        <v>43825.5</v>
      </c>
      <c r="T407" s="96">
        <f t="shared" si="24"/>
        <v>0</v>
      </c>
      <c r="U407" s="96">
        <f t="shared" si="25"/>
        <v>0</v>
      </c>
      <c r="W407" s="94">
        <f t="shared" si="26"/>
        <v>0</v>
      </c>
      <c r="X407" s="94">
        <f t="shared" si="27"/>
        <v>0</v>
      </c>
    </row>
    <row r="408" spans="1:24" ht="267.75">
      <c r="A408" s="20">
        <v>398</v>
      </c>
      <c r="B408" s="21" t="s">
        <v>1201</v>
      </c>
      <c r="C408" s="31" t="s">
        <v>1202</v>
      </c>
      <c r="D408" s="21" t="s">
        <v>559</v>
      </c>
      <c r="E408" s="23">
        <v>1</v>
      </c>
      <c r="F408" s="24">
        <v>10588</v>
      </c>
      <c r="G408" s="24">
        <v>2822</v>
      </c>
      <c r="H408" s="25">
        <v>0</v>
      </c>
      <c r="I408" s="26"/>
      <c r="J408" s="24">
        <v>10588</v>
      </c>
      <c r="K408" s="27">
        <v>10588</v>
      </c>
      <c r="L408" s="43"/>
      <c r="M408" s="53">
        <v>1</v>
      </c>
      <c r="O408" s="60">
        <v>1272600</v>
      </c>
      <c r="P408" s="60">
        <v>2822</v>
      </c>
      <c r="Q408" s="60">
        <v>2257.6</v>
      </c>
      <c r="R408" s="60">
        <v>2116.5</v>
      </c>
      <c r="T408" s="96">
        <f t="shared" si="24"/>
        <v>2257.6</v>
      </c>
      <c r="U408" s="96">
        <f t="shared" si="25"/>
        <v>2116.5</v>
      </c>
      <c r="W408" s="94">
        <f t="shared" si="26"/>
        <v>-8330.4</v>
      </c>
      <c r="X408" s="94">
        <f t="shared" si="27"/>
        <v>-8471.5</v>
      </c>
    </row>
    <row r="409" spans="1:24" ht="267.75">
      <c r="A409" s="20">
        <v>399</v>
      </c>
      <c r="B409" s="21" t="s">
        <v>1203</v>
      </c>
      <c r="C409" s="31" t="s">
        <v>1202</v>
      </c>
      <c r="D409" s="21" t="s">
        <v>559</v>
      </c>
      <c r="E409" s="23">
        <v>0</v>
      </c>
      <c r="F409" s="24">
        <v>0</v>
      </c>
      <c r="G409" s="24">
        <v>0</v>
      </c>
      <c r="H409" s="25">
        <v>0</v>
      </c>
      <c r="I409" s="26"/>
      <c r="J409" s="24">
        <v>0</v>
      </c>
      <c r="K409" s="27">
        <v>0</v>
      </c>
      <c r="L409" s="43"/>
      <c r="M409" s="53">
        <v>0</v>
      </c>
      <c r="O409" s="60">
        <v>9877883</v>
      </c>
      <c r="P409" s="60">
        <v>12709</v>
      </c>
      <c r="Q409" s="60">
        <v>10167.200000000001</v>
      </c>
      <c r="R409" s="60">
        <v>9531.75</v>
      </c>
      <c r="T409" s="96">
        <f t="shared" si="24"/>
        <v>0</v>
      </c>
      <c r="U409" s="96">
        <f t="shared" si="25"/>
        <v>0</v>
      </c>
      <c r="W409" s="94">
        <f t="shared" si="26"/>
        <v>0</v>
      </c>
      <c r="X409" s="94">
        <f t="shared" si="27"/>
        <v>0</v>
      </c>
    </row>
    <row r="410" spans="1:24" ht="216.75">
      <c r="A410" s="20">
        <v>400</v>
      </c>
      <c r="B410" s="21" t="s">
        <v>1204</v>
      </c>
      <c r="C410" s="31" t="s">
        <v>1205</v>
      </c>
      <c r="D410" s="21" t="s">
        <v>559</v>
      </c>
      <c r="E410" s="23">
        <v>0</v>
      </c>
      <c r="F410" s="24">
        <v>0</v>
      </c>
      <c r="G410" s="24">
        <v>0</v>
      </c>
      <c r="H410" s="25">
        <v>0</v>
      </c>
      <c r="I410" s="26"/>
      <c r="J410" s="24">
        <v>0</v>
      </c>
      <c r="K410" s="27">
        <v>0</v>
      </c>
      <c r="L410" s="43"/>
      <c r="M410" s="53">
        <v>0</v>
      </c>
      <c r="O410" s="60">
        <v>2590342</v>
      </c>
      <c r="P410" s="60">
        <v>3757</v>
      </c>
      <c r="Q410" s="60">
        <v>3005.6</v>
      </c>
      <c r="R410" s="60">
        <v>2817.75</v>
      </c>
      <c r="T410" s="96">
        <f t="shared" si="24"/>
        <v>0</v>
      </c>
      <c r="U410" s="96">
        <f t="shared" si="25"/>
        <v>0</v>
      </c>
      <c r="W410" s="94">
        <f t="shared" si="26"/>
        <v>0</v>
      </c>
      <c r="X410" s="94">
        <f t="shared" si="27"/>
        <v>0</v>
      </c>
    </row>
    <row r="411" spans="1:24" ht="229.5">
      <c r="A411" s="20">
        <v>401</v>
      </c>
      <c r="B411" s="21" t="s">
        <v>1206</v>
      </c>
      <c r="C411" s="31" t="s">
        <v>1207</v>
      </c>
      <c r="D411" s="21" t="s">
        <v>559</v>
      </c>
      <c r="E411" s="23">
        <v>0</v>
      </c>
      <c r="F411" s="24">
        <v>0</v>
      </c>
      <c r="G411" s="24">
        <v>0</v>
      </c>
      <c r="H411" s="25">
        <v>0</v>
      </c>
      <c r="I411" s="26"/>
      <c r="J411" s="24">
        <v>0</v>
      </c>
      <c r="K411" s="27">
        <v>0</v>
      </c>
      <c r="L411" s="43"/>
      <c r="M411" s="53">
        <v>0</v>
      </c>
      <c r="O411" s="60">
        <v>8416128</v>
      </c>
      <c r="P411" s="60">
        <v>75779</v>
      </c>
      <c r="Q411" s="60">
        <v>60623.199999999997</v>
      </c>
      <c r="R411" s="60">
        <v>56834.25</v>
      </c>
      <c r="T411" s="96">
        <f t="shared" si="24"/>
        <v>0</v>
      </c>
      <c r="U411" s="96">
        <f t="shared" si="25"/>
        <v>0</v>
      </c>
      <c r="W411" s="94">
        <f t="shared" si="26"/>
        <v>0</v>
      </c>
      <c r="X411" s="94">
        <f t="shared" si="27"/>
        <v>0</v>
      </c>
    </row>
    <row r="412" spans="1:24" ht="242.25">
      <c r="A412" s="20">
        <v>402</v>
      </c>
      <c r="B412" s="21" t="s">
        <v>1232</v>
      </c>
      <c r="C412" s="31" t="s">
        <v>1233</v>
      </c>
      <c r="D412" s="21" t="s">
        <v>559</v>
      </c>
      <c r="E412" s="23">
        <v>0</v>
      </c>
      <c r="F412" s="24">
        <v>0</v>
      </c>
      <c r="G412" s="24">
        <v>0</v>
      </c>
      <c r="H412" s="25">
        <v>0</v>
      </c>
      <c r="I412" s="26"/>
      <c r="J412" s="24">
        <v>0</v>
      </c>
      <c r="K412" s="27">
        <v>0</v>
      </c>
      <c r="L412" s="43"/>
      <c r="M412" s="53">
        <v>0</v>
      </c>
      <c r="O412" s="60">
        <v>1161463</v>
      </c>
      <c r="P412" s="60">
        <v>66287</v>
      </c>
      <c r="Q412" s="60">
        <v>53029.599999999999</v>
      </c>
      <c r="R412" s="60">
        <v>49715.25</v>
      </c>
      <c r="T412" s="96">
        <f t="shared" si="24"/>
        <v>0</v>
      </c>
      <c r="U412" s="96">
        <f t="shared" si="25"/>
        <v>0</v>
      </c>
      <c r="W412" s="94">
        <f t="shared" si="26"/>
        <v>0</v>
      </c>
      <c r="X412" s="94">
        <f t="shared" si="27"/>
        <v>0</v>
      </c>
    </row>
    <row r="413" spans="1:24" ht="242.25">
      <c r="A413" s="20">
        <v>403</v>
      </c>
      <c r="B413" s="21" t="s">
        <v>1234</v>
      </c>
      <c r="C413" s="31" t="s">
        <v>1233</v>
      </c>
      <c r="D413" s="21" t="s">
        <v>559</v>
      </c>
      <c r="E413" s="23">
        <v>0</v>
      </c>
      <c r="F413" s="24">
        <v>0</v>
      </c>
      <c r="G413" s="24">
        <v>0</v>
      </c>
      <c r="H413" s="25">
        <v>0</v>
      </c>
      <c r="I413" s="26"/>
      <c r="J413" s="24">
        <v>0</v>
      </c>
      <c r="K413" s="27">
        <v>0</v>
      </c>
      <c r="L413" s="43"/>
      <c r="M413" s="53">
        <v>0</v>
      </c>
      <c r="O413" s="60">
        <v>7619558</v>
      </c>
      <c r="P413" s="60">
        <v>128116</v>
      </c>
      <c r="Q413" s="60">
        <v>102492.8</v>
      </c>
      <c r="R413" s="60">
        <v>96087</v>
      </c>
      <c r="T413" s="96">
        <f t="shared" si="24"/>
        <v>0</v>
      </c>
      <c r="U413" s="96">
        <f t="shared" si="25"/>
        <v>0</v>
      </c>
      <c r="W413" s="94">
        <f t="shared" si="26"/>
        <v>0</v>
      </c>
      <c r="X413" s="94">
        <f t="shared" si="27"/>
        <v>0</v>
      </c>
    </row>
    <row r="414" spans="1:24" ht="318.75">
      <c r="A414" s="20">
        <v>404</v>
      </c>
      <c r="B414" s="21" t="s">
        <v>1235</v>
      </c>
      <c r="C414" s="31" t="s">
        <v>1236</v>
      </c>
      <c r="D414" s="21" t="s">
        <v>559</v>
      </c>
      <c r="E414" s="23">
        <v>0</v>
      </c>
      <c r="F414" s="24">
        <v>0</v>
      </c>
      <c r="G414" s="24">
        <v>0</v>
      </c>
      <c r="H414" s="25">
        <v>0</v>
      </c>
      <c r="I414" s="26"/>
      <c r="J414" s="24">
        <v>0</v>
      </c>
      <c r="K414" s="27">
        <v>0</v>
      </c>
      <c r="L414" s="43"/>
      <c r="M414" s="53">
        <v>0</v>
      </c>
      <c r="O414" s="60">
        <v>611296</v>
      </c>
      <c r="P414" s="60">
        <v>55106</v>
      </c>
      <c r="Q414" s="60">
        <v>44084.800000000003</v>
      </c>
      <c r="R414" s="60">
        <v>41329.5</v>
      </c>
      <c r="T414" s="96">
        <f t="shared" si="24"/>
        <v>0</v>
      </c>
      <c r="U414" s="96">
        <f t="shared" si="25"/>
        <v>0</v>
      </c>
      <c r="W414" s="94">
        <f t="shared" si="26"/>
        <v>0</v>
      </c>
      <c r="X414" s="94">
        <f t="shared" si="27"/>
        <v>0</v>
      </c>
    </row>
    <row r="415" spans="1:24" ht="318.75">
      <c r="A415" s="20">
        <v>405</v>
      </c>
      <c r="B415" s="21" t="s">
        <v>1237</v>
      </c>
      <c r="C415" s="31" t="s">
        <v>1236</v>
      </c>
      <c r="D415" s="21" t="s">
        <v>559</v>
      </c>
      <c r="E415" s="23">
        <v>0</v>
      </c>
      <c r="F415" s="24">
        <v>0</v>
      </c>
      <c r="G415" s="24">
        <v>0</v>
      </c>
      <c r="H415" s="25">
        <v>0</v>
      </c>
      <c r="I415" s="26"/>
      <c r="J415" s="24">
        <v>0</v>
      </c>
      <c r="K415" s="27">
        <v>0</v>
      </c>
      <c r="L415" s="43"/>
      <c r="M415" s="53">
        <v>0</v>
      </c>
      <c r="O415" s="60">
        <v>4621427</v>
      </c>
      <c r="P415" s="60">
        <v>75951</v>
      </c>
      <c r="Q415" s="60">
        <v>60760.800000000003</v>
      </c>
      <c r="R415" s="60">
        <v>56963.25</v>
      </c>
      <c r="T415" s="96">
        <f t="shared" si="24"/>
        <v>0</v>
      </c>
      <c r="U415" s="96">
        <f t="shared" si="25"/>
        <v>0</v>
      </c>
      <c r="W415" s="94">
        <f t="shared" si="26"/>
        <v>0</v>
      </c>
      <c r="X415" s="94">
        <f t="shared" si="27"/>
        <v>0</v>
      </c>
    </row>
    <row r="416" spans="1:24" ht="204">
      <c r="A416" s="20">
        <v>406</v>
      </c>
      <c r="B416" s="21" t="s">
        <v>1238</v>
      </c>
      <c r="C416" s="31" t="s">
        <v>1239</v>
      </c>
      <c r="D416" s="21" t="s">
        <v>559</v>
      </c>
      <c r="E416" s="23">
        <v>0</v>
      </c>
      <c r="F416" s="24">
        <v>0</v>
      </c>
      <c r="G416" s="24">
        <v>0</v>
      </c>
      <c r="H416" s="25">
        <v>0</v>
      </c>
      <c r="I416" s="26"/>
      <c r="J416" s="24">
        <v>0</v>
      </c>
      <c r="K416" s="27">
        <v>0</v>
      </c>
      <c r="L416" s="43"/>
      <c r="M416" s="53">
        <v>0</v>
      </c>
      <c r="O416" s="60">
        <v>476346</v>
      </c>
      <c r="P416" s="60">
        <v>40749</v>
      </c>
      <c r="Q416" s="60">
        <v>32599.200000000001</v>
      </c>
      <c r="R416" s="60">
        <v>30561.75</v>
      </c>
      <c r="T416" s="96">
        <f t="shared" si="24"/>
        <v>0</v>
      </c>
      <c r="U416" s="96">
        <f t="shared" si="25"/>
        <v>0</v>
      </c>
      <c r="W416" s="94">
        <f t="shared" si="26"/>
        <v>0</v>
      </c>
      <c r="X416" s="94">
        <f t="shared" si="27"/>
        <v>0</v>
      </c>
    </row>
    <row r="417" spans="1:24" ht="204">
      <c r="A417" s="20">
        <v>407</v>
      </c>
      <c r="B417" s="21" t="s">
        <v>1240</v>
      </c>
      <c r="C417" s="31" t="s">
        <v>1239</v>
      </c>
      <c r="D417" s="21" t="s">
        <v>559</v>
      </c>
      <c r="E417" s="23">
        <v>0</v>
      </c>
      <c r="F417" s="24">
        <v>0</v>
      </c>
      <c r="G417" s="24">
        <v>0</v>
      </c>
      <c r="H417" s="25">
        <v>0</v>
      </c>
      <c r="I417" s="26"/>
      <c r="J417" s="24">
        <v>0</v>
      </c>
      <c r="K417" s="27">
        <v>0</v>
      </c>
      <c r="L417" s="43"/>
      <c r="M417" s="53">
        <v>0</v>
      </c>
      <c r="O417" s="60">
        <v>4242000</v>
      </c>
      <c r="P417" s="60">
        <v>65876</v>
      </c>
      <c r="Q417" s="60">
        <v>52700.800000000003</v>
      </c>
      <c r="R417" s="60">
        <v>49407</v>
      </c>
      <c r="T417" s="96">
        <f t="shared" si="24"/>
        <v>0</v>
      </c>
      <c r="U417" s="96">
        <f t="shared" si="25"/>
        <v>0</v>
      </c>
      <c r="W417" s="94">
        <f t="shared" si="26"/>
        <v>0</v>
      </c>
      <c r="X417" s="94">
        <f t="shared" si="27"/>
        <v>0</v>
      </c>
    </row>
    <row r="418" spans="1:24" ht="15.75">
      <c r="A418" s="55" t="s">
        <v>1241</v>
      </c>
      <c r="B418" s="56" t="s">
        <v>1241</v>
      </c>
      <c r="C418" s="56" t="s">
        <v>1241</v>
      </c>
      <c r="D418" s="56" t="s">
        <v>1241</v>
      </c>
      <c r="E418" s="56" t="s">
        <v>1241</v>
      </c>
      <c r="F418" s="56" t="s">
        <v>1241</v>
      </c>
      <c r="G418" s="56"/>
      <c r="H418" s="56"/>
      <c r="I418" s="56"/>
      <c r="J418" s="57" t="s">
        <v>1242</v>
      </c>
      <c r="K418" s="58">
        <v>14032995</v>
      </c>
      <c r="L418" s="43"/>
      <c r="M418" s="44"/>
    </row>
  </sheetData>
  <mergeCells count="8">
    <mergeCell ref="A1:B1"/>
    <mergeCell ref="A2:B2"/>
    <mergeCell ref="F2:I2"/>
    <mergeCell ref="A3:B5"/>
    <mergeCell ref="C3:C5"/>
    <mergeCell ref="F3:I3"/>
    <mergeCell ref="F4:I4"/>
    <mergeCell ref="F5:I5"/>
  </mergeCells>
  <conditionalFormatting sqref="J10:J417 F10:H417">
    <cfRule type="expression" dxfId="71" priority="8">
      <formula>ISERROR($K10)</formula>
    </cfRule>
  </conditionalFormatting>
  <conditionalFormatting sqref="M10:M417">
    <cfRule type="expression" dxfId="70" priority="7">
      <formula>ISERROR($I10)</formula>
    </cfRule>
  </conditionalFormatting>
  <conditionalFormatting sqref="K10:K417">
    <cfRule type="expression" dxfId="69" priority="6">
      <formula>ISERROR(K10)</formula>
    </cfRule>
  </conditionalFormatting>
  <conditionalFormatting sqref="K418">
    <cfRule type="expression" dxfId="68" priority="5">
      <formula>ISERROR($K$422)</formula>
    </cfRule>
  </conditionalFormatting>
  <conditionalFormatting sqref="E10:E417">
    <cfRule type="cellIs" dxfId="67" priority="4" operator="equal">
      <formula>0</formula>
    </cfRule>
  </conditionalFormatting>
  <conditionalFormatting sqref="C1:C2">
    <cfRule type="cellIs" dxfId="66" priority="3" operator="equal">
      <formula>0</formula>
    </cfRule>
  </conditionalFormatting>
  <conditionalFormatting sqref="J2:J5">
    <cfRule type="cellIs" dxfId="65" priority="2" operator="equal">
      <formula>0</formula>
    </cfRule>
  </conditionalFormatting>
  <conditionalFormatting sqref="K2:K5">
    <cfRule type="cellIs" dxfId="64" priority="1" operator="equal">
      <formula>0</formula>
    </cfRule>
  </conditionalFormatting>
  <dataValidations count="3">
    <dataValidation type="custom" allowBlank="1" showInputMessage="1" showErrorMessage="1" errorTitle="Descuento no valido" error="Por favor verifique en la columna &quot;Descuento sobre precio minimo&quot;:_x000a_- La mitad de los items pueden tener un descuento máximo del 25%_x000a_- La otra mitad puede tener un descuento máximo del 20%" promptTitle="Reglas de Descuento" prompt="Ingrese un descuento entre el 0 % y 100%. Tenga en cuenta en la columna &quot;Descuento sobre precio minimo&quot;:_x000a_- La mitad de los items pueden tener un descuento máximo del 25%_x000a_- La otra mitad puede tener un descuento máximo del 20%" sqref="I10:I417" xr:uid="{ED3D1204-C930-417D-B429-40CCBCA93E5C}">
      <formula1>H10&lt;$J$11</formula1>
    </dataValidation>
    <dataValidation type="decimal" allowBlank="1" showInputMessage="1" showErrorMessage="1" errorTitle="Descuento no valido" error="Solo la mitad de los items pueden tener un descuento máximo del 25%._x000a__x000a_La otra mitad puede tener un descuento máximo del 20%." sqref="H10:H417" xr:uid="{D04F8C6D-F2ED-493C-BBF4-17C1A76C83A9}">
      <formula1>-1</formula1>
      <formula2>$J$11</formula2>
    </dataValidation>
    <dataValidation operator="lessThan" allowBlank="1" showErrorMessage="1" errorTitle="Error" error="El valor es menor que el minimo permitido" sqref="J10:J417" xr:uid="{B18EF946-1B9C-4208-90ED-FD7272C90023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A6E64-A4F4-4061-9AFF-9FDC7727A05D}">
  <sheetPr>
    <tabColor theme="9" tint="0.39997558519241921"/>
  </sheetPr>
  <dimension ref="A1:X418"/>
  <sheetViews>
    <sheetView topLeftCell="C1" zoomScale="80" zoomScaleNormal="80" workbookViewId="0">
      <selection activeCell="P11" sqref="P11"/>
    </sheetView>
  </sheetViews>
  <sheetFormatPr baseColWidth="10" defaultColWidth="11.42578125" defaultRowHeight="15"/>
  <cols>
    <col min="3" max="3" width="27.7109375" customWidth="1"/>
    <col min="14" max="14" width="11.42578125" style="38"/>
  </cols>
  <sheetData>
    <row r="1" spans="1:24">
      <c r="A1" s="134" t="s">
        <v>1220</v>
      </c>
      <c r="B1" s="135"/>
      <c r="C1" s="23">
        <v>8</v>
      </c>
      <c r="E1" s="40"/>
      <c r="F1" s="41"/>
      <c r="G1" s="41"/>
      <c r="H1" s="41"/>
      <c r="I1" s="41"/>
      <c r="J1" s="42" t="s">
        <v>1221</v>
      </c>
      <c r="K1" s="42" t="s">
        <v>1219</v>
      </c>
      <c r="L1" s="43"/>
      <c r="M1" s="44"/>
    </row>
    <row r="2" spans="1:24" ht="25.5">
      <c r="A2" s="134" t="s">
        <v>1222</v>
      </c>
      <c r="B2" s="135"/>
      <c r="C2" s="23" t="s">
        <v>14</v>
      </c>
      <c r="E2" s="40"/>
      <c r="F2" s="134" t="s">
        <v>1223</v>
      </c>
      <c r="G2" s="138"/>
      <c r="H2" s="138"/>
      <c r="I2" s="135"/>
      <c r="J2" s="23">
        <v>77</v>
      </c>
      <c r="K2" s="45">
        <v>1</v>
      </c>
      <c r="L2" s="43"/>
      <c r="M2" s="44"/>
    </row>
    <row r="3" spans="1:24">
      <c r="A3" s="134" t="s">
        <v>1224</v>
      </c>
      <c r="B3" s="135"/>
      <c r="C3" s="143"/>
      <c r="E3" s="40"/>
      <c r="F3" s="134" t="s">
        <v>1225</v>
      </c>
      <c r="G3" s="138"/>
      <c r="H3" s="138"/>
      <c r="I3" s="135"/>
      <c r="J3" s="23">
        <v>39</v>
      </c>
      <c r="K3" s="45">
        <v>0.50649350649350644</v>
      </c>
      <c r="L3" s="43"/>
      <c r="M3" s="44"/>
    </row>
    <row r="4" spans="1:24">
      <c r="A4" s="139"/>
      <c r="B4" s="140"/>
      <c r="C4" s="144"/>
      <c r="F4" s="146" t="s">
        <v>1226</v>
      </c>
      <c r="G4" s="147"/>
      <c r="H4" s="147"/>
      <c r="I4" s="148"/>
      <c r="J4" s="23">
        <v>38</v>
      </c>
      <c r="K4" s="45">
        <v>0.4935064935064935</v>
      </c>
      <c r="L4" s="43"/>
      <c r="M4" s="44"/>
    </row>
    <row r="5" spans="1:24">
      <c r="A5" s="141"/>
      <c r="B5" s="142"/>
      <c r="C5" s="145"/>
      <c r="E5" s="40"/>
      <c r="F5" s="146" t="s">
        <v>1227</v>
      </c>
      <c r="G5" s="147"/>
      <c r="H5" s="147"/>
      <c r="I5" s="148"/>
      <c r="J5" s="23">
        <v>0</v>
      </c>
      <c r="K5" s="45">
        <v>0</v>
      </c>
      <c r="L5" s="43"/>
      <c r="M5" s="44"/>
    </row>
    <row r="6" spans="1:24">
      <c r="A6" s="44"/>
      <c r="B6" s="44"/>
      <c r="C6" s="44"/>
      <c r="D6" s="44"/>
      <c r="E6" s="40"/>
      <c r="F6" s="41"/>
      <c r="G6" s="41"/>
      <c r="H6" s="41"/>
      <c r="I6" s="41"/>
      <c r="J6" s="41"/>
      <c r="K6" s="44"/>
      <c r="L6" s="43"/>
      <c r="M6" s="44"/>
    </row>
    <row r="7" spans="1:24" ht="30">
      <c r="A7" s="46" t="s">
        <v>1228</v>
      </c>
      <c r="B7" s="47"/>
      <c r="C7" s="44"/>
      <c r="D7" s="44"/>
      <c r="E7" s="40"/>
      <c r="F7" s="41"/>
      <c r="G7" s="41"/>
      <c r="H7" s="41"/>
      <c r="I7" s="41"/>
      <c r="J7" s="48">
        <v>0.25009999999999999</v>
      </c>
      <c r="K7" s="49"/>
      <c r="L7" s="43"/>
      <c r="M7" s="50" t="s">
        <v>1229</v>
      </c>
    </row>
    <row r="8" spans="1:24">
      <c r="A8" s="44"/>
      <c r="B8" s="44"/>
      <c r="C8" s="44"/>
      <c r="D8" s="44"/>
      <c r="E8" s="40"/>
      <c r="F8" s="41"/>
      <c r="G8" s="41"/>
      <c r="H8" s="41"/>
      <c r="I8" s="41"/>
      <c r="J8" s="41"/>
      <c r="K8" s="43"/>
      <c r="L8" s="43"/>
      <c r="M8" s="44"/>
    </row>
    <row r="9" spans="1:24" ht="38.25">
      <c r="A9" s="51" t="s">
        <v>391</v>
      </c>
      <c r="B9" s="51" t="s">
        <v>392</v>
      </c>
      <c r="C9" s="52" t="s">
        <v>393</v>
      </c>
      <c r="D9" s="51" t="s">
        <v>394</v>
      </c>
      <c r="E9" s="18" t="s">
        <v>395</v>
      </c>
      <c r="F9" s="19" t="s">
        <v>396</v>
      </c>
      <c r="G9" s="19" t="s">
        <v>397</v>
      </c>
      <c r="H9" s="19" t="s">
        <v>398</v>
      </c>
      <c r="I9" s="19" t="s">
        <v>399</v>
      </c>
      <c r="J9" s="19" t="s">
        <v>400</v>
      </c>
      <c r="K9" s="19" t="s">
        <v>390</v>
      </c>
      <c r="L9" s="43" t="s">
        <v>1230</v>
      </c>
      <c r="M9" s="19" t="s">
        <v>1231</v>
      </c>
      <c r="O9" s="3" t="s">
        <v>18</v>
      </c>
      <c r="P9" s="4" t="s">
        <v>19</v>
      </c>
      <c r="Q9" s="3" t="s">
        <v>20</v>
      </c>
      <c r="R9" s="4" t="s">
        <v>21</v>
      </c>
      <c r="T9" s="95" t="s">
        <v>1244</v>
      </c>
      <c r="U9" s="95" t="s">
        <v>1245</v>
      </c>
      <c r="W9" s="4" t="s">
        <v>1246</v>
      </c>
      <c r="X9" s="4" t="s">
        <v>1247</v>
      </c>
    </row>
    <row r="10" spans="1:24" ht="33" customHeight="1">
      <c r="A10" s="20">
        <v>0</v>
      </c>
      <c r="B10" s="21" t="s">
        <v>25</v>
      </c>
      <c r="C10" s="22" t="s">
        <v>1208</v>
      </c>
      <c r="D10" s="21" t="s">
        <v>1209</v>
      </c>
      <c r="E10" s="23">
        <v>0</v>
      </c>
      <c r="F10" s="24">
        <v>0</v>
      </c>
      <c r="G10" s="24">
        <v>0</v>
      </c>
      <c r="H10" s="25">
        <v>0</v>
      </c>
      <c r="I10" s="26"/>
      <c r="J10" s="24">
        <v>0</v>
      </c>
      <c r="K10" s="27">
        <v>0</v>
      </c>
      <c r="L10" s="43">
        <v>0</v>
      </c>
      <c r="M10" s="53">
        <v>0</v>
      </c>
      <c r="O10" s="59">
        <v>3959</v>
      </c>
      <c r="P10" s="59">
        <v>192</v>
      </c>
      <c r="Q10" s="59">
        <v>153.6</v>
      </c>
      <c r="R10" s="59">
        <v>144</v>
      </c>
      <c r="T10" s="96">
        <f>E10*Q10</f>
        <v>0</v>
      </c>
      <c r="U10" s="96">
        <f>E10*R10</f>
        <v>0</v>
      </c>
      <c r="W10" s="94">
        <f>T10-K10</f>
        <v>0</v>
      </c>
      <c r="X10" s="94">
        <f>U10-K10</f>
        <v>0</v>
      </c>
    </row>
    <row r="11" spans="1:24" ht="331.5">
      <c r="A11" s="20">
        <v>1</v>
      </c>
      <c r="B11" s="21" t="s">
        <v>401</v>
      </c>
      <c r="C11" s="22" t="s">
        <v>402</v>
      </c>
      <c r="D11" s="21" t="s">
        <v>403</v>
      </c>
      <c r="E11" s="23">
        <v>0</v>
      </c>
      <c r="F11" s="24">
        <v>0</v>
      </c>
      <c r="G11" s="24">
        <v>0</v>
      </c>
      <c r="H11" s="25">
        <v>0</v>
      </c>
      <c r="I11" s="26"/>
      <c r="J11" s="24">
        <v>0</v>
      </c>
      <c r="K11" s="27">
        <v>0</v>
      </c>
      <c r="L11" s="43">
        <v>0</v>
      </c>
      <c r="M11" s="53">
        <v>0</v>
      </c>
      <c r="O11" s="60">
        <v>60954</v>
      </c>
      <c r="P11" s="60">
        <v>9248</v>
      </c>
      <c r="Q11" s="60">
        <v>7398.4</v>
      </c>
      <c r="R11" s="60">
        <v>6936</v>
      </c>
      <c r="T11" s="96">
        <f t="shared" ref="T11:T74" si="0">E11*Q11</f>
        <v>0</v>
      </c>
      <c r="U11" s="96">
        <f t="shared" ref="U11:U74" si="1">E11*R11</f>
        <v>0</v>
      </c>
      <c r="W11" s="94">
        <f t="shared" ref="W11:W74" si="2">T11-K11</f>
        <v>0</v>
      </c>
      <c r="X11" s="94">
        <f t="shared" ref="X11:X74" si="3">U11-K11</f>
        <v>0</v>
      </c>
    </row>
    <row r="12" spans="1:24" ht="331.5">
      <c r="A12" s="20">
        <v>2</v>
      </c>
      <c r="B12" s="21" t="s">
        <v>404</v>
      </c>
      <c r="C12" s="22" t="s">
        <v>402</v>
      </c>
      <c r="D12" s="21" t="s">
        <v>405</v>
      </c>
      <c r="E12" s="23">
        <v>0</v>
      </c>
      <c r="F12" s="24">
        <v>0</v>
      </c>
      <c r="G12" s="24">
        <v>0</v>
      </c>
      <c r="H12" s="25">
        <v>0</v>
      </c>
      <c r="I12" s="26"/>
      <c r="J12" s="24">
        <v>0</v>
      </c>
      <c r="K12" s="27">
        <v>0</v>
      </c>
      <c r="L12" s="43">
        <v>0</v>
      </c>
      <c r="M12" s="53">
        <v>0</v>
      </c>
      <c r="O12" s="60">
        <v>11128</v>
      </c>
      <c r="P12" s="60">
        <v>2558</v>
      </c>
      <c r="Q12" s="60">
        <v>2046.4</v>
      </c>
      <c r="R12" s="60">
        <v>1918.5</v>
      </c>
      <c r="T12" s="96">
        <f t="shared" si="0"/>
        <v>0</v>
      </c>
      <c r="U12" s="96">
        <f t="shared" si="1"/>
        <v>0</v>
      </c>
      <c r="W12" s="94">
        <f t="shared" si="2"/>
        <v>0</v>
      </c>
      <c r="X12" s="94">
        <f t="shared" si="3"/>
        <v>0</v>
      </c>
    </row>
    <row r="13" spans="1:24" ht="280.5">
      <c r="A13" s="20">
        <v>3</v>
      </c>
      <c r="B13" s="21" t="s">
        <v>406</v>
      </c>
      <c r="C13" s="22" t="s">
        <v>407</v>
      </c>
      <c r="D13" s="21" t="s">
        <v>408</v>
      </c>
      <c r="E13" s="23">
        <v>4</v>
      </c>
      <c r="F13" s="24">
        <v>6058</v>
      </c>
      <c r="G13" s="24">
        <v>5599</v>
      </c>
      <c r="H13" s="25">
        <v>0.25</v>
      </c>
      <c r="I13" s="26">
        <v>0.3068256850445692</v>
      </c>
      <c r="J13" s="24">
        <v>4199.25</v>
      </c>
      <c r="K13" s="27">
        <v>16797</v>
      </c>
      <c r="L13" s="43">
        <v>0</v>
      </c>
      <c r="M13" s="53">
        <v>4</v>
      </c>
      <c r="O13" s="60">
        <v>15881</v>
      </c>
      <c r="P13" s="60">
        <v>5599</v>
      </c>
      <c r="Q13" s="60">
        <v>4479.2</v>
      </c>
      <c r="R13" s="60">
        <v>4199.25</v>
      </c>
      <c r="T13" s="96">
        <f t="shared" si="0"/>
        <v>17916.8</v>
      </c>
      <c r="U13" s="96">
        <f t="shared" si="1"/>
        <v>16797</v>
      </c>
      <c r="W13" s="94">
        <f t="shared" si="2"/>
        <v>1119.7999999999993</v>
      </c>
      <c r="X13" s="94">
        <f t="shared" si="3"/>
        <v>0</v>
      </c>
    </row>
    <row r="14" spans="1:24" ht="357">
      <c r="A14" s="20">
        <v>4</v>
      </c>
      <c r="B14" s="21" t="s">
        <v>409</v>
      </c>
      <c r="C14" s="22" t="s">
        <v>410</v>
      </c>
      <c r="D14" s="21" t="s">
        <v>411</v>
      </c>
      <c r="E14" s="23">
        <v>0</v>
      </c>
      <c r="F14" s="24">
        <v>0</v>
      </c>
      <c r="G14" s="24">
        <v>0</v>
      </c>
      <c r="H14" s="25">
        <v>0</v>
      </c>
      <c r="I14" s="26">
        <v>0</v>
      </c>
      <c r="J14" s="24">
        <v>0</v>
      </c>
      <c r="K14" s="27">
        <v>0</v>
      </c>
      <c r="L14" s="43">
        <v>0</v>
      </c>
      <c r="M14" s="53">
        <v>0</v>
      </c>
      <c r="O14" s="60">
        <v>16948</v>
      </c>
      <c r="P14" s="60">
        <v>5090</v>
      </c>
      <c r="Q14" s="60">
        <v>4072</v>
      </c>
      <c r="R14" s="60">
        <v>3817.5</v>
      </c>
      <c r="T14" s="96">
        <f t="shared" si="0"/>
        <v>0</v>
      </c>
      <c r="U14" s="96">
        <f t="shared" si="1"/>
        <v>0</v>
      </c>
      <c r="W14" s="94">
        <f t="shared" si="2"/>
        <v>0</v>
      </c>
      <c r="X14" s="94">
        <f t="shared" si="3"/>
        <v>0</v>
      </c>
    </row>
    <row r="15" spans="1:24" ht="89.25">
      <c r="A15" s="20">
        <v>5</v>
      </c>
      <c r="B15" s="21" t="s">
        <v>412</v>
      </c>
      <c r="C15" s="22" t="s">
        <v>413</v>
      </c>
      <c r="D15" s="21" t="s">
        <v>414</v>
      </c>
      <c r="E15" s="23">
        <v>0</v>
      </c>
      <c r="F15" s="24">
        <v>0</v>
      </c>
      <c r="G15" s="24">
        <v>0</v>
      </c>
      <c r="H15" s="25">
        <v>0</v>
      </c>
      <c r="I15" s="26">
        <v>0</v>
      </c>
      <c r="J15" s="24">
        <v>0</v>
      </c>
      <c r="K15" s="27">
        <v>0</v>
      </c>
      <c r="L15" s="43">
        <v>0</v>
      </c>
      <c r="M15" s="53">
        <v>0</v>
      </c>
      <c r="O15" s="60">
        <v>7593</v>
      </c>
      <c r="P15" s="60">
        <v>1846</v>
      </c>
      <c r="Q15" s="60">
        <v>1476.8</v>
      </c>
      <c r="R15" s="60">
        <v>1384.5</v>
      </c>
      <c r="T15" s="96">
        <f t="shared" si="0"/>
        <v>0</v>
      </c>
      <c r="U15" s="96">
        <f t="shared" si="1"/>
        <v>0</v>
      </c>
      <c r="W15" s="94">
        <f t="shared" si="2"/>
        <v>0</v>
      </c>
      <c r="X15" s="94">
        <f t="shared" si="3"/>
        <v>0</v>
      </c>
    </row>
    <row r="16" spans="1:24" ht="153">
      <c r="A16" s="20">
        <v>6</v>
      </c>
      <c r="B16" s="21" t="s">
        <v>415</v>
      </c>
      <c r="C16" s="22" t="s">
        <v>416</v>
      </c>
      <c r="D16" s="21" t="s">
        <v>414</v>
      </c>
      <c r="E16" s="23">
        <v>0</v>
      </c>
      <c r="F16" s="24">
        <v>0</v>
      </c>
      <c r="G16" s="24">
        <v>0</v>
      </c>
      <c r="H16" s="25">
        <v>0</v>
      </c>
      <c r="I16" s="26">
        <v>0</v>
      </c>
      <c r="J16" s="24">
        <v>0</v>
      </c>
      <c r="K16" s="27">
        <v>0</v>
      </c>
      <c r="L16" s="43">
        <v>0</v>
      </c>
      <c r="M16" s="53">
        <v>0</v>
      </c>
      <c r="O16" s="60">
        <v>5992</v>
      </c>
      <c r="P16" s="60">
        <v>1810</v>
      </c>
      <c r="Q16" s="60">
        <v>1448</v>
      </c>
      <c r="R16" s="60">
        <v>1357.5</v>
      </c>
      <c r="T16" s="96">
        <f t="shared" si="0"/>
        <v>0</v>
      </c>
      <c r="U16" s="96">
        <f t="shared" si="1"/>
        <v>0</v>
      </c>
      <c r="W16" s="94">
        <f t="shared" si="2"/>
        <v>0</v>
      </c>
      <c r="X16" s="94">
        <f t="shared" si="3"/>
        <v>0</v>
      </c>
    </row>
    <row r="17" spans="1:24" ht="140.25">
      <c r="A17" s="20">
        <v>7</v>
      </c>
      <c r="B17" s="21" t="s">
        <v>417</v>
      </c>
      <c r="C17" s="22" t="s">
        <v>418</v>
      </c>
      <c r="D17" s="21" t="s">
        <v>419</v>
      </c>
      <c r="E17" s="23">
        <v>0</v>
      </c>
      <c r="F17" s="24">
        <v>0</v>
      </c>
      <c r="G17" s="24">
        <v>0</v>
      </c>
      <c r="H17" s="25">
        <v>0</v>
      </c>
      <c r="I17" s="26">
        <v>0</v>
      </c>
      <c r="J17" s="24">
        <v>0</v>
      </c>
      <c r="K17" s="27">
        <v>0</v>
      </c>
      <c r="L17" s="43">
        <v>0</v>
      </c>
      <c r="M17" s="53">
        <v>0</v>
      </c>
      <c r="O17" s="60">
        <v>9465</v>
      </c>
      <c r="P17" s="60">
        <v>3049</v>
      </c>
      <c r="Q17" s="60">
        <v>2439.1999999999998</v>
      </c>
      <c r="R17" s="60">
        <v>2286.75</v>
      </c>
      <c r="T17" s="96">
        <f t="shared" si="0"/>
        <v>0</v>
      </c>
      <c r="U17" s="96">
        <f t="shared" si="1"/>
        <v>0</v>
      </c>
      <c r="W17" s="94">
        <f t="shared" si="2"/>
        <v>0</v>
      </c>
      <c r="X17" s="94">
        <f t="shared" si="3"/>
        <v>0</v>
      </c>
    </row>
    <row r="18" spans="1:24" ht="229.5">
      <c r="A18" s="20">
        <v>8</v>
      </c>
      <c r="B18" s="21" t="s">
        <v>420</v>
      </c>
      <c r="C18" s="22" t="s">
        <v>421</v>
      </c>
      <c r="D18" s="21" t="s">
        <v>422</v>
      </c>
      <c r="E18" s="23">
        <v>0</v>
      </c>
      <c r="F18" s="24">
        <v>0</v>
      </c>
      <c r="G18" s="24">
        <v>0</v>
      </c>
      <c r="H18" s="25">
        <v>0</v>
      </c>
      <c r="I18" s="26">
        <v>0</v>
      </c>
      <c r="J18" s="24">
        <v>0</v>
      </c>
      <c r="K18" s="27">
        <v>0</v>
      </c>
      <c r="L18" s="43">
        <v>0</v>
      </c>
      <c r="M18" s="53">
        <v>0</v>
      </c>
      <c r="O18" s="60">
        <v>7048</v>
      </c>
      <c r="P18" s="60">
        <v>1908</v>
      </c>
      <c r="Q18" s="60">
        <v>1526.4</v>
      </c>
      <c r="R18" s="60">
        <v>1431</v>
      </c>
      <c r="T18" s="96">
        <f t="shared" si="0"/>
        <v>0</v>
      </c>
      <c r="U18" s="96">
        <f t="shared" si="1"/>
        <v>0</v>
      </c>
      <c r="W18" s="94">
        <f t="shared" si="2"/>
        <v>0</v>
      </c>
      <c r="X18" s="94">
        <f t="shared" si="3"/>
        <v>0</v>
      </c>
    </row>
    <row r="19" spans="1:24" ht="409.5">
      <c r="A19" s="20">
        <v>9</v>
      </c>
      <c r="B19" s="21" t="s">
        <v>423</v>
      </c>
      <c r="C19" s="22" t="s">
        <v>424</v>
      </c>
      <c r="D19" s="21" t="s">
        <v>425</v>
      </c>
      <c r="E19" s="23">
        <v>0</v>
      </c>
      <c r="F19" s="24">
        <v>0</v>
      </c>
      <c r="G19" s="24">
        <v>0</v>
      </c>
      <c r="H19" s="25">
        <v>0</v>
      </c>
      <c r="I19" s="26">
        <v>0</v>
      </c>
      <c r="J19" s="24">
        <v>0</v>
      </c>
      <c r="K19" s="27">
        <v>0</v>
      </c>
      <c r="L19" s="43">
        <v>0</v>
      </c>
      <c r="M19" s="53">
        <v>0</v>
      </c>
      <c r="O19" s="60">
        <v>131538</v>
      </c>
      <c r="P19" s="60">
        <v>31674</v>
      </c>
      <c r="Q19" s="60">
        <v>25339.200000000001</v>
      </c>
      <c r="R19" s="60">
        <v>23755.5</v>
      </c>
      <c r="T19" s="96">
        <f t="shared" si="0"/>
        <v>0</v>
      </c>
      <c r="U19" s="96">
        <f t="shared" si="1"/>
        <v>0</v>
      </c>
      <c r="W19" s="94">
        <f t="shared" si="2"/>
        <v>0</v>
      </c>
      <c r="X19" s="94">
        <f t="shared" si="3"/>
        <v>0</v>
      </c>
    </row>
    <row r="20" spans="1:24" ht="165.75">
      <c r="A20" s="20">
        <v>10</v>
      </c>
      <c r="B20" s="21" t="s">
        <v>426</v>
      </c>
      <c r="C20" s="22" t="s">
        <v>427</v>
      </c>
      <c r="D20" s="21" t="s">
        <v>428</v>
      </c>
      <c r="E20" s="23">
        <v>0</v>
      </c>
      <c r="F20" s="24">
        <v>0</v>
      </c>
      <c r="G20" s="24">
        <v>0</v>
      </c>
      <c r="H20" s="25">
        <v>0</v>
      </c>
      <c r="I20" s="26">
        <v>0</v>
      </c>
      <c r="J20" s="24">
        <v>0</v>
      </c>
      <c r="K20" s="27">
        <v>0</v>
      </c>
      <c r="L20" s="43">
        <v>0</v>
      </c>
      <c r="M20" s="53">
        <v>0</v>
      </c>
      <c r="O20" s="60">
        <v>14893</v>
      </c>
      <c r="P20" s="60">
        <v>1981</v>
      </c>
      <c r="Q20" s="60">
        <v>1584.8</v>
      </c>
      <c r="R20" s="60">
        <v>1485.75</v>
      </c>
      <c r="T20" s="96">
        <f t="shared" si="0"/>
        <v>0</v>
      </c>
      <c r="U20" s="96">
        <f t="shared" si="1"/>
        <v>0</v>
      </c>
      <c r="W20" s="94">
        <f t="shared" si="2"/>
        <v>0</v>
      </c>
      <c r="X20" s="94">
        <f t="shared" si="3"/>
        <v>0</v>
      </c>
    </row>
    <row r="21" spans="1:24" ht="165.75">
      <c r="A21" s="20">
        <v>11</v>
      </c>
      <c r="B21" s="21" t="s">
        <v>429</v>
      </c>
      <c r="C21" s="22" t="s">
        <v>427</v>
      </c>
      <c r="D21" s="21" t="s">
        <v>403</v>
      </c>
      <c r="E21" s="23">
        <v>0</v>
      </c>
      <c r="F21" s="24">
        <v>0</v>
      </c>
      <c r="G21" s="24">
        <v>0</v>
      </c>
      <c r="H21" s="25">
        <v>0</v>
      </c>
      <c r="I21" s="26">
        <v>0</v>
      </c>
      <c r="J21" s="24">
        <v>0</v>
      </c>
      <c r="K21" s="27">
        <v>0</v>
      </c>
      <c r="L21" s="43">
        <v>0</v>
      </c>
      <c r="M21" s="53">
        <v>0</v>
      </c>
      <c r="O21" s="60">
        <v>49728</v>
      </c>
      <c r="P21" s="60">
        <v>1471</v>
      </c>
      <c r="Q21" s="60">
        <v>1176.8</v>
      </c>
      <c r="R21" s="60">
        <v>1103.25</v>
      </c>
      <c r="T21" s="96">
        <f t="shared" si="0"/>
        <v>0</v>
      </c>
      <c r="U21" s="96">
        <f t="shared" si="1"/>
        <v>0</v>
      </c>
      <c r="W21" s="94">
        <f t="shared" si="2"/>
        <v>0</v>
      </c>
      <c r="X21" s="94">
        <f t="shared" si="3"/>
        <v>0</v>
      </c>
    </row>
    <row r="22" spans="1:24" ht="204">
      <c r="A22" s="20">
        <v>12</v>
      </c>
      <c r="B22" s="21" t="s">
        <v>430</v>
      </c>
      <c r="C22" s="28" t="s">
        <v>431</v>
      </c>
      <c r="D22" s="21" t="s">
        <v>403</v>
      </c>
      <c r="E22" s="23">
        <v>6</v>
      </c>
      <c r="F22" s="24">
        <v>9423</v>
      </c>
      <c r="G22" s="24">
        <v>6192</v>
      </c>
      <c r="H22" s="25">
        <v>0.25</v>
      </c>
      <c r="I22" s="26">
        <v>0.50716332378223494</v>
      </c>
      <c r="J22" s="24">
        <v>4644</v>
      </c>
      <c r="K22" s="27">
        <v>27864</v>
      </c>
      <c r="L22" s="43">
        <v>0</v>
      </c>
      <c r="M22" s="53">
        <v>6</v>
      </c>
      <c r="O22" s="60">
        <v>53069</v>
      </c>
      <c r="P22" s="60">
        <v>6192</v>
      </c>
      <c r="Q22" s="60">
        <v>4953.6000000000004</v>
      </c>
      <c r="R22" s="60">
        <v>4644</v>
      </c>
      <c r="T22" s="96">
        <f t="shared" si="0"/>
        <v>29721.600000000002</v>
      </c>
      <c r="U22" s="96">
        <f t="shared" si="1"/>
        <v>27864</v>
      </c>
      <c r="W22" s="94">
        <f t="shared" si="2"/>
        <v>1857.6000000000022</v>
      </c>
      <c r="X22" s="94">
        <f t="shared" si="3"/>
        <v>0</v>
      </c>
    </row>
    <row r="23" spans="1:24" ht="76.5">
      <c r="A23" s="20">
        <v>13</v>
      </c>
      <c r="B23" s="21" t="s">
        <v>432</v>
      </c>
      <c r="C23" s="22" t="s">
        <v>433</v>
      </c>
      <c r="D23" s="21" t="s">
        <v>434</v>
      </c>
      <c r="E23" s="23">
        <v>0</v>
      </c>
      <c r="F23" s="24">
        <v>0</v>
      </c>
      <c r="G23" s="24">
        <v>0</v>
      </c>
      <c r="H23" s="25">
        <v>0</v>
      </c>
      <c r="I23" s="26">
        <v>0</v>
      </c>
      <c r="J23" s="24">
        <v>0</v>
      </c>
      <c r="K23" s="27">
        <v>0</v>
      </c>
      <c r="L23" s="43">
        <v>0</v>
      </c>
      <c r="M23" s="53">
        <v>0</v>
      </c>
      <c r="O23" s="60">
        <v>96247</v>
      </c>
      <c r="P23" s="60">
        <v>13215</v>
      </c>
      <c r="Q23" s="60">
        <v>10572</v>
      </c>
      <c r="R23" s="60">
        <v>9911.25</v>
      </c>
      <c r="T23" s="96">
        <f t="shared" si="0"/>
        <v>0</v>
      </c>
      <c r="U23" s="96">
        <f t="shared" si="1"/>
        <v>0</v>
      </c>
      <c r="W23" s="94">
        <f t="shared" si="2"/>
        <v>0</v>
      </c>
      <c r="X23" s="94">
        <f t="shared" si="3"/>
        <v>0</v>
      </c>
    </row>
    <row r="24" spans="1:24" ht="102">
      <c r="A24" s="20">
        <v>14</v>
      </c>
      <c r="B24" s="21" t="s">
        <v>435</v>
      </c>
      <c r="C24" s="22" t="s">
        <v>436</v>
      </c>
      <c r="D24" s="21" t="s">
        <v>437</v>
      </c>
      <c r="E24" s="23">
        <v>0</v>
      </c>
      <c r="F24" s="24">
        <v>0</v>
      </c>
      <c r="G24" s="24">
        <v>0</v>
      </c>
      <c r="H24" s="25">
        <v>0</v>
      </c>
      <c r="I24" s="26">
        <v>0</v>
      </c>
      <c r="J24" s="24">
        <v>0</v>
      </c>
      <c r="K24" s="27">
        <v>0</v>
      </c>
      <c r="L24" s="43">
        <v>0</v>
      </c>
      <c r="M24" s="53">
        <v>0</v>
      </c>
      <c r="O24" s="60">
        <v>67845</v>
      </c>
      <c r="P24" s="60">
        <v>4793</v>
      </c>
      <c r="Q24" s="60">
        <v>3834.4</v>
      </c>
      <c r="R24" s="60">
        <v>3594.75</v>
      </c>
      <c r="T24" s="96">
        <f t="shared" si="0"/>
        <v>0</v>
      </c>
      <c r="U24" s="96">
        <f t="shared" si="1"/>
        <v>0</v>
      </c>
      <c r="W24" s="94">
        <f t="shared" si="2"/>
        <v>0</v>
      </c>
      <c r="X24" s="94">
        <f t="shared" si="3"/>
        <v>0</v>
      </c>
    </row>
    <row r="25" spans="1:24" ht="255">
      <c r="A25" s="20">
        <v>15</v>
      </c>
      <c r="B25" s="21" t="s">
        <v>438</v>
      </c>
      <c r="C25" s="22" t="s">
        <v>439</v>
      </c>
      <c r="D25" s="21" t="s">
        <v>440</v>
      </c>
      <c r="E25" s="23">
        <v>7</v>
      </c>
      <c r="F25" s="24">
        <v>8050</v>
      </c>
      <c r="G25" s="24">
        <v>5371</v>
      </c>
      <c r="H25" s="25">
        <v>0.25</v>
      </c>
      <c r="I25" s="26">
        <v>0.49959627329192546</v>
      </c>
      <c r="J25" s="24">
        <v>4028.25</v>
      </c>
      <c r="K25" s="27">
        <v>28197.75</v>
      </c>
      <c r="L25" s="43">
        <v>0</v>
      </c>
      <c r="M25" s="53">
        <v>7</v>
      </c>
      <c r="O25" s="60">
        <v>33686</v>
      </c>
      <c r="P25" s="60">
        <v>5371</v>
      </c>
      <c r="Q25" s="60">
        <v>4296.8</v>
      </c>
      <c r="R25" s="60">
        <v>4028.25</v>
      </c>
      <c r="T25" s="96">
        <f t="shared" si="0"/>
        <v>30077.600000000002</v>
      </c>
      <c r="U25" s="96">
        <f t="shared" si="1"/>
        <v>28197.75</v>
      </c>
      <c r="W25" s="94">
        <f t="shared" si="2"/>
        <v>1879.8500000000022</v>
      </c>
      <c r="X25" s="94">
        <f t="shared" si="3"/>
        <v>0</v>
      </c>
    </row>
    <row r="26" spans="1:24" ht="267.75">
      <c r="A26" s="20">
        <v>16</v>
      </c>
      <c r="B26" s="21" t="s">
        <v>441</v>
      </c>
      <c r="C26" s="22" t="s">
        <v>442</v>
      </c>
      <c r="D26" s="21" t="s">
        <v>443</v>
      </c>
      <c r="E26" s="23">
        <v>0</v>
      </c>
      <c r="F26" s="24">
        <v>0</v>
      </c>
      <c r="G26" s="24">
        <v>0</v>
      </c>
      <c r="H26" s="25">
        <v>0</v>
      </c>
      <c r="I26" s="26">
        <v>0</v>
      </c>
      <c r="J26" s="24">
        <v>0</v>
      </c>
      <c r="K26" s="27">
        <v>0</v>
      </c>
      <c r="L26" s="43">
        <v>0</v>
      </c>
      <c r="M26" s="53">
        <v>0</v>
      </c>
      <c r="O26" s="60">
        <v>15921</v>
      </c>
      <c r="P26" s="60">
        <v>1902</v>
      </c>
      <c r="Q26" s="60">
        <v>1521.6</v>
      </c>
      <c r="R26" s="60">
        <v>1426.5</v>
      </c>
      <c r="T26" s="96">
        <f t="shared" si="0"/>
        <v>0</v>
      </c>
      <c r="U26" s="96">
        <f t="shared" si="1"/>
        <v>0</v>
      </c>
      <c r="W26" s="94">
        <f t="shared" si="2"/>
        <v>0</v>
      </c>
      <c r="X26" s="94">
        <f t="shared" si="3"/>
        <v>0</v>
      </c>
    </row>
    <row r="27" spans="1:24" ht="267.75">
      <c r="A27" s="20">
        <v>17</v>
      </c>
      <c r="B27" s="21" t="s">
        <v>444</v>
      </c>
      <c r="C27" s="22" t="s">
        <v>442</v>
      </c>
      <c r="D27" s="21" t="s">
        <v>445</v>
      </c>
      <c r="E27" s="23">
        <v>0</v>
      </c>
      <c r="F27" s="24">
        <v>0</v>
      </c>
      <c r="G27" s="24">
        <v>0</v>
      </c>
      <c r="H27" s="25">
        <v>0</v>
      </c>
      <c r="I27" s="26">
        <v>0</v>
      </c>
      <c r="J27" s="24">
        <v>0</v>
      </c>
      <c r="K27" s="27">
        <v>0</v>
      </c>
      <c r="L27" s="43">
        <v>0</v>
      </c>
      <c r="M27" s="53">
        <v>0</v>
      </c>
      <c r="O27" s="60">
        <v>14918</v>
      </c>
      <c r="P27" s="60">
        <v>1696</v>
      </c>
      <c r="Q27" s="60">
        <v>1356.8</v>
      </c>
      <c r="R27" s="60">
        <v>1272</v>
      </c>
      <c r="T27" s="96">
        <f t="shared" si="0"/>
        <v>0</v>
      </c>
      <c r="U27" s="96">
        <f t="shared" si="1"/>
        <v>0</v>
      </c>
      <c r="W27" s="94">
        <f t="shared" si="2"/>
        <v>0</v>
      </c>
      <c r="X27" s="94">
        <f t="shared" si="3"/>
        <v>0</v>
      </c>
    </row>
    <row r="28" spans="1:24" ht="408">
      <c r="A28" s="20">
        <v>18</v>
      </c>
      <c r="B28" s="21" t="s">
        <v>446</v>
      </c>
      <c r="C28" s="28" t="s">
        <v>447</v>
      </c>
      <c r="D28" s="21" t="s">
        <v>448</v>
      </c>
      <c r="E28" s="23">
        <v>0</v>
      </c>
      <c r="F28" s="24">
        <v>0</v>
      </c>
      <c r="G28" s="24">
        <v>0</v>
      </c>
      <c r="H28" s="25">
        <v>0</v>
      </c>
      <c r="I28" s="26">
        <v>0</v>
      </c>
      <c r="J28" s="24">
        <v>0</v>
      </c>
      <c r="K28" s="27">
        <v>0</v>
      </c>
      <c r="L28" s="43">
        <v>0</v>
      </c>
      <c r="M28" s="53">
        <v>0</v>
      </c>
      <c r="O28" s="60">
        <v>35951</v>
      </c>
      <c r="P28" s="60">
        <v>5649</v>
      </c>
      <c r="Q28" s="60">
        <v>4519.2</v>
      </c>
      <c r="R28" s="60">
        <v>4236.75</v>
      </c>
      <c r="T28" s="96">
        <f t="shared" si="0"/>
        <v>0</v>
      </c>
      <c r="U28" s="96">
        <f t="shared" si="1"/>
        <v>0</v>
      </c>
      <c r="W28" s="94">
        <f t="shared" si="2"/>
        <v>0</v>
      </c>
      <c r="X28" s="94">
        <f t="shared" si="3"/>
        <v>0</v>
      </c>
    </row>
    <row r="29" spans="1:24" ht="306">
      <c r="A29" s="20">
        <v>19</v>
      </c>
      <c r="B29" s="21" t="s">
        <v>449</v>
      </c>
      <c r="C29" s="28" t="s">
        <v>450</v>
      </c>
      <c r="D29" s="21" t="s">
        <v>403</v>
      </c>
      <c r="E29" s="23">
        <v>5</v>
      </c>
      <c r="F29" s="24">
        <v>12705</v>
      </c>
      <c r="G29" s="24">
        <v>6855</v>
      </c>
      <c r="H29" s="25">
        <v>0.25</v>
      </c>
      <c r="I29" s="26">
        <v>0.5953364817001181</v>
      </c>
      <c r="J29" s="24">
        <v>5141.25</v>
      </c>
      <c r="K29" s="27">
        <v>25706.25</v>
      </c>
      <c r="L29" s="43">
        <v>0</v>
      </c>
      <c r="M29" s="53">
        <v>5</v>
      </c>
      <c r="O29" s="60">
        <v>111005</v>
      </c>
      <c r="P29" s="60">
        <v>6855</v>
      </c>
      <c r="Q29" s="60">
        <v>5484</v>
      </c>
      <c r="R29" s="60">
        <v>5141.25</v>
      </c>
      <c r="T29" s="96">
        <f t="shared" si="0"/>
        <v>27420</v>
      </c>
      <c r="U29" s="96">
        <f t="shared" si="1"/>
        <v>25706.25</v>
      </c>
      <c r="W29" s="94">
        <f t="shared" si="2"/>
        <v>1713.75</v>
      </c>
      <c r="X29" s="94">
        <f t="shared" si="3"/>
        <v>0</v>
      </c>
    </row>
    <row r="30" spans="1:24" ht="331.5">
      <c r="A30" s="20">
        <v>20</v>
      </c>
      <c r="B30" s="21" t="s">
        <v>451</v>
      </c>
      <c r="C30" s="22" t="s">
        <v>452</v>
      </c>
      <c r="D30" s="21" t="s">
        <v>453</v>
      </c>
      <c r="E30" s="23">
        <v>0</v>
      </c>
      <c r="F30" s="24">
        <v>0</v>
      </c>
      <c r="G30" s="24">
        <v>0</v>
      </c>
      <c r="H30" s="25">
        <v>0</v>
      </c>
      <c r="I30" s="26">
        <v>0</v>
      </c>
      <c r="J30" s="24">
        <v>0</v>
      </c>
      <c r="K30" s="27">
        <v>0</v>
      </c>
      <c r="L30" s="43">
        <v>0</v>
      </c>
      <c r="M30" s="53">
        <v>0</v>
      </c>
      <c r="O30" s="60">
        <v>27941</v>
      </c>
      <c r="P30" s="60">
        <v>8508</v>
      </c>
      <c r="Q30" s="60">
        <v>6806.4</v>
      </c>
      <c r="R30" s="60">
        <v>6381</v>
      </c>
      <c r="T30" s="96">
        <f t="shared" si="0"/>
        <v>0</v>
      </c>
      <c r="U30" s="96">
        <f t="shared" si="1"/>
        <v>0</v>
      </c>
      <c r="W30" s="94">
        <f t="shared" si="2"/>
        <v>0</v>
      </c>
      <c r="X30" s="94">
        <f t="shared" si="3"/>
        <v>0</v>
      </c>
    </row>
    <row r="31" spans="1:24" ht="229.5">
      <c r="A31" s="20">
        <v>21</v>
      </c>
      <c r="B31" s="21" t="s">
        <v>454</v>
      </c>
      <c r="C31" s="22" t="s">
        <v>455</v>
      </c>
      <c r="D31" s="21" t="s">
        <v>456</v>
      </c>
      <c r="E31" s="23">
        <v>6</v>
      </c>
      <c r="F31" s="24">
        <v>6019</v>
      </c>
      <c r="G31" s="24">
        <v>4362</v>
      </c>
      <c r="H31" s="25">
        <v>0.25</v>
      </c>
      <c r="I31" s="26">
        <v>0.45647117461372322</v>
      </c>
      <c r="J31" s="24">
        <v>3271.5</v>
      </c>
      <c r="K31" s="27">
        <v>19629</v>
      </c>
      <c r="L31" s="43">
        <v>0</v>
      </c>
      <c r="M31" s="53">
        <v>6</v>
      </c>
      <c r="O31" s="60">
        <v>17646</v>
      </c>
      <c r="P31" s="60">
        <v>4362</v>
      </c>
      <c r="Q31" s="60">
        <v>3489.6</v>
      </c>
      <c r="R31" s="60">
        <v>3271.5</v>
      </c>
      <c r="T31" s="96">
        <f t="shared" si="0"/>
        <v>20937.599999999999</v>
      </c>
      <c r="U31" s="96">
        <f t="shared" si="1"/>
        <v>19629</v>
      </c>
      <c r="W31" s="94">
        <f t="shared" si="2"/>
        <v>1308.5999999999985</v>
      </c>
      <c r="X31" s="94">
        <f t="shared" si="3"/>
        <v>0</v>
      </c>
    </row>
    <row r="32" spans="1:24" ht="267.75">
      <c r="A32" s="20">
        <v>22</v>
      </c>
      <c r="B32" s="21" t="s">
        <v>457</v>
      </c>
      <c r="C32" s="22" t="s">
        <v>458</v>
      </c>
      <c r="D32" s="21" t="s">
        <v>403</v>
      </c>
      <c r="E32" s="23">
        <v>5</v>
      </c>
      <c r="F32" s="24">
        <v>12484</v>
      </c>
      <c r="G32" s="24">
        <v>5452</v>
      </c>
      <c r="H32" s="25">
        <v>0.25</v>
      </c>
      <c r="I32" s="26">
        <v>0.67246074975969239</v>
      </c>
      <c r="J32" s="24">
        <v>4089</v>
      </c>
      <c r="K32" s="27">
        <v>20445</v>
      </c>
      <c r="L32" s="43">
        <v>0</v>
      </c>
      <c r="M32" s="53">
        <v>5</v>
      </c>
      <c r="O32" s="60">
        <v>30815</v>
      </c>
      <c r="P32" s="60">
        <v>5452</v>
      </c>
      <c r="Q32" s="60">
        <v>4361.6000000000004</v>
      </c>
      <c r="R32" s="60">
        <v>4089</v>
      </c>
      <c r="T32" s="96">
        <f t="shared" si="0"/>
        <v>21808</v>
      </c>
      <c r="U32" s="96">
        <f t="shared" si="1"/>
        <v>20445</v>
      </c>
      <c r="W32" s="94">
        <f t="shared" si="2"/>
        <v>1363</v>
      </c>
      <c r="X32" s="94">
        <f t="shared" si="3"/>
        <v>0</v>
      </c>
    </row>
    <row r="33" spans="1:24" ht="267.75">
      <c r="A33" s="20">
        <v>23</v>
      </c>
      <c r="B33" s="21" t="s">
        <v>459</v>
      </c>
      <c r="C33" s="22" t="s">
        <v>458</v>
      </c>
      <c r="D33" s="21" t="s">
        <v>460</v>
      </c>
      <c r="E33" s="23">
        <v>0</v>
      </c>
      <c r="F33" s="24">
        <v>0</v>
      </c>
      <c r="G33" s="24">
        <v>0</v>
      </c>
      <c r="H33" s="25">
        <v>0</v>
      </c>
      <c r="I33" s="26">
        <v>0</v>
      </c>
      <c r="J33" s="24">
        <v>0</v>
      </c>
      <c r="K33" s="27">
        <v>0</v>
      </c>
      <c r="L33" s="43">
        <v>0</v>
      </c>
      <c r="M33" s="53">
        <v>0</v>
      </c>
      <c r="O33" s="60">
        <v>17646</v>
      </c>
      <c r="P33" s="60">
        <v>2593</v>
      </c>
      <c r="Q33" s="60">
        <v>2074.4</v>
      </c>
      <c r="R33" s="60">
        <v>1944.75</v>
      </c>
      <c r="T33" s="96">
        <f t="shared" si="0"/>
        <v>0</v>
      </c>
      <c r="U33" s="96">
        <f t="shared" si="1"/>
        <v>0</v>
      </c>
      <c r="W33" s="94">
        <f t="shared" si="2"/>
        <v>0</v>
      </c>
      <c r="X33" s="94">
        <f t="shared" si="3"/>
        <v>0</v>
      </c>
    </row>
    <row r="34" spans="1:24" ht="267.75">
      <c r="A34" s="20">
        <v>24</v>
      </c>
      <c r="B34" s="21" t="s">
        <v>461</v>
      </c>
      <c r="C34" s="22" t="s">
        <v>458</v>
      </c>
      <c r="D34" s="21" t="s">
        <v>462</v>
      </c>
      <c r="E34" s="23">
        <v>0</v>
      </c>
      <c r="F34" s="24">
        <v>0</v>
      </c>
      <c r="G34" s="24">
        <v>0</v>
      </c>
      <c r="H34" s="25">
        <v>0</v>
      </c>
      <c r="I34" s="26">
        <v>0</v>
      </c>
      <c r="J34" s="24">
        <v>0</v>
      </c>
      <c r="K34" s="27">
        <v>0</v>
      </c>
      <c r="L34" s="43">
        <v>0</v>
      </c>
      <c r="M34" s="53">
        <v>0</v>
      </c>
      <c r="O34" s="60">
        <v>16263</v>
      </c>
      <c r="P34" s="60">
        <v>1719</v>
      </c>
      <c r="Q34" s="60">
        <v>1375.2</v>
      </c>
      <c r="R34" s="60">
        <v>1289.25</v>
      </c>
      <c r="T34" s="96">
        <f t="shared" si="0"/>
        <v>0</v>
      </c>
      <c r="U34" s="96">
        <f t="shared" si="1"/>
        <v>0</v>
      </c>
      <c r="W34" s="94">
        <f t="shared" si="2"/>
        <v>0</v>
      </c>
      <c r="X34" s="94">
        <f t="shared" si="3"/>
        <v>0</v>
      </c>
    </row>
    <row r="35" spans="1:24" ht="229.5">
      <c r="A35" s="20">
        <v>25</v>
      </c>
      <c r="B35" s="21" t="s">
        <v>463</v>
      </c>
      <c r="C35" s="22" t="s">
        <v>464</v>
      </c>
      <c r="D35" s="21" t="s">
        <v>465</v>
      </c>
      <c r="E35" s="23">
        <v>0</v>
      </c>
      <c r="F35" s="24">
        <v>0</v>
      </c>
      <c r="G35" s="24">
        <v>0</v>
      </c>
      <c r="H35" s="25">
        <v>0</v>
      </c>
      <c r="I35" s="26">
        <v>0</v>
      </c>
      <c r="J35" s="24">
        <v>0</v>
      </c>
      <c r="K35" s="27">
        <v>0</v>
      </c>
      <c r="L35" s="43">
        <v>0</v>
      </c>
      <c r="M35" s="53">
        <v>0</v>
      </c>
      <c r="O35" s="60">
        <v>203616</v>
      </c>
      <c r="P35" s="60">
        <v>4907</v>
      </c>
      <c r="Q35" s="60">
        <v>3925.6</v>
      </c>
      <c r="R35" s="60">
        <v>3680.25</v>
      </c>
      <c r="T35" s="96">
        <f t="shared" si="0"/>
        <v>0</v>
      </c>
      <c r="U35" s="96">
        <f t="shared" si="1"/>
        <v>0</v>
      </c>
      <c r="W35" s="94">
        <f t="shared" si="2"/>
        <v>0</v>
      </c>
      <c r="X35" s="94">
        <f t="shared" si="3"/>
        <v>0</v>
      </c>
    </row>
    <row r="36" spans="1:24" ht="63.75">
      <c r="A36" s="20">
        <v>26</v>
      </c>
      <c r="B36" s="21" t="s">
        <v>466</v>
      </c>
      <c r="C36" s="22" t="s">
        <v>467</v>
      </c>
      <c r="D36" s="21" t="s">
        <v>468</v>
      </c>
      <c r="E36" s="23">
        <v>0</v>
      </c>
      <c r="F36" s="24">
        <v>0</v>
      </c>
      <c r="G36" s="24">
        <v>0</v>
      </c>
      <c r="H36" s="25">
        <v>0</v>
      </c>
      <c r="I36" s="26">
        <v>0</v>
      </c>
      <c r="J36" s="24">
        <v>0</v>
      </c>
      <c r="K36" s="27">
        <v>0</v>
      </c>
      <c r="L36" s="43">
        <v>0</v>
      </c>
      <c r="M36" s="53">
        <v>0</v>
      </c>
      <c r="O36" s="60">
        <v>44492</v>
      </c>
      <c r="P36" s="60">
        <v>3069</v>
      </c>
      <c r="Q36" s="60">
        <v>2455.1999999999998</v>
      </c>
      <c r="R36" s="60">
        <v>2301.75</v>
      </c>
      <c r="T36" s="96">
        <f t="shared" si="0"/>
        <v>0</v>
      </c>
      <c r="U36" s="96">
        <f t="shared" si="1"/>
        <v>0</v>
      </c>
      <c r="W36" s="94">
        <f t="shared" si="2"/>
        <v>0</v>
      </c>
      <c r="X36" s="94">
        <f t="shared" si="3"/>
        <v>0</v>
      </c>
    </row>
    <row r="37" spans="1:24" ht="191.25">
      <c r="A37" s="20">
        <v>27</v>
      </c>
      <c r="B37" s="21" t="s">
        <v>469</v>
      </c>
      <c r="C37" s="22" t="s">
        <v>470</v>
      </c>
      <c r="D37" s="21" t="s">
        <v>403</v>
      </c>
      <c r="E37" s="23">
        <v>5</v>
      </c>
      <c r="F37" s="24">
        <v>7357</v>
      </c>
      <c r="G37" s="24">
        <v>4173</v>
      </c>
      <c r="H37" s="25">
        <v>0.19999999999999998</v>
      </c>
      <c r="I37" s="26">
        <v>0.54622808209868157</v>
      </c>
      <c r="J37" s="24">
        <v>3338.4</v>
      </c>
      <c r="K37" s="27">
        <v>16692</v>
      </c>
      <c r="L37" s="43">
        <v>0</v>
      </c>
      <c r="M37" s="53">
        <v>5</v>
      </c>
      <c r="O37" s="60">
        <v>35290</v>
      </c>
      <c r="P37" s="60">
        <v>4173</v>
      </c>
      <c r="Q37" s="60">
        <v>3338.4</v>
      </c>
      <c r="R37" s="60">
        <v>3129.75</v>
      </c>
      <c r="T37" s="96">
        <f t="shared" si="0"/>
        <v>16692</v>
      </c>
      <c r="U37" s="96">
        <f t="shared" si="1"/>
        <v>15648.75</v>
      </c>
      <c r="W37" s="94">
        <f t="shared" si="2"/>
        <v>0</v>
      </c>
      <c r="X37" s="94">
        <f t="shared" si="3"/>
        <v>-1043.25</v>
      </c>
    </row>
    <row r="38" spans="1:24" ht="255">
      <c r="A38" s="20">
        <v>28</v>
      </c>
      <c r="B38" s="21" t="s">
        <v>471</v>
      </c>
      <c r="C38" s="28" t="s">
        <v>472</v>
      </c>
      <c r="D38" s="21" t="s">
        <v>443</v>
      </c>
      <c r="E38" s="23">
        <v>0</v>
      </c>
      <c r="F38" s="24">
        <v>0</v>
      </c>
      <c r="G38" s="24">
        <v>0</v>
      </c>
      <c r="H38" s="25">
        <v>0</v>
      </c>
      <c r="I38" s="26">
        <v>0</v>
      </c>
      <c r="J38" s="24">
        <v>0</v>
      </c>
      <c r="K38" s="27">
        <v>0</v>
      </c>
      <c r="L38" s="43">
        <v>0</v>
      </c>
      <c r="M38" s="53">
        <v>0</v>
      </c>
      <c r="O38" s="60">
        <v>14552</v>
      </c>
      <c r="P38" s="60">
        <v>2685</v>
      </c>
      <c r="Q38" s="60">
        <v>2148</v>
      </c>
      <c r="R38" s="60">
        <v>2013.75</v>
      </c>
      <c r="T38" s="96">
        <f t="shared" si="0"/>
        <v>0</v>
      </c>
      <c r="U38" s="96">
        <f t="shared" si="1"/>
        <v>0</v>
      </c>
      <c r="W38" s="94">
        <f t="shared" si="2"/>
        <v>0</v>
      </c>
      <c r="X38" s="94">
        <f t="shared" si="3"/>
        <v>0</v>
      </c>
    </row>
    <row r="39" spans="1:24" ht="255">
      <c r="A39" s="20">
        <v>29</v>
      </c>
      <c r="B39" s="21" t="s">
        <v>473</v>
      </c>
      <c r="C39" s="22" t="s">
        <v>472</v>
      </c>
      <c r="D39" s="21" t="s">
        <v>474</v>
      </c>
      <c r="E39" s="23">
        <v>0</v>
      </c>
      <c r="F39" s="24">
        <v>0</v>
      </c>
      <c r="G39" s="24">
        <v>0</v>
      </c>
      <c r="H39" s="25">
        <v>0</v>
      </c>
      <c r="I39" s="26">
        <v>0</v>
      </c>
      <c r="J39" s="24">
        <v>0</v>
      </c>
      <c r="K39" s="27">
        <v>0</v>
      </c>
      <c r="L39" s="43">
        <v>0</v>
      </c>
      <c r="M39" s="53">
        <v>0</v>
      </c>
      <c r="O39" s="60">
        <v>10426</v>
      </c>
      <c r="P39" s="60">
        <v>1744</v>
      </c>
      <c r="Q39" s="60">
        <v>1395.2</v>
      </c>
      <c r="R39" s="60">
        <v>1308</v>
      </c>
      <c r="T39" s="96">
        <f t="shared" si="0"/>
        <v>0</v>
      </c>
      <c r="U39" s="96">
        <f t="shared" si="1"/>
        <v>0</v>
      </c>
      <c r="W39" s="94">
        <f t="shared" si="2"/>
        <v>0</v>
      </c>
      <c r="X39" s="94">
        <f t="shared" si="3"/>
        <v>0</v>
      </c>
    </row>
    <row r="40" spans="1:24" ht="293.25">
      <c r="A40" s="20">
        <v>30</v>
      </c>
      <c r="B40" s="21" t="s">
        <v>475</v>
      </c>
      <c r="C40" s="22" t="s">
        <v>476</v>
      </c>
      <c r="D40" s="21" t="s">
        <v>465</v>
      </c>
      <c r="E40" s="23">
        <v>7</v>
      </c>
      <c r="F40" s="24">
        <v>6758</v>
      </c>
      <c r="G40" s="24">
        <v>5064</v>
      </c>
      <c r="H40" s="25">
        <v>0.25</v>
      </c>
      <c r="I40" s="26">
        <v>0.43799940810890792</v>
      </c>
      <c r="J40" s="24">
        <v>3798</v>
      </c>
      <c r="K40" s="27">
        <v>26586</v>
      </c>
      <c r="L40" s="43">
        <v>0</v>
      </c>
      <c r="M40" s="53">
        <v>7</v>
      </c>
      <c r="O40" s="60">
        <v>35951</v>
      </c>
      <c r="P40" s="60">
        <v>5064</v>
      </c>
      <c r="Q40" s="60">
        <v>4051.2</v>
      </c>
      <c r="R40" s="60">
        <v>3798</v>
      </c>
      <c r="T40" s="96">
        <f t="shared" si="0"/>
        <v>28358.399999999998</v>
      </c>
      <c r="U40" s="96">
        <f t="shared" si="1"/>
        <v>26586</v>
      </c>
      <c r="W40" s="94">
        <f t="shared" si="2"/>
        <v>1772.3999999999978</v>
      </c>
      <c r="X40" s="94">
        <f t="shared" si="3"/>
        <v>0</v>
      </c>
    </row>
    <row r="41" spans="1:24" ht="293.25">
      <c r="A41" s="20">
        <v>31</v>
      </c>
      <c r="B41" s="21" t="s">
        <v>477</v>
      </c>
      <c r="C41" s="22" t="s">
        <v>476</v>
      </c>
      <c r="D41" s="21" t="s">
        <v>478</v>
      </c>
      <c r="E41" s="23">
        <v>0</v>
      </c>
      <c r="F41" s="24">
        <v>0</v>
      </c>
      <c r="G41" s="24">
        <v>0</v>
      </c>
      <c r="H41" s="25">
        <v>0</v>
      </c>
      <c r="I41" s="26">
        <v>0</v>
      </c>
      <c r="J41" s="24">
        <v>0</v>
      </c>
      <c r="K41" s="27">
        <v>0</v>
      </c>
      <c r="L41" s="43">
        <v>0</v>
      </c>
      <c r="M41" s="53">
        <v>0</v>
      </c>
      <c r="O41" s="60">
        <v>20854</v>
      </c>
      <c r="P41" s="60">
        <v>2170</v>
      </c>
      <c r="Q41" s="60">
        <v>1736</v>
      </c>
      <c r="R41" s="60">
        <v>1627.5</v>
      </c>
      <c r="T41" s="96">
        <f t="shared" si="0"/>
        <v>0</v>
      </c>
      <c r="U41" s="96">
        <f t="shared" si="1"/>
        <v>0</v>
      </c>
      <c r="W41" s="94">
        <f t="shared" si="2"/>
        <v>0</v>
      </c>
      <c r="X41" s="94">
        <f t="shared" si="3"/>
        <v>0</v>
      </c>
    </row>
    <row r="42" spans="1:24" ht="293.25">
      <c r="A42" s="20">
        <v>32</v>
      </c>
      <c r="B42" s="21" t="s">
        <v>479</v>
      </c>
      <c r="C42" s="22" t="s">
        <v>480</v>
      </c>
      <c r="D42" s="21" t="s">
        <v>481</v>
      </c>
      <c r="E42" s="23">
        <v>0</v>
      </c>
      <c r="F42" s="24">
        <v>0</v>
      </c>
      <c r="G42" s="24">
        <v>0</v>
      </c>
      <c r="H42" s="25">
        <v>0</v>
      </c>
      <c r="I42" s="26">
        <v>0</v>
      </c>
      <c r="J42" s="24">
        <v>0</v>
      </c>
      <c r="K42" s="27">
        <v>0</v>
      </c>
      <c r="L42" s="43">
        <v>0</v>
      </c>
      <c r="M42" s="53">
        <v>0</v>
      </c>
      <c r="O42" s="60">
        <v>57884</v>
      </c>
      <c r="P42" s="60">
        <v>13286</v>
      </c>
      <c r="Q42" s="60">
        <v>10628.8</v>
      </c>
      <c r="R42" s="60">
        <v>9964.5</v>
      </c>
      <c r="T42" s="96">
        <f t="shared" si="0"/>
        <v>0</v>
      </c>
      <c r="U42" s="96">
        <f t="shared" si="1"/>
        <v>0</v>
      </c>
      <c r="W42" s="94">
        <f t="shared" si="2"/>
        <v>0</v>
      </c>
      <c r="X42" s="94">
        <f t="shared" si="3"/>
        <v>0</v>
      </c>
    </row>
    <row r="43" spans="1:24" ht="76.5">
      <c r="A43" s="20">
        <v>33</v>
      </c>
      <c r="B43" s="21" t="s">
        <v>482</v>
      </c>
      <c r="C43" s="22" t="s">
        <v>483</v>
      </c>
      <c r="D43" s="21" t="s">
        <v>403</v>
      </c>
      <c r="E43" s="23">
        <v>2</v>
      </c>
      <c r="F43" s="24">
        <v>20691</v>
      </c>
      <c r="G43" s="24">
        <v>11723</v>
      </c>
      <c r="H43" s="25">
        <v>0.25</v>
      </c>
      <c r="I43" s="26">
        <v>0.57506887052341593</v>
      </c>
      <c r="J43" s="24">
        <v>8792.25</v>
      </c>
      <c r="K43" s="27">
        <v>17584.5</v>
      </c>
      <c r="L43" s="43">
        <v>0</v>
      </c>
      <c r="M43" s="53">
        <v>2</v>
      </c>
      <c r="O43" s="60">
        <v>51332</v>
      </c>
      <c r="P43" s="60">
        <v>11723</v>
      </c>
      <c r="Q43" s="60">
        <v>9378.4</v>
      </c>
      <c r="R43" s="60">
        <v>8792.25</v>
      </c>
      <c r="T43" s="96">
        <f t="shared" si="0"/>
        <v>18756.8</v>
      </c>
      <c r="U43" s="96">
        <f t="shared" si="1"/>
        <v>17584.5</v>
      </c>
      <c r="W43" s="94">
        <f t="shared" si="2"/>
        <v>1172.2999999999993</v>
      </c>
      <c r="X43" s="94">
        <f t="shared" si="3"/>
        <v>0</v>
      </c>
    </row>
    <row r="44" spans="1:24" ht="76.5">
      <c r="A44" s="20">
        <v>34</v>
      </c>
      <c r="B44" s="21" t="s">
        <v>484</v>
      </c>
      <c r="C44" s="22" t="s">
        <v>485</v>
      </c>
      <c r="D44" s="21" t="s">
        <v>486</v>
      </c>
      <c r="E44" s="23">
        <v>0</v>
      </c>
      <c r="F44" s="24">
        <v>0</v>
      </c>
      <c r="G44" s="24">
        <v>0</v>
      </c>
      <c r="H44" s="25">
        <v>0</v>
      </c>
      <c r="I44" s="26">
        <v>0</v>
      </c>
      <c r="J44" s="24">
        <v>0</v>
      </c>
      <c r="K44" s="27">
        <v>0</v>
      </c>
      <c r="L44" s="43">
        <v>0</v>
      </c>
      <c r="M44" s="53">
        <v>0</v>
      </c>
      <c r="O44" s="60">
        <v>21399</v>
      </c>
      <c r="P44" s="60">
        <v>3084</v>
      </c>
      <c r="Q44" s="60">
        <v>2467.1999999999998</v>
      </c>
      <c r="R44" s="60">
        <v>2313</v>
      </c>
      <c r="T44" s="96">
        <f t="shared" si="0"/>
        <v>0</v>
      </c>
      <c r="U44" s="96">
        <f t="shared" si="1"/>
        <v>0</v>
      </c>
      <c r="W44" s="94">
        <f t="shared" si="2"/>
        <v>0</v>
      </c>
      <c r="X44" s="94">
        <f t="shared" si="3"/>
        <v>0</v>
      </c>
    </row>
    <row r="45" spans="1:24" ht="76.5">
      <c r="A45" s="20">
        <v>35</v>
      </c>
      <c r="B45" s="21" t="s">
        <v>487</v>
      </c>
      <c r="C45" s="22" t="s">
        <v>488</v>
      </c>
      <c r="D45" s="21" t="s">
        <v>489</v>
      </c>
      <c r="E45" s="23">
        <v>0</v>
      </c>
      <c r="F45" s="24">
        <v>0</v>
      </c>
      <c r="G45" s="24">
        <v>0</v>
      </c>
      <c r="H45" s="25">
        <v>0</v>
      </c>
      <c r="I45" s="26">
        <v>0</v>
      </c>
      <c r="J45" s="24">
        <v>0</v>
      </c>
      <c r="K45" s="27">
        <v>0</v>
      </c>
      <c r="L45" s="43">
        <v>0</v>
      </c>
      <c r="M45" s="53">
        <v>0</v>
      </c>
      <c r="O45" s="60">
        <v>15720</v>
      </c>
      <c r="P45" s="60">
        <v>2692</v>
      </c>
      <c r="Q45" s="60">
        <v>2153.6</v>
      </c>
      <c r="R45" s="60">
        <v>2019</v>
      </c>
      <c r="T45" s="96">
        <f t="shared" si="0"/>
        <v>0</v>
      </c>
      <c r="U45" s="96">
        <f t="shared" si="1"/>
        <v>0</v>
      </c>
      <c r="W45" s="94">
        <f t="shared" si="2"/>
        <v>0</v>
      </c>
      <c r="X45" s="94">
        <f t="shared" si="3"/>
        <v>0</v>
      </c>
    </row>
    <row r="46" spans="1:24" ht="76.5">
      <c r="A46" s="20">
        <v>36</v>
      </c>
      <c r="B46" s="21" t="s">
        <v>490</v>
      </c>
      <c r="C46" s="22" t="s">
        <v>488</v>
      </c>
      <c r="D46" s="21" t="s">
        <v>465</v>
      </c>
      <c r="E46" s="23">
        <v>1</v>
      </c>
      <c r="F46" s="24">
        <v>15853</v>
      </c>
      <c r="G46" s="24">
        <v>10365</v>
      </c>
      <c r="H46" s="25">
        <v>0.2</v>
      </c>
      <c r="I46" s="26">
        <v>0.47694442692234906</v>
      </c>
      <c r="J46" s="24">
        <v>8292</v>
      </c>
      <c r="K46" s="27">
        <v>8292</v>
      </c>
      <c r="L46" s="43">
        <v>0</v>
      </c>
      <c r="M46" s="53">
        <v>1</v>
      </c>
      <c r="O46" s="60">
        <v>47933</v>
      </c>
      <c r="P46" s="60">
        <v>10365</v>
      </c>
      <c r="Q46" s="60">
        <v>8292</v>
      </c>
      <c r="R46" s="60">
        <v>7773.75</v>
      </c>
      <c r="T46" s="96">
        <f t="shared" si="0"/>
        <v>8292</v>
      </c>
      <c r="U46" s="96">
        <f t="shared" si="1"/>
        <v>7773.75</v>
      </c>
      <c r="W46" s="94">
        <f t="shared" si="2"/>
        <v>0</v>
      </c>
      <c r="X46" s="94">
        <f t="shared" si="3"/>
        <v>-518.25</v>
      </c>
    </row>
    <row r="47" spans="1:24" ht="242.25">
      <c r="A47" s="20">
        <v>37</v>
      </c>
      <c r="B47" s="21" t="s">
        <v>491</v>
      </c>
      <c r="C47" s="22" t="s">
        <v>492</v>
      </c>
      <c r="D47" s="21" t="s">
        <v>493</v>
      </c>
      <c r="E47" s="23">
        <v>0</v>
      </c>
      <c r="F47" s="24">
        <v>0</v>
      </c>
      <c r="G47" s="24">
        <v>0</v>
      </c>
      <c r="H47" s="25">
        <v>0</v>
      </c>
      <c r="I47" s="26">
        <v>0</v>
      </c>
      <c r="J47" s="24">
        <v>0</v>
      </c>
      <c r="K47" s="27">
        <v>0</v>
      </c>
      <c r="L47" s="43">
        <v>0</v>
      </c>
      <c r="M47" s="53">
        <v>0</v>
      </c>
      <c r="O47" s="60">
        <v>21656</v>
      </c>
      <c r="P47" s="60">
        <v>2991</v>
      </c>
      <c r="Q47" s="60">
        <v>2392.8000000000002</v>
      </c>
      <c r="R47" s="60">
        <v>2243.25</v>
      </c>
      <c r="T47" s="96">
        <f t="shared" si="0"/>
        <v>0</v>
      </c>
      <c r="U47" s="96">
        <f t="shared" si="1"/>
        <v>0</v>
      </c>
      <c r="W47" s="94">
        <f t="shared" si="2"/>
        <v>0</v>
      </c>
      <c r="X47" s="94">
        <f t="shared" si="3"/>
        <v>0</v>
      </c>
    </row>
    <row r="48" spans="1:24" ht="242.25">
      <c r="A48" s="20">
        <v>38</v>
      </c>
      <c r="B48" s="21" t="s">
        <v>494</v>
      </c>
      <c r="C48" s="22" t="s">
        <v>492</v>
      </c>
      <c r="D48" s="21" t="s">
        <v>495</v>
      </c>
      <c r="E48" s="23">
        <v>0</v>
      </c>
      <c r="F48" s="24">
        <v>0</v>
      </c>
      <c r="G48" s="24">
        <v>0</v>
      </c>
      <c r="H48" s="25">
        <v>0</v>
      </c>
      <c r="I48" s="26">
        <v>0</v>
      </c>
      <c r="J48" s="24">
        <v>0</v>
      </c>
      <c r="K48" s="27">
        <v>0</v>
      </c>
      <c r="L48" s="43">
        <v>0</v>
      </c>
      <c r="M48" s="53">
        <v>0</v>
      </c>
      <c r="O48" s="60">
        <v>17975</v>
      </c>
      <c r="P48" s="60">
        <v>1879</v>
      </c>
      <c r="Q48" s="60">
        <v>1503.2</v>
      </c>
      <c r="R48" s="60">
        <v>1409.25</v>
      </c>
      <c r="T48" s="96">
        <f t="shared" si="0"/>
        <v>0</v>
      </c>
      <c r="U48" s="96">
        <f t="shared" si="1"/>
        <v>0</v>
      </c>
      <c r="W48" s="94">
        <f t="shared" si="2"/>
        <v>0</v>
      </c>
      <c r="X48" s="94">
        <f t="shared" si="3"/>
        <v>0</v>
      </c>
    </row>
    <row r="49" spans="1:24" ht="114.75">
      <c r="A49" s="20">
        <v>39</v>
      </c>
      <c r="B49" s="21" t="s">
        <v>496</v>
      </c>
      <c r="C49" s="22" t="s">
        <v>497</v>
      </c>
      <c r="D49" s="21" t="s">
        <v>465</v>
      </c>
      <c r="E49" s="23">
        <v>2</v>
      </c>
      <c r="F49" s="24">
        <v>11381</v>
      </c>
      <c r="G49" s="24">
        <v>5937</v>
      </c>
      <c r="H49" s="25">
        <v>0.19999999999999993</v>
      </c>
      <c r="I49" s="26">
        <v>0.58267287584570771</v>
      </c>
      <c r="J49" s="24">
        <v>4749.6000000000004</v>
      </c>
      <c r="K49" s="27">
        <v>9499.2000000000007</v>
      </c>
      <c r="L49" s="43">
        <v>0</v>
      </c>
      <c r="M49" s="53">
        <v>2</v>
      </c>
      <c r="O49" s="60">
        <v>46519</v>
      </c>
      <c r="P49" s="60">
        <v>5937</v>
      </c>
      <c r="Q49" s="60">
        <v>4749.6000000000004</v>
      </c>
      <c r="R49" s="60">
        <v>4452.75</v>
      </c>
      <c r="T49" s="96">
        <f t="shared" si="0"/>
        <v>9499.2000000000007</v>
      </c>
      <c r="U49" s="96">
        <f t="shared" si="1"/>
        <v>8905.5</v>
      </c>
      <c r="W49" s="94">
        <f t="shared" si="2"/>
        <v>0</v>
      </c>
      <c r="X49" s="94">
        <f t="shared" si="3"/>
        <v>-593.70000000000073</v>
      </c>
    </row>
    <row r="50" spans="1:24" ht="140.25">
      <c r="A50" s="20">
        <v>40</v>
      </c>
      <c r="B50" s="21" t="s">
        <v>498</v>
      </c>
      <c r="C50" s="22" t="s">
        <v>499</v>
      </c>
      <c r="D50" s="21" t="s">
        <v>440</v>
      </c>
      <c r="E50" s="23">
        <v>0</v>
      </c>
      <c r="F50" s="24">
        <v>0</v>
      </c>
      <c r="G50" s="24">
        <v>0</v>
      </c>
      <c r="H50" s="25">
        <v>0</v>
      </c>
      <c r="I50" s="26">
        <v>0</v>
      </c>
      <c r="J50" s="24">
        <v>0</v>
      </c>
      <c r="K50" s="27">
        <v>0</v>
      </c>
      <c r="L50" s="43">
        <v>0</v>
      </c>
      <c r="M50" s="53">
        <v>0</v>
      </c>
      <c r="O50" s="60">
        <v>49645</v>
      </c>
      <c r="P50" s="60">
        <v>4579</v>
      </c>
      <c r="Q50" s="60">
        <v>3663.2</v>
      </c>
      <c r="R50" s="60">
        <v>3434.25</v>
      </c>
      <c r="T50" s="96">
        <f t="shared" si="0"/>
        <v>0</v>
      </c>
      <c r="U50" s="96">
        <f t="shared" si="1"/>
        <v>0</v>
      </c>
      <c r="W50" s="94">
        <f t="shared" si="2"/>
        <v>0</v>
      </c>
      <c r="X50" s="94">
        <f t="shared" si="3"/>
        <v>0</v>
      </c>
    </row>
    <row r="51" spans="1:24" ht="216.75">
      <c r="A51" s="20">
        <v>41</v>
      </c>
      <c r="B51" s="21" t="s">
        <v>500</v>
      </c>
      <c r="C51" s="22" t="s">
        <v>501</v>
      </c>
      <c r="D51" s="21" t="s">
        <v>502</v>
      </c>
      <c r="E51" s="23">
        <v>6</v>
      </c>
      <c r="F51" s="24">
        <v>3829</v>
      </c>
      <c r="G51" s="24">
        <v>1736</v>
      </c>
      <c r="H51" s="25">
        <v>0.20000000000000004</v>
      </c>
      <c r="I51" s="26">
        <v>0.63729433272394886</v>
      </c>
      <c r="J51" s="24">
        <v>1388.8</v>
      </c>
      <c r="K51" s="27">
        <v>8332.7999999999993</v>
      </c>
      <c r="L51" s="43">
        <v>0</v>
      </c>
      <c r="M51" s="53">
        <v>6</v>
      </c>
      <c r="O51" s="60">
        <v>17646</v>
      </c>
      <c r="P51" s="60">
        <v>1736</v>
      </c>
      <c r="Q51" s="60">
        <v>1388.8</v>
      </c>
      <c r="R51" s="60">
        <v>1302</v>
      </c>
      <c r="T51" s="96">
        <f t="shared" si="0"/>
        <v>8332.7999999999993</v>
      </c>
      <c r="U51" s="96">
        <f t="shared" si="1"/>
        <v>7812</v>
      </c>
      <c r="W51" s="94">
        <f t="shared" si="2"/>
        <v>0</v>
      </c>
      <c r="X51" s="94">
        <f t="shared" si="3"/>
        <v>-520.79999999999927</v>
      </c>
    </row>
    <row r="52" spans="1:24" ht="89.25">
      <c r="A52" s="20">
        <v>42</v>
      </c>
      <c r="B52" s="21" t="s">
        <v>503</v>
      </c>
      <c r="C52" s="22" t="s">
        <v>504</v>
      </c>
      <c r="D52" s="21" t="s">
        <v>505</v>
      </c>
      <c r="E52" s="23">
        <v>0</v>
      </c>
      <c r="F52" s="24">
        <v>0</v>
      </c>
      <c r="G52" s="24">
        <v>0</v>
      </c>
      <c r="H52" s="25">
        <v>0</v>
      </c>
      <c r="I52" s="26">
        <v>0</v>
      </c>
      <c r="J52" s="24">
        <v>0</v>
      </c>
      <c r="K52" s="27">
        <v>0</v>
      </c>
      <c r="L52" s="43">
        <v>0</v>
      </c>
      <c r="M52" s="53">
        <v>0</v>
      </c>
      <c r="O52" s="60">
        <v>33383</v>
      </c>
      <c r="P52" s="60">
        <v>2827</v>
      </c>
      <c r="Q52" s="60">
        <v>2261.6</v>
      </c>
      <c r="R52" s="60">
        <v>2120.25</v>
      </c>
      <c r="T52" s="96">
        <f t="shared" si="0"/>
        <v>0</v>
      </c>
      <c r="U52" s="96">
        <f t="shared" si="1"/>
        <v>0</v>
      </c>
      <c r="W52" s="94">
        <f t="shared" si="2"/>
        <v>0</v>
      </c>
      <c r="X52" s="94">
        <f t="shared" si="3"/>
        <v>0</v>
      </c>
    </row>
    <row r="53" spans="1:24" ht="76.5">
      <c r="A53" s="20">
        <v>43</v>
      </c>
      <c r="B53" s="21" t="s">
        <v>506</v>
      </c>
      <c r="C53" s="22" t="s">
        <v>507</v>
      </c>
      <c r="D53" s="21" t="s">
        <v>508</v>
      </c>
      <c r="E53" s="23">
        <v>0</v>
      </c>
      <c r="F53" s="24">
        <v>0</v>
      </c>
      <c r="G53" s="24">
        <v>0</v>
      </c>
      <c r="H53" s="25">
        <v>0</v>
      </c>
      <c r="I53" s="26">
        <v>0</v>
      </c>
      <c r="J53" s="24">
        <v>0</v>
      </c>
      <c r="K53" s="27">
        <v>0</v>
      </c>
      <c r="L53" s="43">
        <v>0</v>
      </c>
      <c r="M53" s="53">
        <v>0</v>
      </c>
      <c r="O53" s="60">
        <v>19250</v>
      </c>
      <c r="P53" s="60">
        <v>4072</v>
      </c>
      <c r="Q53" s="60">
        <v>3257.6</v>
      </c>
      <c r="R53" s="60">
        <v>3054</v>
      </c>
      <c r="T53" s="96">
        <f t="shared" si="0"/>
        <v>0</v>
      </c>
      <c r="U53" s="96">
        <f t="shared" si="1"/>
        <v>0</v>
      </c>
      <c r="W53" s="94">
        <f t="shared" si="2"/>
        <v>0</v>
      </c>
      <c r="X53" s="94">
        <f t="shared" si="3"/>
        <v>0</v>
      </c>
    </row>
    <row r="54" spans="1:24" ht="89.25">
      <c r="A54" s="20">
        <v>44</v>
      </c>
      <c r="B54" s="21" t="s">
        <v>509</v>
      </c>
      <c r="C54" s="22" t="s">
        <v>510</v>
      </c>
      <c r="D54" s="21" t="s">
        <v>403</v>
      </c>
      <c r="E54" s="23">
        <v>6</v>
      </c>
      <c r="F54" s="24">
        <v>26151</v>
      </c>
      <c r="G54" s="24">
        <v>17640</v>
      </c>
      <c r="H54" s="25">
        <v>0.25</v>
      </c>
      <c r="I54" s="26">
        <v>0.49409200412986121</v>
      </c>
      <c r="J54" s="24">
        <v>13230</v>
      </c>
      <c r="K54" s="27">
        <v>79380</v>
      </c>
      <c r="L54" s="43">
        <v>0</v>
      </c>
      <c r="M54" s="53">
        <v>6</v>
      </c>
      <c r="O54" s="60">
        <v>92444</v>
      </c>
      <c r="P54" s="60">
        <v>17640</v>
      </c>
      <c r="Q54" s="60">
        <v>14112</v>
      </c>
      <c r="R54" s="60">
        <v>13230</v>
      </c>
      <c r="T54" s="96">
        <f t="shared" si="0"/>
        <v>84672</v>
      </c>
      <c r="U54" s="96">
        <f t="shared" si="1"/>
        <v>79380</v>
      </c>
      <c r="W54" s="94">
        <f t="shared" si="2"/>
        <v>5292</v>
      </c>
      <c r="X54" s="94">
        <f t="shared" si="3"/>
        <v>0</v>
      </c>
    </row>
    <row r="55" spans="1:24" ht="76.5">
      <c r="A55" s="20">
        <v>45</v>
      </c>
      <c r="B55" s="21" t="s">
        <v>511</v>
      </c>
      <c r="C55" s="28" t="s">
        <v>512</v>
      </c>
      <c r="D55" s="21" t="s">
        <v>465</v>
      </c>
      <c r="E55" s="23">
        <v>5</v>
      </c>
      <c r="F55" s="24">
        <v>11573</v>
      </c>
      <c r="G55" s="24">
        <v>7349</v>
      </c>
      <c r="H55" s="25">
        <v>0.25</v>
      </c>
      <c r="I55" s="26">
        <v>0.52374060312797033</v>
      </c>
      <c r="J55" s="24">
        <v>5511.75</v>
      </c>
      <c r="K55" s="27">
        <v>27558.75</v>
      </c>
      <c r="L55" s="43">
        <v>0</v>
      </c>
      <c r="M55" s="53">
        <v>5</v>
      </c>
      <c r="O55" s="60">
        <v>68977</v>
      </c>
      <c r="P55" s="60">
        <v>7349</v>
      </c>
      <c r="Q55" s="60">
        <v>5879.2</v>
      </c>
      <c r="R55" s="60">
        <v>5511.75</v>
      </c>
      <c r="T55" s="96">
        <f t="shared" si="0"/>
        <v>29396</v>
      </c>
      <c r="U55" s="96">
        <f t="shared" si="1"/>
        <v>27558.75</v>
      </c>
      <c r="W55" s="94">
        <f t="shared" si="2"/>
        <v>1837.25</v>
      </c>
      <c r="X55" s="94">
        <f t="shared" si="3"/>
        <v>0</v>
      </c>
    </row>
    <row r="56" spans="1:24" ht="76.5">
      <c r="A56" s="20">
        <v>46</v>
      </c>
      <c r="B56" s="21" t="s">
        <v>513</v>
      </c>
      <c r="C56" s="22" t="s">
        <v>514</v>
      </c>
      <c r="D56" s="21" t="s">
        <v>403</v>
      </c>
      <c r="E56" s="23">
        <v>0</v>
      </c>
      <c r="F56" s="24">
        <v>0</v>
      </c>
      <c r="G56" s="24">
        <v>0</v>
      </c>
      <c r="H56" s="25">
        <v>0</v>
      </c>
      <c r="I56" s="26">
        <v>0</v>
      </c>
      <c r="J56" s="24">
        <v>0</v>
      </c>
      <c r="K56" s="27">
        <v>0</v>
      </c>
      <c r="L56" s="43">
        <v>0</v>
      </c>
      <c r="M56" s="53">
        <v>0</v>
      </c>
      <c r="O56" s="60">
        <v>77036</v>
      </c>
      <c r="P56" s="60">
        <v>7349</v>
      </c>
      <c r="Q56" s="60">
        <v>5879.2</v>
      </c>
      <c r="R56" s="60">
        <v>5511.75</v>
      </c>
      <c r="T56" s="96">
        <f t="shared" si="0"/>
        <v>0</v>
      </c>
      <c r="U56" s="96">
        <f t="shared" si="1"/>
        <v>0</v>
      </c>
      <c r="W56" s="94">
        <f t="shared" si="2"/>
        <v>0</v>
      </c>
      <c r="X56" s="94">
        <f t="shared" si="3"/>
        <v>0</v>
      </c>
    </row>
    <row r="57" spans="1:24" ht="76.5">
      <c r="A57" s="20">
        <v>47</v>
      </c>
      <c r="B57" s="21" t="s">
        <v>515</v>
      </c>
      <c r="C57" s="22" t="s">
        <v>516</v>
      </c>
      <c r="D57" s="21" t="s">
        <v>465</v>
      </c>
      <c r="E57" s="23">
        <v>0</v>
      </c>
      <c r="F57" s="24">
        <v>0</v>
      </c>
      <c r="G57" s="24">
        <v>0</v>
      </c>
      <c r="H57" s="25">
        <v>0</v>
      </c>
      <c r="I57" s="26">
        <v>0</v>
      </c>
      <c r="J57" s="24">
        <v>0</v>
      </c>
      <c r="K57" s="27">
        <v>0</v>
      </c>
      <c r="L57" s="43">
        <v>0</v>
      </c>
      <c r="M57" s="53">
        <v>0</v>
      </c>
      <c r="O57" s="60">
        <v>77246</v>
      </c>
      <c r="P57" s="60">
        <v>13607</v>
      </c>
      <c r="Q57" s="60">
        <v>10885.6</v>
      </c>
      <c r="R57" s="60">
        <v>10205.25</v>
      </c>
      <c r="T57" s="96">
        <f t="shared" si="0"/>
        <v>0</v>
      </c>
      <c r="U57" s="96">
        <f t="shared" si="1"/>
        <v>0</v>
      </c>
      <c r="W57" s="94">
        <f t="shared" si="2"/>
        <v>0</v>
      </c>
      <c r="X57" s="94">
        <f t="shared" si="3"/>
        <v>0</v>
      </c>
    </row>
    <row r="58" spans="1:24" ht="242.25">
      <c r="A58" s="20">
        <v>48</v>
      </c>
      <c r="B58" s="21" t="s">
        <v>517</v>
      </c>
      <c r="C58" s="22" t="s">
        <v>518</v>
      </c>
      <c r="D58" s="21" t="s">
        <v>403</v>
      </c>
      <c r="E58" s="23">
        <v>7</v>
      </c>
      <c r="F58" s="24">
        <v>34730</v>
      </c>
      <c r="G58" s="24">
        <v>30644</v>
      </c>
      <c r="H58" s="25">
        <v>0.25</v>
      </c>
      <c r="I58" s="26">
        <v>0.33823783472502156</v>
      </c>
      <c r="J58" s="24">
        <v>22983</v>
      </c>
      <c r="K58" s="27">
        <v>160881</v>
      </c>
      <c r="L58" s="43">
        <v>0</v>
      </c>
      <c r="M58" s="53">
        <v>7</v>
      </c>
      <c r="O58" s="60">
        <v>213989</v>
      </c>
      <c r="P58" s="60">
        <v>30644</v>
      </c>
      <c r="Q58" s="60">
        <v>24515.200000000001</v>
      </c>
      <c r="R58" s="60">
        <v>22983</v>
      </c>
      <c r="T58" s="96">
        <f t="shared" si="0"/>
        <v>171606.39999999999</v>
      </c>
      <c r="U58" s="96">
        <f t="shared" si="1"/>
        <v>160881</v>
      </c>
      <c r="W58" s="94">
        <f t="shared" si="2"/>
        <v>10725.399999999994</v>
      </c>
      <c r="X58" s="94">
        <f t="shared" si="3"/>
        <v>0</v>
      </c>
    </row>
    <row r="59" spans="1:24" ht="76.5">
      <c r="A59" s="20">
        <v>49</v>
      </c>
      <c r="B59" s="21" t="s">
        <v>519</v>
      </c>
      <c r="C59" s="22" t="s">
        <v>520</v>
      </c>
      <c r="D59" s="21" t="s">
        <v>521</v>
      </c>
      <c r="E59" s="23">
        <v>0</v>
      </c>
      <c r="F59" s="24">
        <v>0</v>
      </c>
      <c r="G59" s="24">
        <v>0</v>
      </c>
      <c r="H59" s="25">
        <v>0</v>
      </c>
      <c r="I59" s="26">
        <v>0</v>
      </c>
      <c r="J59" s="24">
        <v>0</v>
      </c>
      <c r="K59" s="27">
        <v>0</v>
      </c>
      <c r="L59" s="43">
        <v>0</v>
      </c>
      <c r="M59" s="53">
        <v>0</v>
      </c>
      <c r="O59" s="60">
        <v>93039</v>
      </c>
      <c r="P59" s="60">
        <v>16799</v>
      </c>
      <c r="Q59" s="60">
        <v>13439.2</v>
      </c>
      <c r="R59" s="60">
        <v>12599.25</v>
      </c>
      <c r="T59" s="96">
        <f t="shared" si="0"/>
        <v>0</v>
      </c>
      <c r="U59" s="96">
        <f t="shared" si="1"/>
        <v>0</v>
      </c>
      <c r="W59" s="94">
        <f t="shared" si="2"/>
        <v>0</v>
      </c>
      <c r="X59" s="94">
        <f t="shared" si="3"/>
        <v>0</v>
      </c>
    </row>
    <row r="60" spans="1:24" ht="76.5">
      <c r="A60" s="20">
        <v>50</v>
      </c>
      <c r="B60" s="21" t="s">
        <v>522</v>
      </c>
      <c r="C60" s="22" t="s">
        <v>523</v>
      </c>
      <c r="D60" s="21" t="s">
        <v>403</v>
      </c>
      <c r="E60" s="23">
        <v>7</v>
      </c>
      <c r="F60" s="24">
        <v>8639</v>
      </c>
      <c r="G60" s="24">
        <v>6924</v>
      </c>
      <c r="H60" s="25">
        <v>0.25</v>
      </c>
      <c r="I60" s="26">
        <v>0.39888876027317977</v>
      </c>
      <c r="J60" s="24">
        <v>5193</v>
      </c>
      <c r="K60" s="27">
        <v>36351</v>
      </c>
      <c r="L60" s="43">
        <v>0</v>
      </c>
      <c r="M60" s="53">
        <v>7</v>
      </c>
      <c r="O60" s="60">
        <v>90731</v>
      </c>
      <c r="P60" s="60">
        <v>6924</v>
      </c>
      <c r="Q60" s="60">
        <v>5539.2</v>
      </c>
      <c r="R60" s="60">
        <v>5193</v>
      </c>
      <c r="T60" s="96">
        <f t="shared" si="0"/>
        <v>38774.400000000001</v>
      </c>
      <c r="U60" s="96">
        <f t="shared" si="1"/>
        <v>36351</v>
      </c>
      <c r="W60" s="94">
        <f t="shared" si="2"/>
        <v>2423.4000000000015</v>
      </c>
      <c r="X60" s="94">
        <f t="shared" si="3"/>
        <v>0</v>
      </c>
    </row>
    <row r="61" spans="1:24" ht="76.5">
      <c r="A61" s="20">
        <v>51</v>
      </c>
      <c r="B61" s="21" t="s">
        <v>524</v>
      </c>
      <c r="C61" s="22" t="s">
        <v>525</v>
      </c>
      <c r="D61" s="21" t="s">
        <v>521</v>
      </c>
      <c r="E61" s="23">
        <v>0</v>
      </c>
      <c r="F61" s="24">
        <v>0</v>
      </c>
      <c r="G61" s="24">
        <v>0</v>
      </c>
      <c r="H61" s="25">
        <v>0</v>
      </c>
      <c r="I61" s="26">
        <v>0</v>
      </c>
      <c r="J61" s="24">
        <v>0</v>
      </c>
      <c r="K61" s="27">
        <v>0</v>
      </c>
      <c r="L61" s="43">
        <v>0</v>
      </c>
      <c r="M61" s="53">
        <v>0</v>
      </c>
      <c r="O61" s="60">
        <v>76997</v>
      </c>
      <c r="P61" s="60">
        <v>5670</v>
      </c>
      <c r="Q61" s="60">
        <v>4536</v>
      </c>
      <c r="R61" s="60">
        <v>4252.5</v>
      </c>
      <c r="T61" s="96">
        <f t="shared" si="0"/>
        <v>0</v>
      </c>
      <c r="U61" s="96">
        <f t="shared" si="1"/>
        <v>0</v>
      </c>
      <c r="W61" s="94">
        <f t="shared" si="2"/>
        <v>0</v>
      </c>
      <c r="X61" s="94">
        <f t="shared" si="3"/>
        <v>0</v>
      </c>
    </row>
    <row r="62" spans="1:24" ht="102">
      <c r="A62" s="20">
        <v>52</v>
      </c>
      <c r="B62" s="21" t="s">
        <v>526</v>
      </c>
      <c r="C62" s="22" t="s">
        <v>527</v>
      </c>
      <c r="D62" s="21" t="s">
        <v>521</v>
      </c>
      <c r="E62" s="23">
        <v>0</v>
      </c>
      <c r="F62" s="24">
        <v>0</v>
      </c>
      <c r="G62" s="24">
        <v>0</v>
      </c>
      <c r="H62" s="25">
        <v>0</v>
      </c>
      <c r="I62" s="26">
        <v>0</v>
      </c>
      <c r="J62" s="24">
        <v>0</v>
      </c>
      <c r="K62" s="27">
        <v>0</v>
      </c>
      <c r="L62" s="43">
        <v>0</v>
      </c>
      <c r="M62" s="53">
        <v>0</v>
      </c>
      <c r="O62" s="60">
        <v>59917</v>
      </c>
      <c r="P62" s="60">
        <v>6369</v>
      </c>
      <c r="Q62" s="60">
        <v>5095.2</v>
      </c>
      <c r="R62" s="60">
        <v>4776.75</v>
      </c>
      <c r="T62" s="96">
        <f t="shared" si="0"/>
        <v>0</v>
      </c>
      <c r="U62" s="96">
        <f t="shared" si="1"/>
        <v>0</v>
      </c>
      <c r="W62" s="94">
        <f t="shared" si="2"/>
        <v>0</v>
      </c>
      <c r="X62" s="94">
        <f t="shared" si="3"/>
        <v>0</v>
      </c>
    </row>
    <row r="63" spans="1:24" ht="382.5">
      <c r="A63" s="20">
        <v>53</v>
      </c>
      <c r="B63" s="21" t="s">
        <v>528</v>
      </c>
      <c r="C63" s="22" t="s">
        <v>529</v>
      </c>
      <c r="D63" s="21" t="s">
        <v>530</v>
      </c>
      <c r="E63" s="23">
        <v>0</v>
      </c>
      <c r="F63" s="24">
        <v>0</v>
      </c>
      <c r="G63" s="24">
        <v>0</v>
      </c>
      <c r="H63" s="25">
        <v>0</v>
      </c>
      <c r="I63" s="26">
        <v>0</v>
      </c>
      <c r="J63" s="24">
        <v>0</v>
      </c>
      <c r="K63" s="27">
        <v>0</v>
      </c>
      <c r="L63" s="43">
        <v>0</v>
      </c>
      <c r="M63" s="53">
        <v>0</v>
      </c>
      <c r="O63" s="60">
        <v>280721</v>
      </c>
      <c r="P63" s="60">
        <v>9631</v>
      </c>
      <c r="Q63" s="60">
        <v>7704.8</v>
      </c>
      <c r="R63" s="60">
        <v>7223.25</v>
      </c>
      <c r="T63" s="96">
        <f t="shared" si="0"/>
        <v>0</v>
      </c>
      <c r="U63" s="96">
        <f t="shared" si="1"/>
        <v>0</v>
      </c>
      <c r="W63" s="94">
        <f t="shared" si="2"/>
        <v>0</v>
      </c>
      <c r="X63" s="94">
        <f t="shared" si="3"/>
        <v>0</v>
      </c>
    </row>
    <row r="64" spans="1:24" ht="89.25">
      <c r="A64" s="20">
        <v>54</v>
      </c>
      <c r="B64" s="21" t="s">
        <v>531</v>
      </c>
      <c r="C64" s="22" t="s">
        <v>532</v>
      </c>
      <c r="D64" s="21" t="s">
        <v>533</v>
      </c>
      <c r="E64" s="23">
        <v>0</v>
      </c>
      <c r="F64" s="24">
        <v>0</v>
      </c>
      <c r="G64" s="24">
        <v>0</v>
      </c>
      <c r="H64" s="25">
        <v>0</v>
      </c>
      <c r="I64" s="26">
        <v>0</v>
      </c>
      <c r="J64" s="24">
        <v>0</v>
      </c>
      <c r="K64" s="27">
        <v>0</v>
      </c>
      <c r="L64" s="43">
        <v>0</v>
      </c>
      <c r="M64" s="53">
        <v>0</v>
      </c>
      <c r="O64" s="60">
        <v>20543</v>
      </c>
      <c r="P64" s="60">
        <v>5035</v>
      </c>
      <c r="Q64" s="60">
        <v>4028</v>
      </c>
      <c r="R64" s="60">
        <v>3776.25</v>
      </c>
      <c r="T64" s="96">
        <f t="shared" si="0"/>
        <v>0</v>
      </c>
      <c r="U64" s="96">
        <f t="shared" si="1"/>
        <v>0</v>
      </c>
      <c r="W64" s="94">
        <f t="shared" si="2"/>
        <v>0</v>
      </c>
      <c r="X64" s="94">
        <f t="shared" si="3"/>
        <v>0</v>
      </c>
    </row>
    <row r="65" spans="1:24" ht="89.25">
      <c r="A65" s="20">
        <v>55</v>
      </c>
      <c r="B65" s="21" t="s">
        <v>534</v>
      </c>
      <c r="C65" s="22" t="s">
        <v>532</v>
      </c>
      <c r="D65" s="21" t="s">
        <v>403</v>
      </c>
      <c r="E65" s="23">
        <v>5</v>
      </c>
      <c r="F65" s="24">
        <v>26495</v>
      </c>
      <c r="G65" s="24">
        <v>14891</v>
      </c>
      <c r="H65" s="25">
        <v>0.25</v>
      </c>
      <c r="I65" s="26">
        <v>0.57847707114549918</v>
      </c>
      <c r="J65" s="24">
        <v>11168.25</v>
      </c>
      <c r="K65" s="27">
        <v>55841.25</v>
      </c>
      <c r="L65" s="43">
        <v>0</v>
      </c>
      <c r="M65" s="53">
        <v>5</v>
      </c>
      <c r="O65" s="60">
        <v>56144</v>
      </c>
      <c r="P65" s="60">
        <v>14891</v>
      </c>
      <c r="Q65" s="60">
        <v>11912.8</v>
      </c>
      <c r="R65" s="60">
        <v>11168.25</v>
      </c>
      <c r="T65" s="96">
        <f t="shared" si="0"/>
        <v>59564</v>
      </c>
      <c r="U65" s="96">
        <f t="shared" si="1"/>
        <v>55841.25</v>
      </c>
      <c r="W65" s="94">
        <f t="shared" si="2"/>
        <v>3722.75</v>
      </c>
      <c r="X65" s="94">
        <f t="shared" si="3"/>
        <v>0</v>
      </c>
    </row>
    <row r="66" spans="1:24" ht="63.75">
      <c r="A66" s="20">
        <v>56</v>
      </c>
      <c r="B66" s="21" t="s">
        <v>535</v>
      </c>
      <c r="C66" s="22" t="s">
        <v>536</v>
      </c>
      <c r="D66" s="21" t="s">
        <v>537</v>
      </c>
      <c r="E66" s="23">
        <v>0</v>
      </c>
      <c r="F66" s="24">
        <v>0</v>
      </c>
      <c r="G66" s="24">
        <v>0</v>
      </c>
      <c r="H66" s="25">
        <v>0</v>
      </c>
      <c r="I66" s="26">
        <v>0</v>
      </c>
      <c r="J66" s="24">
        <v>0</v>
      </c>
      <c r="K66" s="27">
        <v>0</v>
      </c>
      <c r="L66" s="43">
        <v>0</v>
      </c>
      <c r="M66" s="53">
        <v>0</v>
      </c>
      <c r="O66" s="60">
        <v>30815</v>
      </c>
      <c r="P66" s="60">
        <v>6872</v>
      </c>
      <c r="Q66" s="60">
        <v>5497.6</v>
      </c>
      <c r="R66" s="60">
        <v>5154</v>
      </c>
      <c r="T66" s="96">
        <f t="shared" si="0"/>
        <v>0</v>
      </c>
      <c r="U66" s="96">
        <f t="shared" si="1"/>
        <v>0</v>
      </c>
      <c r="W66" s="94">
        <f t="shared" si="2"/>
        <v>0</v>
      </c>
      <c r="X66" s="94">
        <f t="shared" si="3"/>
        <v>0</v>
      </c>
    </row>
    <row r="67" spans="1:24" ht="127.5">
      <c r="A67" s="20">
        <v>57</v>
      </c>
      <c r="B67" s="21" t="s">
        <v>538</v>
      </c>
      <c r="C67" s="22" t="s">
        <v>539</v>
      </c>
      <c r="D67" s="21" t="s">
        <v>540</v>
      </c>
      <c r="E67" s="23">
        <v>1</v>
      </c>
      <c r="F67" s="24">
        <v>8927</v>
      </c>
      <c r="G67" s="24">
        <v>6561</v>
      </c>
      <c r="H67" s="25">
        <v>0.19999999999999998</v>
      </c>
      <c r="I67" s="26">
        <v>0.41203091744146969</v>
      </c>
      <c r="J67" s="24">
        <v>5248.8</v>
      </c>
      <c r="K67" s="27">
        <v>5248.8</v>
      </c>
      <c r="L67" s="43">
        <v>0</v>
      </c>
      <c r="M67" s="53">
        <v>1</v>
      </c>
      <c r="O67" s="60">
        <v>17646</v>
      </c>
      <c r="P67" s="60">
        <v>6561</v>
      </c>
      <c r="Q67" s="60">
        <v>5248.8</v>
      </c>
      <c r="R67" s="60">
        <v>4920.75</v>
      </c>
      <c r="T67" s="96">
        <f t="shared" si="0"/>
        <v>5248.8</v>
      </c>
      <c r="U67" s="96">
        <f t="shared" si="1"/>
        <v>4920.75</v>
      </c>
      <c r="W67" s="94">
        <f t="shared" si="2"/>
        <v>0</v>
      </c>
      <c r="X67" s="94">
        <f t="shared" si="3"/>
        <v>-328.05000000000018</v>
      </c>
    </row>
    <row r="68" spans="1:24" ht="76.5">
      <c r="A68" s="20">
        <v>58</v>
      </c>
      <c r="B68" s="21" t="s">
        <v>541</v>
      </c>
      <c r="C68" s="22" t="s">
        <v>542</v>
      </c>
      <c r="D68" s="21" t="s">
        <v>543</v>
      </c>
      <c r="E68" s="23">
        <v>0</v>
      </c>
      <c r="F68" s="24">
        <v>0</v>
      </c>
      <c r="G68" s="24">
        <v>0</v>
      </c>
      <c r="H68" s="25">
        <v>0</v>
      </c>
      <c r="I68" s="26">
        <v>0</v>
      </c>
      <c r="J68" s="24">
        <v>0</v>
      </c>
      <c r="K68" s="27">
        <v>0</v>
      </c>
      <c r="L68" s="43">
        <v>0</v>
      </c>
      <c r="M68" s="53">
        <v>0</v>
      </c>
      <c r="O68" s="60">
        <v>40417</v>
      </c>
      <c r="P68" s="60">
        <v>7190</v>
      </c>
      <c r="Q68" s="60">
        <v>5752</v>
      </c>
      <c r="R68" s="60">
        <v>5392.5</v>
      </c>
      <c r="T68" s="96">
        <f t="shared" si="0"/>
        <v>0</v>
      </c>
      <c r="U68" s="96">
        <f t="shared" si="1"/>
        <v>0</v>
      </c>
      <c r="W68" s="94">
        <f t="shared" si="2"/>
        <v>0</v>
      </c>
      <c r="X68" s="94">
        <f t="shared" si="3"/>
        <v>0</v>
      </c>
    </row>
    <row r="69" spans="1:24" ht="306">
      <c r="A69" s="20">
        <v>59</v>
      </c>
      <c r="B69" s="21" t="s">
        <v>544</v>
      </c>
      <c r="C69" s="22" t="s">
        <v>545</v>
      </c>
      <c r="D69" s="21" t="s">
        <v>546</v>
      </c>
      <c r="E69" s="23">
        <v>0</v>
      </c>
      <c r="F69" s="24">
        <v>0</v>
      </c>
      <c r="G69" s="24">
        <v>0</v>
      </c>
      <c r="H69" s="25">
        <v>0</v>
      </c>
      <c r="I69" s="26">
        <v>0</v>
      </c>
      <c r="J69" s="24">
        <v>0</v>
      </c>
      <c r="K69" s="27">
        <v>0</v>
      </c>
      <c r="L69" s="43">
        <v>0</v>
      </c>
      <c r="M69" s="53">
        <v>0</v>
      </c>
      <c r="O69" s="60">
        <v>19344</v>
      </c>
      <c r="P69" s="60">
        <v>4556</v>
      </c>
      <c r="Q69" s="60">
        <v>3644.8</v>
      </c>
      <c r="R69" s="60">
        <v>3417</v>
      </c>
      <c r="T69" s="96">
        <f t="shared" si="0"/>
        <v>0</v>
      </c>
      <c r="U69" s="96">
        <f t="shared" si="1"/>
        <v>0</v>
      </c>
      <c r="W69" s="94">
        <f t="shared" si="2"/>
        <v>0</v>
      </c>
      <c r="X69" s="94">
        <f t="shared" si="3"/>
        <v>0</v>
      </c>
    </row>
    <row r="70" spans="1:24" ht="242.25">
      <c r="A70" s="20">
        <v>60</v>
      </c>
      <c r="B70" s="21" t="s">
        <v>547</v>
      </c>
      <c r="C70" s="22" t="s">
        <v>548</v>
      </c>
      <c r="D70" s="21" t="s">
        <v>465</v>
      </c>
      <c r="E70" s="23">
        <v>7</v>
      </c>
      <c r="F70" s="24">
        <v>9753</v>
      </c>
      <c r="G70" s="24">
        <v>5512</v>
      </c>
      <c r="H70" s="25">
        <v>0.25</v>
      </c>
      <c r="I70" s="26">
        <v>0.57613042140879722</v>
      </c>
      <c r="J70" s="24">
        <v>4134</v>
      </c>
      <c r="K70" s="27">
        <v>28938</v>
      </c>
      <c r="L70" s="43">
        <v>0</v>
      </c>
      <c r="M70" s="53">
        <v>7</v>
      </c>
      <c r="O70" s="60">
        <v>41628</v>
      </c>
      <c r="P70" s="60">
        <v>5512</v>
      </c>
      <c r="Q70" s="60">
        <v>4409.6000000000004</v>
      </c>
      <c r="R70" s="60">
        <v>4134</v>
      </c>
      <c r="T70" s="96">
        <f t="shared" si="0"/>
        <v>30867.200000000004</v>
      </c>
      <c r="U70" s="96">
        <f t="shared" si="1"/>
        <v>28938</v>
      </c>
      <c r="W70" s="94">
        <f t="shared" si="2"/>
        <v>1929.2000000000044</v>
      </c>
      <c r="X70" s="94">
        <f t="shared" si="3"/>
        <v>0</v>
      </c>
    </row>
    <row r="71" spans="1:24" ht="191.25">
      <c r="A71" s="20">
        <v>61</v>
      </c>
      <c r="B71" s="21" t="s">
        <v>549</v>
      </c>
      <c r="C71" s="22" t="s">
        <v>550</v>
      </c>
      <c r="D71" s="21" t="s">
        <v>551</v>
      </c>
      <c r="E71" s="23">
        <v>7</v>
      </c>
      <c r="F71" s="24">
        <v>13930</v>
      </c>
      <c r="G71" s="24">
        <v>7353</v>
      </c>
      <c r="H71" s="25">
        <v>0.25</v>
      </c>
      <c r="I71" s="26">
        <v>0.60410983488872938</v>
      </c>
      <c r="J71" s="24">
        <v>5514.75</v>
      </c>
      <c r="K71" s="27">
        <v>38603.25</v>
      </c>
      <c r="L71" s="43">
        <v>0</v>
      </c>
      <c r="M71" s="53">
        <v>7</v>
      </c>
      <c r="O71" s="60">
        <v>19250</v>
      </c>
      <c r="P71" s="60">
        <v>7353</v>
      </c>
      <c r="Q71" s="60">
        <v>5882.4</v>
      </c>
      <c r="R71" s="60">
        <v>5514.75</v>
      </c>
      <c r="T71" s="96">
        <f t="shared" si="0"/>
        <v>41176.799999999996</v>
      </c>
      <c r="U71" s="96">
        <f t="shared" si="1"/>
        <v>38603.25</v>
      </c>
      <c r="W71" s="94">
        <f t="shared" si="2"/>
        <v>2573.5499999999956</v>
      </c>
      <c r="X71" s="94">
        <f t="shared" si="3"/>
        <v>0</v>
      </c>
    </row>
    <row r="72" spans="1:24" ht="178.5">
      <c r="A72" s="20">
        <v>62</v>
      </c>
      <c r="B72" s="21" t="s">
        <v>552</v>
      </c>
      <c r="C72" s="22" t="s">
        <v>553</v>
      </c>
      <c r="D72" s="21" t="s">
        <v>554</v>
      </c>
      <c r="E72" s="23">
        <v>0</v>
      </c>
      <c r="F72" s="24">
        <v>0</v>
      </c>
      <c r="G72" s="24">
        <v>0</v>
      </c>
      <c r="H72" s="25">
        <v>0</v>
      </c>
      <c r="I72" s="26">
        <v>0</v>
      </c>
      <c r="J72" s="24">
        <v>0</v>
      </c>
      <c r="K72" s="27">
        <v>0</v>
      </c>
      <c r="L72" s="43">
        <v>0</v>
      </c>
      <c r="M72" s="53">
        <v>0</v>
      </c>
      <c r="O72" s="60">
        <v>31670</v>
      </c>
      <c r="P72" s="60">
        <v>9276</v>
      </c>
      <c r="Q72" s="60">
        <v>7420.8</v>
      </c>
      <c r="R72" s="60">
        <v>6957</v>
      </c>
      <c r="T72" s="96">
        <f t="shared" si="0"/>
        <v>0</v>
      </c>
      <c r="U72" s="96">
        <f t="shared" si="1"/>
        <v>0</v>
      </c>
      <c r="W72" s="94">
        <f t="shared" si="2"/>
        <v>0</v>
      </c>
      <c r="X72" s="94">
        <f t="shared" si="3"/>
        <v>0</v>
      </c>
    </row>
    <row r="73" spans="1:24" ht="178.5">
      <c r="A73" s="20">
        <v>63</v>
      </c>
      <c r="B73" s="21" t="s">
        <v>555</v>
      </c>
      <c r="C73" s="28" t="s">
        <v>556</v>
      </c>
      <c r="D73" s="21" t="s">
        <v>554</v>
      </c>
      <c r="E73" s="23">
        <v>0</v>
      </c>
      <c r="F73" s="24">
        <v>0</v>
      </c>
      <c r="G73" s="24">
        <v>0</v>
      </c>
      <c r="H73" s="25">
        <v>0</v>
      </c>
      <c r="I73" s="26">
        <v>0</v>
      </c>
      <c r="J73" s="24">
        <v>0</v>
      </c>
      <c r="K73" s="27">
        <v>0</v>
      </c>
      <c r="L73" s="43">
        <v>0</v>
      </c>
      <c r="M73" s="53">
        <v>0</v>
      </c>
      <c r="O73" s="60">
        <v>36735</v>
      </c>
      <c r="P73" s="60">
        <v>10579</v>
      </c>
      <c r="Q73" s="60">
        <v>8463.2000000000007</v>
      </c>
      <c r="R73" s="60">
        <v>7934.25</v>
      </c>
      <c r="T73" s="96">
        <f t="shared" si="0"/>
        <v>0</v>
      </c>
      <c r="U73" s="96">
        <f t="shared" si="1"/>
        <v>0</v>
      </c>
      <c r="W73" s="94">
        <f t="shared" si="2"/>
        <v>0</v>
      </c>
      <c r="X73" s="94">
        <f t="shared" si="3"/>
        <v>0</v>
      </c>
    </row>
    <row r="74" spans="1:24" ht="51">
      <c r="A74" s="20">
        <v>64</v>
      </c>
      <c r="B74" s="21" t="s">
        <v>557</v>
      </c>
      <c r="C74" s="28" t="s">
        <v>558</v>
      </c>
      <c r="D74" s="21" t="s">
        <v>559</v>
      </c>
      <c r="E74" s="23">
        <v>0</v>
      </c>
      <c r="F74" s="24">
        <v>0</v>
      </c>
      <c r="G74" s="24">
        <v>0</v>
      </c>
      <c r="H74" s="25">
        <v>0</v>
      </c>
      <c r="I74" s="26">
        <v>0</v>
      </c>
      <c r="J74" s="24">
        <v>0</v>
      </c>
      <c r="K74" s="27">
        <v>0</v>
      </c>
      <c r="L74" s="43">
        <v>0</v>
      </c>
      <c r="M74" s="53">
        <v>0</v>
      </c>
      <c r="O74" s="60">
        <v>14140</v>
      </c>
      <c r="P74" s="60">
        <v>1145</v>
      </c>
      <c r="Q74" s="60">
        <v>916</v>
      </c>
      <c r="R74" s="60">
        <v>858.75</v>
      </c>
      <c r="T74" s="96">
        <f t="shared" si="0"/>
        <v>0</v>
      </c>
      <c r="U74" s="96">
        <f t="shared" si="1"/>
        <v>0</v>
      </c>
      <c r="W74" s="94">
        <f t="shared" si="2"/>
        <v>0</v>
      </c>
      <c r="X74" s="94">
        <f t="shared" si="3"/>
        <v>0</v>
      </c>
    </row>
    <row r="75" spans="1:24" ht="51">
      <c r="A75" s="20">
        <v>65</v>
      </c>
      <c r="B75" s="21" t="s">
        <v>560</v>
      </c>
      <c r="C75" s="28" t="s">
        <v>561</v>
      </c>
      <c r="D75" s="21" t="s">
        <v>559</v>
      </c>
      <c r="E75" s="23">
        <v>10</v>
      </c>
      <c r="F75" s="24">
        <v>8932</v>
      </c>
      <c r="G75" s="24">
        <v>1414</v>
      </c>
      <c r="H75" s="25">
        <v>0.19999999999999996</v>
      </c>
      <c r="I75" s="26">
        <v>0.87335423197492168</v>
      </c>
      <c r="J75" s="24">
        <v>1131.2</v>
      </c>
      <c r="K75" s="27">
        <v>11312</v>
      </c>
      <c r="L75" s="43">
        <v>0</v>
      </c>
      <c r="M75" s="53">
        <v>10</v>
      </c>
      <c r="O75" s="60">
        <v>47510</v>
      </c>
      <c r="P75" s="60">
        <v>1414</v>
      </c>
      <c r="Q75" s="60">
        <v>1131.2</v>
      </c>
      <c r="R75" s="60">
        <v>1060.5</v>
      </c>
      <c r="T75" s="96">
        <f t="shared" ref="T75:T138" si="4">E75*Q75</f>
        <v>11312</v>
      </c>
      <c r="U75" s="96">
        <f t="shared" ref="U75:U138" si="5">E75*R75</f>
        <v>10605</v>
      </c>
      <c r="W75" s="94">
        <f t="shared" ref="W75:W138" si="6">T75-K75</f>
        <v>0</v>
      </c>
      <c r="X75" s="94">
        <f t="shared" ref="X75:X138" si="7">U75-K75</f>
        <v>-707</v>
      </c>
    </row>
    <row r="76" spans="1:24" ht="51">
      <c r="A76" s="20">
        <v>66</v>
      </c>
      <c r="B76" s="21" t="s">
        <v>562</v>
      </c>
      <c r="C76" s="22" t="s">
        <v>563</v>
      </c>
      <c r="D76" s="21" t="s">
        <v>559</v>
      </c>
      <c r="E76" s="23">
        <v>0</v>
      </c>
      <c r="F76" s="24">
        <v>0</v>
      </c>
      <c r="G76" s="24">
        <v>0</v>
      </c>
      <c r="H76" s="25">
        <v>0</v>
      </c>
      <c r="I76" s="26">
        <v>0</v>
      </c>
      <c r="J76" s="24">
        <v>0</v>
      </c>
      <c r="K76" s="27">
        <v>0</v>
      </c>
      <c r="L76" s="43">
        <v>0</v>
      </c>
      <c r="M76" s="53">
        <v>0</v>
      </c>
      <c r="O76" s="60">
        <v>12839</v>
      </c>
      <c r="P76" s="60">
        <v>1414</v>
      </c>
      <c r="Q76" s="60">
        <v>1131.2</v>
      </c>
      <c r="R76" s="60">
        <v>1060.5</v>
      </c>
      <c r="T76" s="96">
        <f t="shared" si="4"/>
        <v>0</v>
      </c>
      <c r="U76" s="96">
        <f t="shared" si="5"/>
        <v>0</v>
      </c>
      <c r="W76" s="94">
        <f t="shared" si="6"/>
        <v>0</v>
      </c>
      <c r="X76" s="94">
        <f t="shared" si="7"/>
        <v>0</v>
      </c>
    </row>
    <row r="77" spans="1:24" ht="51">
      <c r="A77" s="20">
        <v>67</v>
      </c>
      <c r="B77" s="21" t="s">
        <v>564</v>
      </c>
      <c r="C77" s="22" t="s">
        <v>565</v>
      </c>
      <c r="D77" s="21" t="s">
        <v>559</v>
      </c>
      <c r="E77" s="23">
        <v>0</v>
      </c>
      <c r="F77" s="24">
        <v>0</v>
      </c>
      <c r="G77" s="24">
        <v>0</v>
      </c>
      <c r="H77" s="25">
        <v>0</v>
      </c>
      <c r="I77" s="26">
        <v>0</v>
      </c>
      <c r="J77" s="24">
        <v>0</v>
      </c>
      <c r="K77" s="27">
        <v>0</v>
      </c>
      <c r="L77" s="43">
        <v>0</v>
      </c>
      <c r="M77" s="53">
        <v>0</v>
      </c>
      <c r="O77" s="60">
        <v>25452</v>
      </c>
      <c r="P77" s="60">
        <v>1145</v>
      </c>
      <c r="Q77" s="60">
        <v>916</v>
      </c>
      <c r="R77" s="60">
        <v>858.75</v>
      </c>
      <c r="T77" s="96">
        <f t="shared" si="4"/>
        <v>0</v>
      </c>
      <c r="U77" s="96">
        <f t="shared" si="5"/>
        <v>0</v>
      </c>
      <c r="W77" s="94">
        <f t="shared" si="6"/>
        <v>0</v>
      </c>
      <c r="X77" s="94">
        <f t="shared" si="7"/>
        <v>0</v>
      </c>
    </row>
    <row r="78" spans="1:24" ht="63.75">
      <c r="A78" s="20">
        <v>68</v>
      </c>
      <c r="B78" s="21" t="s">
        <v>566</v>
      </c>
      <c r="C78" s="22" t="s">
        <v>567</v>
      </c>
      <c r="D78" s="21" t="s">
        <v>559</v>
      </c>
      <c r="E78" s="23">
        <v>0</v>
      </c>
      <c r="F78" s="24">
        <v>0</v>
      </c>
      <c r="G78" s="24">
        <v>0</v>
      </c>
      <c r="H78" s="25">
        <v>0</v>
      </c>
      <c r="I78" s="26">
        <v>0</v>
      </c>
      <c r="J78" s="24">
        <v>0</v>
      </c>
      <c r="K78" s="27">
        <v>0</v>
      </c>
      <c r="L78" s="43">
        <v>0</v>
      </c>
      <c r="M78" s="53">
        <v>0</v>
      </c>
      <c r="O78" s="60">
        <v>30514</v>
      </c>
      <c r="P78" s="60">
        <v>1145</v>
      </c>
      <c r="Q78" s="60">
        <v>916</v>
      </c>
      <c r="R78" s="60">
        <v>858.75</v>
      </c>
      <c r="T78" s="96">
        <f t="shared" si="4"/>
        <v>0</v>
      </c>
      <c r="U78" s="96">
        <f t="shared" si="5"/>
        <v>0</v>
      </c>
      <c r="W78" s="94">
        <f t="shared" si="6"/>
        <v>0</v>
      </c>
      <c r="X78" s="94">
        <f t="shared" si="7"/>
        <v>0</v>
      </c>
    </row>
    <row r="79" spans="1:24" ht="63.75">
      <c r="A79" s="20">
        <v>69</v>
      </c>
      <c r="B79" s="21" t="s">
        <v>568</v>
      </c>
      <c r="C79" s="22" t="s">
        <v>569</v>
      </c>
      <c r="D79" s="21" t="s">
        <v>559</v>
      </c>
      <c r="E79" s="23">
        <v>10</v>
      </c>
      <c r="F79" s="24">
        <v>7209</v>
      </c>
      <c r="G79" s="24">
        <v>1414</v>
      </c>
      <c r="H79" s="25">
        <v>0.19999999999999996</v>
      </c>
      <c r="I79" s="26">
        <v>0.84308503259814116</v>
      </c>
      <c r="J79" s="24">
        <v>1131.2</v>
      </c>
      <c r="K79" s="27">
        <v>11312</v>
      </c>
      <c r="L79" s="43">
        <v>0</v>
      </c>
      <c r="M79" s="53">
        <v>10</v>
      </c>
      <c r="O79" s="60">
        <v>56673</v>
      </c>
      <c r="P79" s="60">
        <v>1414</v>
      </c>
      <c r="Q79" s="60">
        <v>1131.2</v>
      </c>
      <c r="R79" s="60">
        <v>1060.5</v>
      </c>
      <c r="T79" s="96">
        <f t="shared" si="4"/>
        <v>11312</v>
      </c>
      <c r="U79" s="96">
        <f t="shared" si="5"/>
        <v>10605</v>
      </c>
      <c r="W79" s="94">
        <f t="shared" si="6"/>
        <v>0</v>
      </c>
      <c r="X79" s="94">
        <f t="shared" si="7"/>
        <v>-707</v>
      </c>
    </row>
    <row r="80" spans="1:24" ht="63.75">
      <c r="A80" s="20">
        <v>70</v>
      </c>
      <c r="B80" s="21" t="s">
        <v>570</v>
      </c>
      <c r="C80" s="22" t="s">
        <v>571</v>
      </c>
      <c r="D80" s="21" t="s">
        <v>559</v>
      </c>
      <c r="E80" s="23">
        <v>0</v>
      </c>
      <c r="F80" s="24">
        <v>0</v>
      </c>
      <c r="G80" s="24">
        <v>0</v>
      </c>
      <c r="H80" s="25">
        <v>0</v>
      </c>
      <c r="I80" s="26">
        <v>0</v>
      </c>
      <c r="J80" s="24">
        <v>0</v>
      </c>
      <c r="K80" s="27">
        <v>0</v>
      </c>
      <c r="L80" s="43">
        <v>0</v>
      </c>
      <c r="M80" s="53">
        <v>0</v>
      </c>
      <c r="O80" s="60">
        <v>56673</v>
      </c>
      <c r="P80" s="60">
        <v>1414</v>
      </c>
      <c r="Q80" s="60">
        <v>1131.2</v>
      </c>
      <c r="R80" s="60">
        <v>1060.5</v>
      </c>
      <c r="T80" s="96">
        <f t="shared" si="4"/>
        <v>0</v>
      </c>
      <c r="U80" s="96">
        <f t="shared" si="5"/>
        <v>0</v>
      </c>
      <c r="W80" s="94">
        <f t="shared" si="6"/>
        <v>0</v>
      </c>
      <c r="X80" s="94">
        <f t="shared" si="7"/>
        <v>0</v>
      </c>
    </row>
    <row r="81" spans="1:24" ht="89.25">
      <c r="A81" s="20">
        <v>71</v>
      </c>
      <c r="B81" s="21" t="s">
        <v>572</v>
      </c>
      <c r="C81" s="22" t="s">
        <v>573</v>
      </c>
      <c r="D81" s="21" t="s">
        <v>559</v>
      </c>
      <c r="E81" s="23">
        <v>0</v>
      </c>
      <c r="F81" s="24">
        <v>0</v>
      </c>
      <c r="G81" s="24">
        <v>0</v>
      </c>
      <c r="H81" s="25">
        <v>0</v>
      </c>
      <c r="I81" s="26">
        <v>0</v>
      </c>
      <c r="J81" s="24">
        <v>0</v>
      </c>
      <c r="K81" s="27">
        <v>0</v>
      </c>
      <c r="L81" s="43">
        <v>0</v>
      </c>
      <c r="M81" s="53">
        <v>0</v>
      </c>
      <c r="O81" s="60">
        <v>136350</v>
      </c>
      <c r="P81" s="60">
        <v>3394</v>
      </c>
      <c r="Q81" s="60">
        <v>2715.2</v>
      </c>
      <c r="R81" s="60">
        <v>2545.5</v>
      </c>
      <c r="T81" s="96">
        <f t="shared" si="4"/>
        <v>0</v>
      </c>
      <c r="U81" s="96">
        <f t="shared" si="5"/>
        <v>0</v>
      </c>
      <c r="W81" s="94">
        <f t="shared" si="6"/>
        <v>0</v>
      </c>
      <c r="X81" s="94">
        <f t="shared" si="7"/>
        <v>0</v>
      </c>
    </row>
    <row r="82" spans="1:24" ht="76.5">
      <c r="A82" s="20">
        <v>72</v>
      </c>
      <c r="B82" s="21" t="s">
        <v>574</v>
      </c>
      <c r="C82" s="22" t="s">
        <v>575</v>
      </c>
      <c r="D82" s="21" t="s">
        <v>576</v>
      </c>
      <c r="E82" s="23">
        <v>10</v>
      </c>
      <c r="F82" s="24">
        <v>3666</v>
      </c>
      <c r="G82" s="24">
        <v>1321</v>
      </c>
      <c r="H82" s="25">
        <v>0.20000000000000004</v>
      </c>
      <c r="I82" s="26">
        <v>0.7117294053464267</v>
      </c>
      <c r="J82" s="24">
        <v>1056.8</v>
      </c>
      <c r="K82" s="27">
        <v>10568</v>
      </c>
      <c r="L82" s="43">
        <v>0</v>
      </c>
      <c r="M82" s="53">
        <v>10</v>
      </c>
      <c r="O82" s="60">
        <v>113120</v>
      </c>
      <c r="P82" s="60">
        <v>1321</v>
      </c>
      <c r="Q82" s="60">
        <v>1056.8</v>
      </c>
      <c r="R82" s="60">
        <v>990.75</v>
      </c>
      <c r="T82" s="96">
        <f t="shared" si="4"/>
        <v>10568</v>
      </c>
      <c r="U82" s="96">
        <f t="shared" si="5"/>
        <v>9907.5</v>
      </c>
      <c r="W82" s="94">
        <f t="shared" si="6"/>
        <v>0</v>
      </c>
      <c r="X82" s="94">
        <f t="shared" si="7"/>
        <v>-660.5</v>
      </c>
    </row>
    <row r="83" spans="1:24" ht="76.5">
      <c r="A83" s="20">
        <v>73</v>
      </c>
      <c r="B83" s="21" t="s">
        <v>577</v>
      </c>
      <c r="C83" s="22" t="s">
        <v>578</v>
      </c>
      <c r="D83" s="21" t="s">
        <v>579</v>
      </c>
      <c r="E83" s="23">
        <v>0</v>
      </c>
      <c r="F83" s="24">
        <v>0</v>
      </c>
      <c r="G83" s="24">
        <v>0</v>
      </c>
      <c r="H83" s="25">
        <v>0</v>
      </c>
      <c r="I83" s="26">
        <v>0</v>
      </c>
      <c r="J83" s="24">
        <v>0</v>
      </c>
      <c r="K83" s="27">
        <v>0</v>
      </c>
      <c r="L83" s="43">
        <v>0</v>
      </c>
      <c r="M83" s="53">
        <v>0</v>
      </c>
      <c r="O83" s="60">
        <v>113120</v>
      </c>
      <c r="P83" s="60">
        <v>1132</v>
      </c>
      <c r="Q83" s="60">
        <v>905.6</v>
      </c>
      <c r="R83" s="60">
        <v>849</v>
      </c>
      <c r="T83" s="96">
        <f t="shared" si="4"/>
        <v>0</v>
      </c>
      <c r="U83" s="96">
        <f t="shared" si="5"/>
        <v>0</v>
      </c>
      <c r="W83" s="94">
        <f t="shared" si="6"/>
        <v>0</v>
      </c>
      <c r="X83" s="94">
        <f t="shared" si="7"/>
        <v>0</v>
      </c>
    </row>
    <row r="84" spans="1:24" ht="102">
      <c r="A84" s="20">
        <v>74</v>
      </c>
      <c r="B84" s="21" t="s">
        <v>580</v>
      </c>
      <c r="C84" s="22" t="s">
        <v>581</v>
      </c>
      <c r="D84" s="21" t="s">
        <v>582</v>
      </c>
      <c r="E84" s="23">
        <v>0</v>
      </c>
      <c r="F84" s="24">
        <v>0</v>
      </c>
      <c r="G84" s="24">
        <v>0</v>
      </c>
      <c r="H84" s="25">
        <v>0</v>
      </c>
      <c r="I84" s="26">
        <v>0</v>
      </c>
      <c r="J84" s="24">
        <v>0</v>
      </c>
      <c r="K84" s="27">
        <v>0</v>
      </c>
      <c r="L84" s="43">
        <v>0</v>
      </c>
      <c r="M84" s="53">
        <v>0</v>
      </c>
      <c r="O84" s="60">
        <v>42798</v>
      </c>
      <c r="P84" s="60">
        <v>848</v>
      </c>
      <c r="Q84" s="60">
        <v>678.4</v>
      </c>
      <c r="R84" s="60">
        <v>636</v>
      </c>
      <c r="T84" s="96">
        <f t="shared" si="4"/>
        <v>0</v>
      </c>
      <c r="U84" s="96">
        <f t="shared" si="5"/>
        <v>0</v>
      </c>
      <c r="W84" s="94">
        <f t="shared" si="6"/>
        <v>0</v>
      </c>
      <c r="X84" s="94">
        <f t="shared" si="7"/>
        <v>0</v>
      </c>
    </row>
    <row r="85" spans="1:24" ht="38.25">
      <c r="A85" s="20">
        <v>75</v>
      </c>
      <c r="B85" s="21" t="s">
        <v>583</v>
      </c>
      <c r="C85" s="22" t="s">
        <v>584</v>
      </c>
      <c r="D85" s="21" t="s">
        <v>559</v>
      </c>
      <c r="E85" s="23">
        <v>6</v>
      </c>
      <c r="F85" s="24">
        <v>1045</v>
      </c>
      <c r="G85" s="24">
        <v>594</v>
      </c>
      <c r="H85" s="25">
        <v>0.2</v>
      </c>
      <c r="I85" s="26">
        <v>0.54526315789473689</v>
      </c>
      <c r="J85" s="24">
        <v>475.2</v>
      </c>
      <c r="K85" s="27">
        <v>2851.2</v>
      </c>
      <c r="L85" s="43">
        <v>0</v>
      </c>
      <c r="M85" s="53">
        <v>6</v>
      </c>
      <c r="O85" s="60">
        <v>7539</v>
      </c>
      <c r="P85" s="60">
        <v>594</v>
      </c>
      <c r="Q85" s="60">
        <v>475.2</v>
      </c>
      <c r="R85" s="60">
        <v>445.5</v>
      </c>
      <c r="T85" s="96">
        <f t="shared" si="4"/>
        <v>2851.2</v>
      </c>
      <c r="U85" s="96">
        <f t="shared" si="5"/>
        <v>2673</v>
      </c>
      <c r="W85" s="94">
        <f t="shared" si="6"/>
        <v>0</v>
      </c>
      <c r="X85" s="94">
        <f t="shared" si="7"/>
        <v>-178.19999999999982</v>
      </c>
    </row>
    <row r="86" spans="1:24" ht="114.75">
      <c r="A86" s="20">
        <v>76</v>
      </c>
      <c r="B86" s="21" t="s">
        <v>585</v>
      </c>
      <c r="C86" s="22" t="s">
        <v>586</v>
      </c>
      <c r="D86" s="21" t="s">
        <v>559</v>
      </c>
      <c r="E86" s="23">
        <v>0</v>
      </c>
      <c r="F86" s="24">
        <v>0</v>
      </c>
      <c r="G86" s="24">
        <v>0</v>
      </c>
      <c r="H86" s="25">
        <v>0</v>
      </c>
      <c r="I86" s="26">
        <v>0</v>
      </c>
      <c r="J86" s="24">
        <v>0</v>
      </c>
      <c r="K86" s="27">
        <v>0</v>
      </c>
      <c r="L86" s="43">
        <v>0</v>
      </c>
      <c r="M86" s="53">
        <v>0</v>
      </c>
      <c r="O86" s="60">
        <v>5992</v>
      </c>
      <c r="P86" s="60">
        <v>249</v>
      </c>
      <c r="Q86" s="60">
        <v>199.2</v>
      </c>
      <c r="R86" s="60">
        <v>186.75</v>
      </c>
      <c r="T86" s="96">
        <f t="shared" si="4"/>
        <v>0</v>
      </c>
      <c r="U86" s="96">
        <f t="shared" si="5"/>
        <v>0</v>
      </c>
      <c r="W86" s="94">
        <f t="shared" si="6"/>
        <v>0</v>
      </c>
      <c r="X86" s="94">
        <f t="shared" si="7"/>
        <v>0</v>
      </c>
    </row>
    <row r="87" spans="1:24" ht="38.25">
      <c r="A87" s="20">
        <v>77</v>
      </c>
      <c r="B87" s="21" t="s">
        <v>587</v>
      </c>
      <c r="C87" s="22" t="s">
        <v>588</v>
      </c>
      <c r="D87" s="21" t="s">
        <v>559</v>
      </c>
      <c r="E87" s="23">
        <v>0</v>
      </c>
      <c r="F87" s="24">
        <v>0</v>
      </c>
      <c r="G87" s="24">
        <v>0</v>
      </c>
      <c r="H87" s="25">
        <v>0</v>
      </c>
      <c r="I87" s="26">
        <v>0</v>
      </c>
      <c r="J87" s="24">
        <v>0</v>
      </c>
      <c r="K87" s="27">
        <v>0</v>
      </c>
      <c r="L87" s="43">
        <v>0</v>
      </c>
      <c r="M87" s="53">
        <v>0</v>
      </c>
      <c r="O87" s="60">
        <v>4010</v>
      </c>
      <c r="P87" s="60">
        <v>249</v>
      </c>
      <c r="Q87" s="60">
        <v>199.2</v>
      </c>
      <c r="R87" s="60">
        <v>186.75</v>
      </c>
      <c r="T87" s="96">
        <f t="shared" si="4"/>
        <v>0</v>
      </c>
      <c r="U87" s="96">
        <f t="shared" si="5"/>
        <v>0</v>
      </c>
      <c r="W87" s="94">
        <f t="shared" si="6"/>
        <v>0</v>
      </c>
      <c r="X87" s="94">
        <f t="shared" si="7"/>
        <v>0</v>
      </c>
    </row>
    <row r="88" spans="1:24" ht="51">
      <c r="A88" s="20">
        <v>78</v>
      </c>
      <c r="B88" s="29" t="s">
        <v>589</v>
      </c>
      <c r="C88" s="22" t="s">
        <v>590</v>
      </c>
      <c r="D88" s="21" t="s">
        <v>576</v>
      </c>
      <c r="E88" s="23">
        <v>0</v>
      </c>
      <c r="F88" s="24">
        <v>0</v>
      </c>
      <c r="G88" s="24">
        <v>0</v>
      </c>
      <c r="H88" s="25">
        <v>0</v>
      </c>
      <c r="I88" s="26">
        <v>0</v>
      </c>
      <c r="J88" s="24">
        <v>0</v>
      </c>
      <c r="K88" s="27">
        <v>0</v>
      </c>
      <c r="L88" s="43">
        <v>0</v>
      </c>
      <c r="M88" s="53">
        <v>0</v>
      </c>
      <c r="O88" s="60">
        <v>18439</v>
      </c>
      <c r="P88" s="60">
        <v>209</v>
      </c>
      <c r="Q88" s="60">
        <v>167.2</v>
      </c>
      <c r="R88" s="60">
        <v>156.75</v>
      </c>
      <c r="T88" s="96">
        <f t="shared" si="4"/>
        <v>0</v>
      </c>
      <c r="U88" s="96">
        <f t="shared" si="5"/>
        <v>0</v>
      </c>
      <c r="W88" s="94">
        <f t="shared" si="6"/>
        <v>0</v>
      </c>
      <c r="X88" s="94">
        <f t="shared" si="7"/>
        <v>0</v>
      </c>
    </row>
    <row r="89" spans="1:24" ht="51">
      <c r="A89" s="20">
        <v>79</v>
      </c>
      <c r="B89" s="29" t="s">
        <v>591</v>
      </c>
      <c r="C89" s="22" t="s">
        <v>592</v>
      </c>
      <c r="D89" s="21" t="s">
        <v>559</v>
      </c>
      <c r="E89" s="23">
        <v>6</v>
      </c>
      <c r="F89" s="24">
        <v>452</v>
      </c>
      <c r="G89" s="24">
        <v>191</v>
      </c>
      <c r="H89" s="25">
        <v>0.19999999999999993</v>
      </c>
      <c r="I89" s="26">
        <v>0.66194690265486722</v>
      </c>
      <c r="J89" s="24">
        <v>152.80000000000001</v>
      </c>
      <c r="K89" s="27">
        <v>916.80000000000007</v>
      </c>
      <c r="L89" s="43">
        <v>0</v>
      </c>
      <c r="M89" s="53">
        <v>6</v>
      </c>
      <c r="O89" s="60">
        <v>7700</v>
      </c>
      <c r="P89" s="60">
        <v>191</v>
      </c>
      <c r="Q89" s="60">
        <v>152.80000000000001</v>
      </c>
      <c r="R89" s="60">
        <v>143.25</v>
      </c>
      <c r="T89" s="96">
        <f t="shared" si="4"/>
        <v>916.80000000000007</v>
      </c>
      <c r="U89" s="96">
        <f t="shared" si="5"/>
        <v>859.5</v>
      </c>
      <c r="W89" s="94">
        <f t="shared" si="6"/>
        <v>0</v>
      </c>
      <c r="X89" s="94">
        <f t="shared" si="7"/>
        <v>-57.300000000000068</v>
      </c>
    </row>
    <row r="90" spans="1:24" ht="102">
      <c r="A90" s="20">
        <v>80</v>
      </c>
      <c r="B90" s="21" t="s">
        <v>593</v>
      </c>
      <c r="C90" s="22" t="s">
        <v>594</v>
      </c>
      <c r="D90" s="21" t="s">
        <v>559</v>
      </c>
      <c r="E90" s="23">
        <v>0</v>
      </c>
      <c r="F90" s="24">
        <v>0</v>
      </c>
      <c r="G90" s="24">
        <v>0</v>
      </c>
      <c r="H90" s="25">
        <v>0</v>
      </c>
      <c r="I90" s="26">
        <v>0</v>
      </c>
      <c r="J90" s="24">
        <v>0</v>
      </c>
      <c r="K90" s="27">
        <v>0</v>
      </c>
      <c r="L90" s="43">
        <v>0</v>
      </c>
      <c r="M90" s="53">
        <v>0</v>
      </c>
      <c r="O90" s="60">
        <v>8046</v>
      </c>
      <c r="P90" s="60">
        <v>214</v>
      </c>
      <c r="Q90" s="60">
        <v>171.2</v>
      </c>
      <c r="R90" s="60">
        <v>160.5</v>
      </c>
      <c r="T90" s="96">
        <f t="shared" si="4"/>
        <v>0</v>
      </c>
      <c r="U90" s="96">
        <f t="shared" si="5"/>
        <v>0</v>
      </c>
      <c r="W90" s="94">
        <f t="shared" si="6"/>
        <v>0</v>
      </c>
      <c r="X90" s="94">
        <f t="shared" si="7"/>
        <v>0</v>
      </c>
    </row>
    <row r="91" spans="1:24" ht="102">
      <c r="A91" s="20">
        <v>81</v>
      </c>
      <c r="B91" s="21" t="s">
        <v>595</v>
      </c>
      <c r="C91" s="22" t="s">
        <v>596</v>
      </c>
      <c r="D91" s="21" t="s">
        <v>559</v>
      </c>
      <c r="E91" s="23">
        <v>0</v>
      </c>
      <c r="F91" s="24">
        <v>0</v>
      </c>
      <c r="G91" s="24">
        <v>0</v>
      </c>
      <c r="H91" s="25">
        <v>0</v>
      </c>
      <c r="I91" s="26">
        <v>0</v>
      </c>
      <c r="J91" s="24">
        <v>0</v>
      </c>
      <c r="K91" s="27">
        <v>0</v>
      </c>
      <c r="L91" s="43">
        <v>0</v>
      </c>
      <c r="M91" s="53">
        <v>0</v>
      </c>
      <c r="O91" s="60">
        <v>5133</v>
      </c>
      <c r="P91" s="60">
        <v>214</v>
      </c>
      <c r="Q91" s="60">
        <v>171.2</v>
      </c>
      <c r="R91" s="60">
        <v>160.5</v>
      </c>
      <c r="T91" s="96">
        <f t="shared" si="4"/>
        <v>0</v>
      </c>
      <c r="U91" s="96">
        <f t="shared" si="5"/>
        <v>0</v>
      </c>
      <c r="W91" s="94">
        <f t="shared" si="6"/>
        <v>0</v>
      </c>
      <c r="X91" s="94">
        <f t="shared" si="7"/>
        <v>0</v>
      </c>
    </row>
    <row r="92" spans="1:24" ht="114.75">
      <c r="A92" s="20">
        <v>82</v>
      </c>
      <c r="B92" s="21" t="s">
        <v>597</v>
      </c>
      <c r="C92" s="22" t="s">
        <v>598</v>
      </c>
      <c r="D92" s="21" t="s">
        <v>559</v>
      </c>
      <c r="E92" s="23">
        <v>0</v>
      </c>
      <c r="F92" s="24">
        <v>0</v>
      </c>
      <c r="G92" s="24">
        <v>0</v>
      </c>
      <c r="H92" s="25">
        <v>0</v>
      </c>
      <c r="I92" s="26">
        <v>0</v>
      </c>
      <c r="J92" s="24">
        <v>0</v>
      </c>
      <c r="K92" s="27">
        <v>0</v>
      </c>
      <c r="L92" s="43">
        <v>0</v>
      </c>
      <c r="M92" s="53">
        <v>0</v>
      </c>
      <c r="O92" s="60">
        <v>13695</v>
      </c>
      <c r="P92" s="60">
        <v>2613</v>
      </c>
      <c r="Q92" s="60">
        <v>2090.4</v>
      </c>
      <c r="R92" s="60">
        <v>1959.75</v>
      </c>
      <c r="T92" s="96">
        <f t="shared" si="4"/>
        <v>0</v>
      </c>
      <c r="U92" s="96">
        <f t="shared" si="5"/>
        <v>0</v>
      </c>
      <c r="W92" s="94">
        <f t="shared" si="6"/>
        <v>0</v>
      </c>
      <c r="X92" s="94">
        <f t="shared" si="7"/>
        <v>0</v>
      </c>
    </row>
    <row r="93" spans="1:24" ht="114.75">
      <c r="A93" s="20">
        <v>83</v>
      </c>
      <c r="B93" s="21" t="s">
        <v>599</v>
      </c>
      <c r="C93" s="22" t="s">
        <v>600</v>
      </c>
      <c r="D93" s="21" t="s">
        <v>559</v>
      </c>
      <c r="E93" s="23">
        <v>0</v>
      </c>
      <c r="F93" s="24">
        <v>0</v>
      </c>
      <c r="G93" s="24">
        <v>0</v>
      </c>
      <c r="H93" s="25">
        <v>0</v>
      </c>
      <c r="I93" s="26">
        <v>0</v>
      </c>
      <c r="J93" s="24">
        <v>0</v>
      </c>
      <c r="K93" s="27">
        <v>0</v>
      </c>
      <c r="L93" s="43">
        <v>0</v>
      </c>
      <c r="M93" s="53">
        <v>0</v>
      </c>
      <c r="O93" s="60">
        <v>10426</v>
      </c>
      <c r="P93" s="60">
        <v>2613</v>
      </c>
      <c r="Q93" s="60">
        <v>2090.4</v>
      </c>
      <c r="R93" s="60">
        <v>1959.75</v>
      </c>
      <c r="T93" s="96">
        <f t="shared" si="4"/>
        <v>0</v>
      </c>
      <c r="U93" s="96">
        <f t="shared" si="5"/>
        <v>0</v>
      </c>
      <c r="W93" s="94">
        <f t="shared" si="6"/>
        <v>0</v>
      </c>
      <c r="X93" s="94">
        <f t="shared" si="7"/>
        <v>0</v>
      </c>
    </row>
    <row r="94" spans="1:24" ht="114.75">
      <c r="A94" s="20">
        <v>84</v>
      </c>
      <c r="B94" s="30" t="s">
        <v>601</v>
      </c>
      <c r="C94" s="22" t="s">
        <v>602</v>
      </c>
      <c r="D94" s="21" t="s">
        <v>559</v>
      </c>
      <c r="E94" s="23">
        <v>7</v>
      </c>
      <c r="F94" s="24">
        <v>4197</v>
      </c>
      <c r="G94" s="24">
        <v>3193</v>
      </c>
      <c r="H94" s="25">
        <v>0.19999999999999998</v>
      </c>
      <c r="I94" s="26">
        <v>0.39137479151775079</v>
      </c>
      <c r="J94" s="24">
        <v>2554.4</v>
      </c>
      <c r="K94" s="27">
        <v>17880.8</v>
      </c>
      <c r="L94" s="43">
        <v>0</v>
      </c>
      <c r="M94" s="53">
        <v>7</v>
      </c>
      <c r="O94" s="60">
        <v>15407</v>
      </c>
      <c r="P94" s="60">
        <v>3193</v>
      </c>
      <c r="Q94" s="60">
        <v>2554.4</v>
      </c>
      <c r="R94" s="60">
        <v>2394.75</v>
      </c>
      <c r="T94" s="96">
        <f t="shared" si="4"/>
        <v>17880.8</v>
      </c>
      <c r="U94" s="96">
        <f t="shared" si="5"/>
        <v>16763.25</v>
      </c>
      <c r="W94" s="94">
        <f t="shared" si="6"/>
        <v>0</v>
      </c>
      <c r="X94" s="94">
        <f t="shared" si="7"/>
        <v>-1117.5499999999993</v>
      </c>
    </row>
    <row r="95" spans="1:24" ht="114.75">
      <c r="A95" s="20">
        <v>85</v>
      </c>
      <c r="B95" s="21" t="s">
        <v>603</v>
      </c>
      <c r="C95" s="22" t="s">
        <v>604</v>
      </c>
      <c r="D95" s="21" t="s">
        <v>559</v>
      </c>
      <c r="E95" s="23">
        <v>0</v>
      </c>
      <c r="F95" s="24">
        <v>0</v>
      </c>
      <c r="G95" s="24">
        <v>0</v>
      </c>
      <c r="H95" s="25">
        <v>0</v>
      </c>
      <c r="I95" s="26">
        <v>0</v>
      </c>
      <c r="J95" s="24">
        <v>0</v>
      </c>
      <c r="K95" s="27">
        <v>0</v>
      </c>
      <c r="L95" s="43">
        <v>0</v>
      </c>
      <c r="M95" s="53">
        <v>0</v>
      </c>
      <c r="O95" s="60">
        <v>14438</v>
      </c>
      <c r="P95" s="60">
        <v>3193</v>
      </c>
      <c r="Q95" s="60">
        <v>2554.4</v>
      </c>
      <c r="R95" s="60">
        <v>2394.75</v>
      </c>
      <c r="T95" s="96">
        <f t="shared" si="4"/>
        <v>0</v>
      </c>
      <c r="U95" s="96">
        <f t="shared" si="5"/>
        <v>0</v>
      </c>
      <c r="W95" s="94">
        <f t="shared" si="6"/>
        <v>0</v>
      </c>
      <c r="X95" s="94">
        <f t="shared" si="7"/>
        <v>0</v>
      </c>
    </row>
    <row r="96" spans="1:24" ht="306">
      <c r="A96" s="20">
        <v>86</v>
      </c>
      <c r="B96" s="21" t="s">
        <v>605</v>
      </c>
      <c r="C96" s="22" t="s">
        <v>606</v>
      </c>
      <c r="D96" s="21" t="s">
        <v>559</v>
      </c>
      <c r="E96" s="23">
        <v>0</v>
      </c>
      <c r="F96" s="24">
        <v>0</v>
      </c>
      <c r="G96" s="24">
        <v>0</v>
      </c>
      <c r="H96" s="25">
        <v>0</v>
      </c>
      <c r="I96" s="26">
        <v>0</v>
      </c>
      <c r="J96" s="24">
        <v>0</v>
      </c>
      <c r="K96" s="27">
        <v>0</v>
      </c>
      <c r="L96" s="43">
        <v>0</v>
      </c>
      <c r="M96" s="53">
        <v>0</v>
      </c>
      <c r="O96" s="60">
        <v>20543</v>
      </c>
      <c r="P96" s="60">
        <v>4185</v>
      </c>
      <c r="Q96" s="60">
        <v>3348</v>
      </c>
      <c r="R96" s="60">
        <v>3138.75</v>
      </c>
      <c r="T96" s="96">
        <f t="shared" si="4"/>
        <v>0</v>
      </c>
      <c r="U96" s="96">
        <f t="shared" si="5"/>
        <v>0</v>
      </c>
      <c r="W96" s="94">
        <f t="shared" si="6"/>
        <v>0</v>
      </c>
      <c r="X96" s="94">
        <f t="shared" si="7"/>
        <v>0</v>
      </c>
    </row>
    <row r="97" spans="1:24" ht="51">
      <c r="A97" s="20">
        <v>87</v>
      </c>
      <c r="B97" s="21" t="s">
        <v>607</v>
      </c>
      <c r="C97" s="22" t="s">
        <v>608</v>
      </c>
      <c r="D97" s="21" t="s">
        <v>559</v>
      </c>
      <c r="E97" s="23">
        <v>0</v>
      </c>
      <c r="F97" s="24">
        <v>0</v>
      </c>
      <c r="G97" s="24">
        <v>0</v>
      </c>
      <c r="H97" s="25">
        <v>0</v>
      </c>
      <c r="I97" s="26">
        <v>0</v>
      </c>
      <c r="J97" s="24">
        <v>0</v>
      </c>
      <c r="K97" s="27">
        <v>0</v>
      </c>
      <c r="L97" s="43">
        <v>0</v>
      </c>
      <c r="M97" s="53">
        <v>0</v>
      </c>
      <c r="O97" s="60">
        <v>13009</v>
      </c>
      <c r="P97" s="60">
        <v>1018</v>
      </c>
      <c r="Q97" s="60">
        <v>814.4</v>
      </c>
      <c r="R97" s="60">
        <v>763.5</v>
      </c>
      <c r="T97" s="96">
        <f t="shared" si="4"/>
        <v>0</v>
      </c>
      <c r="U97" s="96">
        <f t="shared" si="5"/>
        <v>0</v>
      </c>
      <c r="W97" s="94">
        <f t="shared" si="6"/>
        <v>0</v>
      </c>
      <c r="X97" s="94">
        <f t="shared" si="7"/>
        <v>0</v>
      </c>
    </row>
    <row r="98" spans="1:24" ht="51">
      <c r="A98" s="20">
        <v>88</v>
      </c>
      <c r="B98" s="21" t="s">
        <v>609</v>
      </c>
      <c r="C98" s="22" t="s">
        <v>608</v>
      </c>
      <c r="D98" s="21" t="s">
        <v>559</v>
      </c>
      <c r="E98" s="23">
        <v>7</v>
      </c>
      <c r="F98" s="24">
        <v>4262</v>
      </c>
      <c r="G98" s="24">
        <v>1649</v>
      </c>
      <c r="H98" s="25">
        <v>0.19999999999999998</v>
      </c>
      <c r="I98" s="26">
        <v>0.69047395588925387</v>
      </c>
      <c r="J98" s="24">
        <v>1319.2</v>
      </c>
      <c r="K98" s="27">
        <v>9234.4</v>
      </c>
      <c r="L98" s="43">
        <v>0</v>
      </c>
      <c r="M98" s="53">
        <v>7</v>
      </c>
      <c r="O98" s="60">
        <v>5992</v>
      </c>
      <c r="P98" s="60">
        <v>1649</v>
      </c>
      <c r="Q98" s="60">
        <v>1319.2</v>
      </c>
      <c r="R98" s="60">
        <v>1236.75</v>
      </c>
      <c r="T98" s="96">
        <f t="shared" si="4"/>
        <v>9234.4</v>
      </c>
      <c r="U98" s="96">
        <f t="shared" si="5"/>
        <v>8657.25</v>
      </c>
      <c r="W98" s="94">
        <f t="shared" si="6"/>
        <v>0</v>
      </c>
      <c r="X98" s="94">
        <f t="shared" si="7"/>
        <v>-577.14999999999964</v>
      </c>
    </row>
    <row r="99" spans="1:24" ht="89.25">
      <c r="A99" s="20">
        <v>89</v>
      </c>
      <c r="B99" s="21" t="s">
        <v>610</v>
      </c>
      <c r="C99" s="22" t="s">
        <v>611</v>
      </c>
      <c r="D99" s="21" t="s">
        <v>559</v>
      </c>
      <c r="E99" s="23">
        <v>7</v>
      </c>
      <c r="F99" s="24">
        <v>2348</v>
      </c>
      <c r="G99" s="24">
        <v>1620</v>
      </c>
      <c r="H99" s="25">
        <v>0.2</v>
      </c>
      <c r="I99" s="26">
        <v>0.44804088586030666</v>
      </c>
      <c r="J99" s="24">
        <v>1296</v>
      </c>
      <c r="K99" s="27">
        <v>9072</v>
      </c>
      <c r="L99" s="43">
        <v>0</v>
      </c>
      <c r="M99" s="53">
        <v>7</v>
      </c>
      <c r="O99" s="60">
        <v>11228</v>
      </c>
      <c r="P99" s="60">
        <v>1620</v>
      </c>
      <c r="Q99" s="60">
        <v>1296</v>
      </c>
      <c r="R99" s="60">
        <v>1215</v>
      </c>
      <c r="T99" s="96">
        <f t="shared" si="4"/>
        <v>9072</v>
      </c>
      <c r="U99" s="96">
        <f t="shared" si="5"/>
        <v>8505</v>
      </c>
      <c r="W99" s="94">
        <f t="shared" si="6"/>
        <v>0</v>
      </c>
      <c r="X99" s="94">
        <f t="shared" si="7"/>
        <v>-567</v>
      </c>
    </row>
    <row r="100" spans="1:24" ht="114.75">
      <c r="A100" s="20">
        <v>90</v>
      </c>
      <c r="B100" s="21" t="s">
        <v>612</v>
      </c>
      <c r="C100" s="22" t="s">
        <v>613</v>
      </c>
      <c r="D100" s="21" t="s">
        <v>559</v>
      </c>
      <c r="E100" s="23">
        <v>0</v>
      </c>
      <c r="F100" s="24">
        <v>0</v>
      </c>
      <c r="G100" s="24">
        <v>0</v>
      </c>
      <c r="H100" s="25">
        <v>0</v>
      </c>
      <c r="I100" s="26">
        <v>0</v>
      </c>
      <c r="J100" s="24">
        <v>0</v>
      </c>
      <c r="K100" s="27">
        <v>0</v>
      </c>
      <c r="L100" s="43">
        <v>0</v>
      </c>
      <c r="M100" s="53">
        <v>0</v>
      </c>
      <c r="O100" s="60">
        <v>19439</v>
      </c>
      <c r="P100" s="60">
        <v>2727</v>
      </c>
      <c r="Q100" s="60">
        <v>2181.6</v>
      </c>
      <c r="R100" s="60">
        <v>2045.25</v>
      </c>
      <c r="T100" s="96">
        <f t="shared" si="4"/>
        <v>0</v>
      </c>
      <c r="U100" s="96">
        <f t="shared" si="5"/>
        <v>0</v>
      </c>
      <c r="W100" s="94">
        <f t="shared" si="6"/>
        <v>0</v>
      </c>
      <c r="X100" s="94">
        <f t="shared" si="7"/>
        <v>0</v>
      </c>
    </row>
    <row r="101" spans="1:24" ht="114.75">
      <c r="A101" s="20">
        <v>91</v>
      </c>
      <c r="B101" s="21" t="s">
        <v>614</v>
      </c>
      <c r="C101" s="22" t="s">
        <v>615</v>
      </c>
      <c r="D101" s="21" t="s">
        <v>559</v>
      </c>
      <c r="E101" s="23">
        <v>0</v>
      </c>
      <c r="F101" s="24">
        <v>0</v>
      </c>
      <c r="G101" s="24">
        <v>0</v>
      </c>
      <c r="H101" s="25">
        <v>0</v>
      </c>
      <c r="I101" s="26">
        <v>0</v>
      </c>
      <c r="J101" s="24">
        <v>0</v>
      </c>
      <c r="K101" s="27">
        <v>0</v>
      </c>
      <c r="L101" s="43">
        <v>0</v>
      </c>
      <c r="M101" s="53">
        <v>0</v>
      </c>
      <c r="O101" s="60">
        <v>59352</v>
      </c>
      <c r="P101" s="60">
        <v>4044</v>
      </c>
      <c r="Q101" s="60">
        <v>3235.2</v>
      </c>
      <c r="R101" s="60">
        <v>3033</v>
      </c>
      <c r="T101" s="96">
        <f t="shared" si="4"/>
        <v>0</v>
      </c>
      <c r="U101" s="96">
        <f t="shared" si="5"/>
        <v>0</v>
      </c>
      <c r="W101" s="94">
        <f t="shared" si="6"/>
        <v>0</v>
      </c>
      <c r="X101" s="94">
        <f t="shared" si="7"/>
        <v>0</v>
      </c>
    </row>
    <row r="102" spans="1:24" ht="102">
      <c r="A102" s="20">
        <v>92</v>
      </c>
      <c r="B102" s="21" t="s">
        <v>616</v>
      </c>
      <c r="C102" s="22" t="s">
        <v>617</v>
      </c>
      <c r="D102" s="21" t="s">
        <v>559</v>
      </c>
      <c r="E102" s="23">
        <v>0</v>
      </c>
      <c r="F102" s="24">
        <v>0</v>
      </c>
      <c r="G102" s="24">
        <v>0</v>
      </c>
      <c r="H102" s="25">
        <v>0</v>
      </c>
      <c r="I102" s="26">
        <v>0</v>
      </c>
      <c r="J102" s="24">
        <v>0</v>
      </c>
      <c r="K102" s="27">
        <v>0</v>
      </c>
      <c r="L102" s="43">
        <v>0</v>
      </c>
      <c r="M102" s="53">
        <v>0</v>
      </c>
      <c r="O102" s="60">
        <v>17804</v>
      </c>
      <c r="P102" s="60">
        <v>4413</v>
      </c>
      <c r="Q102" s="60">
        <v>3530.4</v>
      </c>
      <c r="R102" s="60">
        <v>3309.75</v>
      </c>
      <c r="T102" s="96">
        <f t="shared" si="4"/>
        <v>0</v>
      </c>
      <c r="U102" s="96">
        <f t="shared" si="5"/>
        <v>0</v>
      </c>
      <c r="W102" s="94">
        <f t="shared" si="6"/>
        <v>0</v>
      </c>
      <c r="X102" s="94">
        <f t="shared" si="7"/>
        <v>0</v>
      </c>
    </row>
    <row r="103" spans="1:24" ht="102">
      <c r="A103" s="20">
        <v>93</v>
      </c>
      <c r="B103" s="21" t="s">
        <v>618</v>
      </c>
      <c r="C103" s="22" t="s">
        <v>619</v>
      </c>
      <c r="D103" s="21" t="s">
        <v>559</v>
      </c>
      <c r="E103" s="23">
        <v>0</v>
      </c>
      <c r="F103" s="24">
        <v>0</v>
      </c>
      <c r="G103" s="24">
        <v>0</v>
      </c>
      <c r="H103" s="25">
        <v>0</v>
      </c>
      <c r="I103" s="26">
        <v>0</v>
      </c>
      <c r="J103" s="24">
        <v>0</v>
      </c>
      <c r="K103" s="27">
        <v>0</v>
      </c>
      <c r="L103" s="43">
        <v>0</v>
      </c>
      <c r="M103" s="53">
        <v>0</v>
      </c>
      <c r="O103" s="60">
        <v>20052</v>
      </c>
      <c r="P103" s="60">
        <v>5262</v>
      </c>
      <c r="Q103" s="60">
        <v>4209.6000000000004</v>
      </c>
      <c r="R103" s="60">
        <v>3946.5</v>
      </c>
      <c r="T103" s="96">
        <f t="shared" si="4"/>
        <v>0</v>
      </c>
      <c r="U103" s="96">
        <f t="shared" si="5"/>
        <v>0</v>
      </c>
      <c r="W103" s="94">
        <f t="shared" si="6"/>
        <v>0</v>
      </c>
      <c r="X103" s="94">
        <f t="shared" si="7"/>
        <v>0</v>
      </c>
    </row>
    <row r="104" spans="1:24" ht="89.25">
      <c r="A104" s="20">
        <v>94</v>
      </c>
      <c r="B104" s="21" t="s">
        <v>620</v>
      </c>
      <c r="C104" s="22" t="s">
        <v>621</v>
      </c>
      <c r="D104" s="21" t="s">
        <v>559</v>
      </c>
      <c r="E104" s="23">
        <v>7</v>
      </c>
      <c r="F104" s="24">
        <v>7398</v>
      </c>
      <c r="G104" s="24">
        <v>5429</v>
      </c>
      <c r="H104" s="25">
        <v>0.25</v>
      </c>
      <c r="I104" s="26">
        <v>0.44961476074614759</v>
      </c>
      <c r="J104" s="24">
        <v>4071.75</v>
      </c>
      <c r="K104" s="27">
        <v>28502.25</v>
      </c>
      <c r="L104" s="43">
        <v>0</v>
      </c>
      <c r="M104" s="53">
        <v>7</v>
      </c>
      <c r="O104" s="60">
        <v>25337</v>
      </c>
      <c r="P104" s="60">
        <v>5429</v>
      </c>
      <c r="Q104" s="60">
        <v>4343.2</v>
      </c>
      <c r="R104" s="60">
        <v>4071.75</v>
      </c>
      <c r="T104" s="96">
        <f t="shared" si="4"/>
        <v>30402.399999999998</v>
      </c>
      <c r="U104" s="96">
        <f t="shared" si="5"/>
        <v>28502.25</v>
      </c>
      <c r="W104" s="94">
        <f t="shared" si="6"/>
        <v>1900.1499999999978</v>
      </c>
      <c r="X104" s="94">
        <f t="shared" si="7"/>
        <v>0</v>
      </c>
    </row>
    <row r="105" spans="1:24" ht="229.5">
      <c r="A105" s="20">
        <v>95</v>
      </c>
      <c r="B105" s="21" t="s">
        <v>622</v>
      </c>
      <c r="C105" s="22" t="s">
        <v>623</v>
      </c>
      <c r="D105" s="21" t="s">
        <v>559</v>
      </c>
      <c r="E105" s="23">
        <v>0</v>
      </c>
      <c r="F105" s="24">
        <v>0</v>
      </c>
      <c r="G105" s="24">
        <v>0</v>
      </c>
      <c r="H105" s="25">
        <v>0</v>
      </c>
      <c r="I105" s="26">
        <v>0</v>
      </c>
      <c r="J105" s="24">
        <v>0</v>
      </c>
      <c r="K105" s="27">
        <v>0</v>
      </c>
      <c r="L105" s="43">
        <v>0</v>
      </c>
      <c r="M105" s="53">
        <v>0</v>
      </c>
      <c r="O105" s="60">
        <v>33366</v>
      </c>
      <c r="P105" s="60">
        <v>4185</v>
      </c>
      <c r="Q105" s="60">
        <v>3348</v>
      </c>
      <c r="R105" s="60">
        <v>3138.75</v>
      </c>
      <c r="T105" s="96">
        <f t="shared" si="4"/>
        <v>0</v>
      </c>
      <c r="U105" s="96">
        <f t="shared" si="5"/>
        <v>0</v>
      </c>
      <c r="W105" s="94">
        <f t="shared" si="6"/>
        <v>0</v>
      </c>
      <c r="X105" s="94">
        <f t="shared" si="7"/>
        <v>0</v>
      </c>
    </row>
    <row r="106" spans="1:24" ht="51">
      <c r="A106" s="20">
        <v>96</v>
      </c>
      <c r="B106" s="21" t="s">
        <v>624</v>
      </c>
      <c r="C106" s="22" t="s">
        <v>625</v>
      </c>
      <c r="D106" s="21" t="s">
        <v>559</v>
      </c>
      <c r="E106" s="23">
        <v>0</v>
      </c>
      <c r="F106" s="24">
        <v>0</v>
      </c>
      <c r="G106" s="24">
        <v>0</v>
      </c>
      <c r="H106" s="25">
        <v>0</v>
      </c>
      <c r="I106" s="26">
        <v>0</v>
      </c>
      <c r="J106" s="24">
        <v>0</v>
      </c>
      <c r="K106" s="27">
        <v>0</v>
      </c>
      <c r="L106" s="43">
        <v>0</v>
      </c>
      <c r="M106" s="53">
        <v>0</v>
      </c>
      <c r="O106" s="60">
        <v>13695</v>
      </c>
      <c r="P106" s="60">
        <v>3054</v>
      </c>
      <c r="Q106" s="60">
        <v>2443.1999999999998</v>
      </c>
      <c r="R106" s="60">
        <v>2290.5</v>
      </c>
      <c r="T106" s="96">
        <f t="shared" si="4"/>
        <v>0</v>
      </c>
      <c r="U106" s="96">
        <f t="shared" si="5"/>
        <v>0</v>
      </c>
      <c r="W106" s="94">
        <f t="shared" si="6"/>
        <v>0</v>
      </c>
      <c r="X106" s="94">
        <f t="shared" si="7"/>
        <v>0</v>
      </c>
    </row>
    <row r="107" spans="1:24" ht="51">
      <c r="A107" s="20">
        <v>97</v>
      </c>
      <c r="B107" s="21" t="s">
        <v>626</v>
      </c>
      <c r="C107" s="22" t="s">
        <v>625</v>
      </c>
      <c r="D107" s="21" t="s">
        <v>559</v>
      </c>
      <c r="E107" s="23">
        <v>7</v>
      </c>
      <c r="F107" s="24">
        <v>4739</v>
      </c>
      <c r="G107" s="24">
        <v>1649</v>
      </c>
      <c r="H107" s="25">
        <v>0.19999999999999998</v>
      </c>
      <c r="I107" s="26">
        <v>0.72162903566153203</v>
      </c>
      <c r="J107" s="24">
        <v>1319.2</v>
      </c>
      <c r="K107" s="27">
        <v>9234.4</v>
      </c>
      <c r="L107" s="43">
        <v>0</v>
      </c>
      <c r="M107" s="53">
        <v>7</v>
      </c>
      <c r="O107" s="60">
        <v>5687</v>
      </c>
      <c r="P107" s="60">
        <v>1649</v>
      </c>
      <c r="Q107" s="60">
        <v>1319.2</v>
      </c>
      <c r="R107" s="60">
        <v>1236.75</v>
      </c>
      <c r="T107" s="96">
        <f t="shared" si="4"/>
        <v>9234.4</v>
      </c>
      <c r="U107" s="96">
        <f t="shared" si="5"/>
        <v>8657.25</v>
      </c>
      <c r="W107" s="94">
        <f t="shared" si="6"/>
        <v>0</v>
      </c>
      <c r="X107" s="94">
        <f t="shared" si="7"/>
        <v>-577.14999999999964</v>
      </c>
    </row>
    <row r="108" spans="1:24" ht="102">
      <c r="A108" s="20">
        <v>98</v>
      </c>
      <c r="B108" s="21" t="s">
        <v>627</v>
      </c>
      <c r="C108" s="22" t="s">
        <v>628</v>
      </c>
      <c r="D108" s="21" t="s">
        <v>559</v>
      </c>
      <c r="E108" s="23">
        <v>1</v>
      </c>
      <c r="F108" s="24">
        <v>6728</v>
      </c>
      <c r="G108" s="24">
        <v>3542</v>
      </c>
      <c r="H108" s="25">
        <v>0.20000000000000004</v>
      </c>
      <c r="I108" s="26">
        <v>0.57883472057074914</v>
      </c>
      <c r="J108" s="24">
        <v>2833.6</v>
      </c>
      <c r="K108" s="27">
        <v>2833.6</v>
      </c>
      <c r="L108" s="43">
        <v>0</v>
      </c>
      <c r="M108" s="53">
        <v>1</v>
      </c>
      <c r="O108" s="60">
        <v>18099</v>
      </c>
      <c r="P108" s="60">
        <v>3542</v>
      </c>
      <c r="Q108" s="60">
        <v>2833.6</v>
      </c>
      <c r="R108" s="60">
        <v>2656.5</v>
      </c>
      <c r="T108" s="96">
        <f t="shared" si="4"/>
        <v>2833.6</v>
      </c>
      <c r="U108" s="96">
        <f t="shared" si="5"/>
        <v>2656.5</v>
      </c>
      <c r="W108" s="94">
        <f t="shared" si="6"/>
        <v>0</v>
      </c>
      <c r="X108" s="94">
        <f t="shared" si="7"/>
        <v>-177.09999999999991</v>
      </c>
    </row>
    <row r="109" spans="1:24" ht="51">
      <c r="A109" s="20">
        <v>99</v>
      </c>
      <c r="B109" s="21" t="s">
        <v>629</v>
      </c>
      <c r="C109" s="22" t="s">
        <v>630</v>
      </c>
      <c r="D109" s="21" t="s">
        <v>559</v>
      </c>
      <c r="E109" s="23">
        <v>4</v>
      </c>
      <c r="F109" s="24">
        <v>13875</v>
      </c>
      <c r="G109" s="24">
        <v>13875</v>
      </c>
      <c r="H109" s="25">
        <v>0.25</v>
      </c>
      <c r="I109" s="26">
        <v>0.25</v>
      </c>
      <c r="J109" s="24">
        <v>10406.25</v>
      </c>
      <c r="K109" s="27">
        <v>41625</v>
      </c>
      <c r="L109" s="43">
        <v>0</v>
      </c>
      <c r="M109" s="53">
        <v>4</v>
      </c>
      <c r="O109" s="60">
        <v>28846</v>
      </c>
      <c r="P109" s="60">
        <v>13875</v>
      </c>
      <c r="Q109" s="60">
        <v>11100</v>
      </c>
      <c r="R109" s="60">
        <v>10406.25</v>
      </c>
      <c r="T109" s="96">
        <f t="shared" si="4"/>
        <v>44400</v>
      </c>
      <c r="U109" s="96">
        <f t="shared" si="5"/>
        <v>41625</v>
      </c>
      <c r="W109" s="94">
        <f t="shared" si="6"/>
        <v>2775</v>
      </c>
      <c r="X109" s="94">
        <f t="shared" si="7"/>
        <v>0</v>
      </c>
    </row>
    <row r="110" spans="1:24" ht="51">
      <c r="A110" s="20">
        <v>100</v>
      </c>
      <c r="B110" s="21" t="s">
        <v>631</v>
      </c>
      <c r="C110" s="22" t="s">
        <v>632</v>
      </c>
      <c r="D110" s="21" t="s">
        <v>559</v>
      </c>
      <c r="E110" s="23">
        <v>5</v>
      </c>
      <c r="F110" s="24">
        <v>14432</v>
      </c>
      <c r="G110" s="24">
        <v>14139</v>
      </c>
      <c r="H110" s="25">
        <v>0.25</v>
      </c>
      <c r="I110" s="26">
        <v>0.26522657982261644</v>
      </c>
      <c r="J110" s="24">
        <v>10604.25</v>
      </c>
      <c r="K110" s="27">
        <v>53021.25</v>
      </c>
      <c r="L110" s="43">
        <v>0</v>
      </c>
      <c r="M110" s="53">
        <v>5</v>
      </c>
      <c r="O110" s="60">
        <v>30815</v>
      </c>
      <c r="P110" s="60">
        <v>14139</v>
      </c>
      <c r="Q110" s="60">
        <v>11311.2</v>
      </c>
      <c r="R110" s="60">
        <v>10604.25</v>
      </c>
      <c r="T110" s="96">
        <f t="shared" si="4"/>
        <v>56556</v>
      </c>
      <c r="U110" s="96">
        <f t="shared" si="5"/>
        <v>53021.25</v>
      </c>
      <c r="W110" s="94">
        <f t="shared" si="6"/>
        <v>3534.75</v>
      </c>
      <c r="X110" s="94">
        <f t="shared" si="7"/>
        <v>0</v>
      </c>
    </row>
    <row r="111" spans="1:24" ht="51">
      <c r="A111" s="20">
        <v>101</v>
      </c>
      <c r="B111" s="21" t="s">
        <v>633</v>
      </c>
      <c r="C111" s="22" t="s">
        <v>634</v>
      </c>
      <c r="D111" s="21" t="s">
        <v>559</v>
      </c>
      <c r="E111" s="23">
        <v>0</v>
      </c>
      <c r="F111" s="24">
        <v>0</v>
      </c>
      <c r="G111" s="24">
        <v>0</v>
      </c>
      <c r="H111" s="25">
        <v>0</v>
      </c>
      <c r="I111" s="26">
        <v>0</v>
      </c>
      <c r="J111" s="24">
        <v>0</v>
      </c>
      <c r="K111" s="27">
        <v>0</v>
      </c>
      <c r="L111" s="43">
        <v>0</v>
      </c>
      <c r="M111" s="53">
        <v>0</v>
      </c>
      <c r="O111" s="60">
        <v>39479</v>
      </c>
      <c r="P111" s="60">
        <v>14814</v>
      </c>
      <c r="Q111" s="60">
        <v>11851.2</v>
      </c>
      <c r="R111" s="60">
        <v>11110.5</v>
      </c>
      <c r="T111" s="96">
        <f t="shared" si="4"/>
        <v>0</v>
      </c>
      <c r="U111" s="96">
        <f t="shared" si="5"/>
        <v>0</v>
      </c>
      <c r="W111" s="94">
        <f t="shared" si="6"/>
        <v>0</v>
      </c>
      <c r="X111" s="94">
        <f t="shared" si="7"/>
        <v>0</v>
      </c>
    </row>
    <row r="112" spans="1:24" ht="51">
      <c r="A112" s="20">
        <v>102</v>
      </c>
      <c r="B112" s="21" t="s">
        <v>635</v>
      </c>
      <c r="C112" s="22" t="s">
        <v>636</v>
      </c>
      <c r="D112" s="21" t="s">
        <v>559</v>
      </c>
      <c r="E112" s="23">
        <v>0</v>
      </c>
      <c r="F112" s="24">
        <v>0</v>
      </c>
      <c r="G112" s="24">
        <v>0</v>
      </c>
      <c r="H112" s="25">
        <v>0</v>
      </c>
      <c r="I112" s="26">
        <v>0</v>
      </c>
      <c r="J112" s="24">
        <v>0</v>
      </c>
      <c r="K112" s="27">
        <v>0</v>
      </c>
      <c r="L112" s="43">
        <v>0</v>
      </c>
      <c r="M112" s="53">
        <v>0</v>
      </c>
      <c r="O112" s="60">
        <v>41086</v>
      </c>
      <c r="P112" s="60">
        <v>14814</v>
      </c>
      <c r="Q112" s="60">
        <v>11851.2</v>
      </c>
      <c r="R112" s="60">
        <v>11110.5</v>
      </c>
      <c r="T112" s="96">
        <f t="shared" si="4"/>
        <v>0</v>
      </c>
      <c r="U112" s="96">
        <f t="shared" si="5"/>
        <v>0</v>
      </c>
      <c r="W112" s="94">
        <f t="shared" si="6"/>
        <v>0</v>
      </c>
      <c r="X112" s="94">
        <f t="shared" si="7"/>
        <v>0</v>
      </c>
    </row>
    <row r="113" spans="1:24" ht="140.25">
      <c r="A113" s="20">
        <v>103</v>
      </c>
      <c r="B113" s="21" t="s">
        <v>637</v>
      </c>
      <c r="C113" s="22" t="s">
        <v>638</v>
      </c>
      <c r="D113" s="21" t="s">
        <v>559</v>
      </c>
      <c r="E113" s="23">
        <v>0</v>
      </c>
      <c r="F113" s="24">
        <v>0</v>
      </c>
      <c r="G113" s="24">
        <v>0</v>
      </c>
      <c r="H113" s="25">
        <v>0</v>
      </c>
      <c r="I113" s="26">
        <v>0</v>
      </c>
      <c r="J113" s="24">
        <v>0</v>
      </c>
      <c r="K113" s="27">
        <v>0</v>
      </c>
      <c r="L113" s="43">
        <v>0</v>
      </c>
      <c r="M113" s="53">
        <v>0</v>
      </c>
      <c r="O113" s="60">
        <v>230977</v>
      </c>
      <c r="P113" s="60">
        <v>11452</v>
      </c>
      <c r="Q113" s="60">
        <v>9161.6</v>
      </c>
      <c r="R113" s="60">
        <v>8589</v>
      </c>
      <c r="T113" s="96">
        <f t="shared" si="4"/>
        <v>0</v>
      </c>
      <c r="U113" s="96">
        <f t="shared" si="5"/>
        <v>0</v>
      </c>
      <c r="W113" s="94">
        <f t="shared" si="6"/>
        <v>0</v>
      </c>
      <c r="X113" s="94">
        <f t="shared" si="7"/>
        <v>0</v>
      </c>
    </row>
    <row r="114" spans="1:24" ht="51">
      <c r="A114" s="20">
        <v>104</v>
      </c>
      <c r="B114" s="21" t="s">
        <v>639</v>
      </c>
      <c r="C114" s="22" t="s">
        <v>640</v>
      </c>
      <c r="D114" s="21" t="s">
        <v>559</v>
      </c>
      <c r="E114" s="23">
        <v>0</v>
      </c>
      <c r="F114" s="24">
        <v>0</v>
      </c>
      <c r="G114" s="24">
        <v>0</v>
      </c>
      <c r="H114" s="25">
        <v>0</v>
      </c>
      <c r="I114" s="26">
        <v>0</v>
      </c>
      <c r="J114" s="24">
        <v>0</v>
      </c>
      <c r="K114" s="27">
        <v>0</v>
      </c>
      <c r="L114" s="43">
        <v>0</v>
      </c>
      <c r="M114" s="53">
        <v>0</v>
      </c>
      <c r="O114" s="60">
        <v>144115</v>
      </c>
      <c r="P114" s="60">
        <v>39746</v>
      </c>
      <c r="Q114" s="60">
        <v>31796.799999999999</v>
      </c>
      <c r="R114" s="60">
        <v>29809.5</v>
      </c>
      <c r="T114" s="96">
        <f t="shared" si="4"/>
        <v>0</v>
      </c>
      <c r="U114" s="96">
        <f t="shared" si="5"/>
        <v>0</v>
      </c>
      <c r="W114" s="94">
        <f t="shared" si="6"/>
        <v>0</v>
      </c>
      <c r="X114" s="94">
        <f t="shared" si="7"/>
        <v>0</v>
      </c>
    </row>
    <row r="115" spans="1:24" ht="51">
      <c r="A115" s="20">
        <v>105</v>
      </c>
      <c r="B115" s="21" t="s">
        <v>641</v>
      </c>
      <c r="C115" s="22" t="s">
        <v>642</v>
      </c>
      <c r="D115" s="21" t="s">
        <v>559</v>
      </c>
      <c r="E115" s="23">
        <v>0</v>
      </c>
      <c r="F115" s="24">
        <v>0</v>
      </c>
      <c r="G115" s="24">
        <v>0</v>
      </c>
      <c r="H115" s="25">
        <v>0</v>
      </c>
      <c r="I115" s="26">
        <v>0</v>
      </c>
      <c r="J115" s="24">
        <v>0</v>
      </c>
      <c r="K115" s="27">
        <v>0</v>
      </c>
      <c r="L115" s="43">
        <v>0</v>
      </c>
      <c r="M115" s="53">
        <v>0</v>
      </c>
      <c r="O115" s="60">
        <v>170585</v>
      </c>
      <c r="P115" s="60">
        <v>719</v>
      </c>
      <c r="Q115" s="60">
        <v>575.20000000000005</v>
      </c>
      <c r="R115" s="60">
        <v>539.25</v>
      </c>
      <c r="T115" s="96">
        <f t="shared" si="4"/>
        <v>0</v>
      </c>
      <c r="U115" s="96">
        <f t="shared" si="5"/>
        <v>0</v>
      </c>
      <c r="W115" s="94">
        <f t="shared" si="6"/>
        <v>0</v>
      </c>
      <c r="X115" s="94">
        <f t="shared" si="7"/>
        <v>0</v>
      </c>
    </row>
    <row r="116" spans="1:24" ht="76.5">
      <c r="A116" s="20">
        <v>106</v>
      </c>
      <c r="B116" s="21" t="s">
        <v>643</v>
      </c>
      <c r="C116" s="28" t="s">
        <v>644</v>
      </c>
      <c r="D116" s="21" t="s">
        <v>645</v>
      </c>
      <c r="E116" s="23">
        <v>30</v>
      </c>
      <c r="F116" s="24">
        <v>764</v>
      </c>
      <c r="G116" s="24">
        <v>546</v>
      </c>
      <c r="H116" s="25">
        <v>0.19999999999999998</v>
      </c>
      <c r="I116" s="26">
        <v>0.42827225130890045</v>
      </c>
      <c r="J116" s="24">
        <v>436.8</v>
      </c>
      <c r="K116" s="27">
        <v>13104</v>
      </c>
      <c r="L116" s="43">
        <v>0</v>
      </c>
      <c r="M116" s="53">
        <v>30</v>
      </c>
      <c r="O116" s="60">
        <v>14029</v>
      </c>
      <c r="P116" s="60">
        <v>546</v>
      </c>
      <c r="Q116" s="60">
        <v>436.8</v>
      </c>
      <c r="R116" s="60">
        <v>409.5</v>
      </c>
      <c r="T116" s="96">
        <f t="shared" si="4"/>
        <v>13104</v>
      </c>
      <c r="U116" s="96">
        <f t="shared" si="5"/>
        <v>12285</v>
      </c>
      <c r="W116" s="94">
        <f t="shared" si="6"/>
        <v>0</v>
      </c>
      <c r="X116" s="94">
        <f t="shared" si="7"/>
        <v>-819</v>
      </c>
    </row>
    <row r="117" spans="1:24" ht="76.5">
      <c r="A117" s="20">
        <v>107</v>
      </c>
      <c r="B117" s="21" t="s">
        <v>646</v>
      </c>
      <c r="C117" s="28" t="s">
        <v>647</v>
      </c>
      <c r="D117" s="21" t="s">
        <v>645</v>
      </c>
      <c r="E117" s="23">
        <v>30</v>
      </c>
      <c r="F117" s="24">
        <v>897</v>
      </c>
      <c r="G117" s="24">
        <v>635</v>
      </c>
      <c r="H117" s="25">
        <v>0.2</v>
      </c>
      <c r="I117" s="26">
        <v>0.43366778149386842</v>
      </c>
      <c r="J117" s="24">
        <v>508</v>
      </c>
      <c r="K117" s="27">
        <v>15240</v>
      </c>
      <c r="L117" s="43">
        <v>0</v>
      </c>
      <c r="M117" s="53">
        <v>30</v>
      </c>
      <c r="O117" s="60">
        <v>13146</v>
      </c>
      <c r="P117" s="60">
        <v>635</v>
      </c>
      <c r="Q117" s="60">
        <v>508</v>
      </c>
      <c r="R117" s="60">
        <v>476.25</v>
      </c>
      <c r="T117" s="96">
        <f t="shared" si="4"/>
        <v>15240</v>
      </c>
      <c r="U117" s="96">
        <f t="shared" si="5"/>
        <v>14287.5</v>
      </c>
      <c r="W117" s="94">
        <f t="shared" si="6"/>
        <v>0</v>
      </c>
      <c r="X117" s="94">
        <f t="shared" si="7"/>
        <v>-952.5</v>
      </c>
    </row>
    <row r="118" spans="1:24" ht="76.5">
      <c r="A118" s="20">
        <v>108</v>
      </c>
      <c r="B118" s="21" t="s">
        <v>648</v>
      </c>
      <c r="C118" s="28" t="s">
        <v>649</v>
      </c>
      <c r="D118" s="21" t="s">
        <v>645</v>
      </c>
      <c r="E118" s="23">
        <v>30</v>
      </c>
      <c r="F118" s="24">
        <v>897</v>
      </c>
      <c r="G118" s="24">
        <v>662</v>
      </c>
      <c r="H118" s="25">
        <v>0.19999999999999996</v>
      </c>
      <c r="I118" s="26">
        <v>0.40958751393533999</v>
      </c>
      <c r="J118" s="24">
        <v>529.6</v>
      </c>
      <c r="K118" s="27">
        <v>15888</v>
      </c>
      <c r="L118" s="43">
        <v>0</v>
      </c>
      <c r="M118" s="53">
        <v>30</v>
      </c>
      <c r="O118" s="60">
        <v>14029</v>
      </c>
      <c r="P118" s="60">
        <v>662</v>
      </c>
      <c r="Q118" s="60">
        <v>529.6</v>
      </c>
      <c r="R118" s="60">
        <v>496.5</v>
      </c>
      <c r="T118" s="96">
        <f t="shared" si="4"/>
        <v>15888</v>
      </c>
      <c r="U118" s="96">
        <f t="shared" si="5"/>
        <v>14895</v>
      </c>
      <c r="W118" s="94">
        <f t="shared" si="6"/>
        <v>0</v>
      </c>
      <c r="X118" s="94">
        <f t="shared" si="7"/>
        <v>-993</v>
      </c>
    </row>
    <row r="119" spans="1:24" ht="102">
      <c r="A119" s="20">
        <v>109</v>
      </c>
      <c r="B119" s="21" t="s">
        <v>650</v>
      </c>
      <c r="C119" s="22" t="s">
        <v>651</v>
      </c>
      <c r="D119" s="21" t="s">
        <v>645</v>
      </c>
      <c r="E119" s="23">
        <v>2</v>
      </c>
      <c r="F119" s="24">
        <v>897</v>
      </c>
      <c r="G119" s="24">
        <v>467</v>
      </c>
      <c r="H119" s="25">
        <v>0.19999999999999996</v>
      </c>
      <c r="I119" s="26">
        <v>0.58350055741360085</v>
      </c>
      <c r="J119" s="24">
        <v>373.6</v>
      </c>
      <c r="K119" s="27">
        <v>747.2</v>
      </c>
      <c r="L119" s="43">
        <v>0</v>
      </c>
      <c r="M119" s="53">
        <v>2</v>
      </c>
      <c r="O119" s="60">
        <v>13146</v>
      </c>
      <c r="P119" s="60">
        <v>467</v>
      </c>
      <c r="Q119" s="60">
        <v>373.6</v>
      </c>
      <c r="R119" s="60">
        <v>350.25</v>
      </c>
      <c r="T119" s="96">
        <f t="shared" si="4"/>
        <v>747.2</v>
      </c>
      <c r="U119" s="96">
        <f t="shared" si="5"/>
        <v>700.5</v>
      </c>
      <c r="W119" s="94">
        <f t="shared" si="6"/>
        <v>0</v>
      </c>
      <c r="X119" s="94">
        <f t="shared" si="7"/>
        <v>-46.700000000000045</v>
      </c>
    </row>
    <row r="120" spans="1:24" ht="76.5">
      <c r="A120" s="20">
        <v>110</v>
      </c>
      <c r="B120" s="21" t="s">
        <v>652</v>
      </c>
      <c r="C120" s="22" t="s">
        <v>653</v>
      </c>
      <c r="D120" s="21" t="s">
        <v>645</v>
      </c>
      <c r="E120" s="23">
        <v>0</v>
      </c>
      <c r="F120" s="24">
        <v>0</v>
      </c>
      <c r="G120" s="24">
        <v>0</v>
      </c>
      <c r="H120" s="25">
        <v>0</v>
      </c>
      <c r="I120" s="26">
        <v>0</v>
      </c>
      <c r="J120" s="24">
        <v>0</v>
      </c>
      <c r="K120" s="27">
        <v>0</v>
      </c>
      <c r="L120" s="43">
        <v>0</v>
      </c>
      <c r="M120" s="53">
        <v>0</v>
      </c>
      <c r="O120" s="60">
        <v>14029</v>
      </c>
      <c r="P120" s="60">
        <v>719</v>
      </c>
      <c r="Q120" s="60">
        <v>575.20000000000005</v>
      </c>
      <c r="R120" s="60">
        <v>539.25</v>
      </c>
      <c r="T120" s="96">
        <f t="shared" si="4"/>
        <v>0</v>
      </c>
      <c r="U120" s="96">
        <f t="shared" si="5"/>
        <v>0</v>
      </c>
      <c r="W120" s="94">
        <f t="shared" si="6"/>
        <v>0</v>
      </c>
      <c r="X120" s="94">
        <f t="shared" si="7"/>
        <v>0</v>
      </c>
    </row>
    <row r="121" spans="1:24" ht="76.5">
      <c r="A121" s="20">
        <v>111</v>
      </c>
      <c r="B121" s="21" t="s">
        <v>654</v>
      </c>
      <c r="C121" s="22" t="s">
        <v>655</v>
      </c>
      <c r="D121" s="21" t="s">
        <v>645</v>
      </c>
      <c r="E121" s="23">
        <v>0</v>
      </c>
      <c r="F121" s="24">
        <v>0</v>
      </c>
      <c r="G121" s="24">
        <v>0</v>
      </c>
      <c r="H121" s="25">
        <v>0</v>
      </c>
      <c r="I121" s="26">
        <v>0</v>
      </c>
      <c r="J121" s="24">
        <v>0</v>
      </c>
      <c r="K121" s="27">
        <v>0</v>
      </c>
      <c r="L121" s="43">
        <v>0</v>
      </c>
      <c r="M121" s="53">
        <v>0</v>
      </c>
      <c r="O121" s="60">
        <v>13146</v>
      </c>
      <c r="P121" s="60">
        <v>719</v>
      </c>
      <c r="Q121" s="60">
        <v>575.20000000000005</v>
      </c>
      <c r="R121" s="60">
        <v>539.25</v>
      </c>
      <c r="T121" s="96">
        <f t="shared" si="4"/>
        <v>0</v>
      </c>
      <c r="U121" s="96">
        <f t="shared" si="5"/>
        <v>0</v>
      </c>
      <c r="W121" s="94">
        <f t="shared" si="6"/>
        <v>0</v>
      </c>
      <c r="X121" s="94">
        <f t="shared" si="7"/>
        <v>0</v>
      </c>
    </row>
    <row r="122" spans="1:24" ht="76.5">
      <c r="A122" s="20">
        <v>112</v>
      </c>
      <c r="B122" s="21" t="s">
        <v>656</v>
      </c>
      <c r="C122" s="22" t="s">
        <v>657</v>
      </c>
      <c r="D122" s="21" t="s">
        <v>645</v>
      </c>
      <c r="E122" s="23">
        <v>0</v>
      </c>
      <c r="F122" s="24">
        <v>0</v>
      </c>
      <c r="G122" s="24">
        <v>0</v>
      </c>
      <c r="H122" s="25">
        <v>0</v>
      </c>
      <c r="I122" s="26">
        <v>0</v>
      </c>
      <c r="J122" s="24">
        <v>0</v>
      </c>
      <c r="K122" s="27">
        <v>0</v>
      </c>
      <c r="L122" s="43">
        <v>0</v>
      </c>
      <c r="M122" s="53">
        <v>0</v>
      </c>
      <c r="O122" s="60">
        <v>27305</v>
      </c>
      <c r="P122" s="60">
        <v>1222</v>
      </c>
      <c r="Q122" s="60">
        <v>977.6</v>
      </c>
      <c r="R122" s="60">
        <v>916.5</v>
      </c>
      <c r="T122" s="96">
        <f t="shared" si="4"/>
        <v>0</v>
      </c>
      <c r="U122" s="96">
        <f t="shared" si="5"/>
        <v>0</v>
      </c>
      <c r="W122" s="94">
        <f t="shared" si="6"/>
        <v>0</v>
      </c>
      <c r="X122" s="94">
        <f t="shared" si="7"/>
        <v>0</v>
      </c>
    </row>
    <row r="123" spans="1:24" ht="76.5">
      <c r="A123" s="20">
        <v>113</v>
      </c>
      <c r="B123" s="21" t="s">
        <v>658</v>
      </c>
      <c r="C123" s="28" t="s">
        <v>659</v>
      </c>
      <c r="D123" s="21" t="s">
        <v>645</v>
      </c>
      <c r="E123" s="23">
        <v>0</v>
      </c>
      <c r="F123" s="24">
        <v>0</v>
      </c>
      <c r="G123" s="24">
        <v>0</v>
      </c>
      <c r="H123" s="25">
        <v>0</v>
      </c>
      <c r="I123" s="26">
        <v>0</v>
      </c>
      <c r="J123" s="24">
        <v>0</v>
      </c>
      <c r="K123" s="27">
        <v>0</v>
      </c>
      <c r="L123" s="43">
        <v>0</v>
      </c>
      <c r="M123" s="53">
        <v>0</v>
      </c>
      <c r="O123" s="60">
        <v>25585</v>
      </c>
      <c r="P123" s="60">
        <v>1296</v>
      </c>
      <c r="Q123" s="60">
        <v>1036.8</v>
      </c>
      <c r="R123" s="60">
        <v>972</v>
      </c>
      <c r="T123" s="96">
        <f t="shared" si="4"/>
        <v>0</v>
      </c>
      <c r="U123" s="96">
        <f t="shared" si="5"/>
        <v>0</v>
      </c>
      <c r="W123" s="94">
        <f t="shared" si="6"/>
        <v>0</v>
      </c>
      <c r="X123" s="94">
        <f t="shared" si="7"/>
        <v>0</v>
      </c>
    </row>
    <row r="124" spans="1:24" ht="76.5">
      <c r="A124" s="20">
        <v>114</v>
      </c>
      <c r="B124" s="21" t="s">
        <v>660</v>
      </c>
      <c r="C124" s="28" t="s">
        <v>661</v>
      </c>
      <c r="D124" s="21" t="s">
        <v>645</v>
      </c>
      <c r="E124" s="23">
        <v>0</v>
      </c>
      <c r="F124" s="24">
        <v>0</v>
      </c>
      <c r="G124" s="24">
        <v>0</v>
      </c>
      <c r="H124" s="25">
        <v>0</v>
      </c>
      <c r="I124" s="26">
        <v>0</v>
      </c>
      <c r="J124" s="24">
        <v>0</v>
      </c>
      <c r="K124" s="27">
        <v>0</v>
      </c>
      <c r="L124" s="43">
        <v>0</v>
      </c>
      <c r="M124" s="53">
        <v>0</v>
      </c>
      <c r="O124" s="60">
        <v>27305</v>
      </c>
      <c r="P124" s="60">
        <v>1296</v>
      </c>
      <c r="Q124" s="60">
        <v>1036.8</v>
      </c>
      <c r="R124" s="60">
        <v>972</v>
      </c>
      <c r="T124" s="96">
        <f t="shared" si="4"/>
        <v>0</v>
      </c>
      <c r="U124" s="96">
        <f t="shared" si="5"/>
        <v>0</v>
      </c>
      <c r="W124" s="94">
        <f t="shared" si="6"/>
        <v>0</v>
      </c>
      <c r="X124" s="94">
        <f t="shared" si="7"/>
        <v>0</v>
      </c>
    </row>
    <row r="125" spans="1:24" ht="102">
      <c r="A125" s="20">
        <v>115</v>
      </c>
      <c r="B125" s="21" t="s">
        <v>662</v>
      </c>
      <c r="C125" s="28" t="s">
        <v>663</v>
      </c>
      <c r="D125" s="21" t="s">
        <v>645</v>
      </c>
      <c r="E125" s="23">
        <v>0</v>
      </c>
      <c r="F125" s="24">
        <v>0</v>
      </c>
      <c r="G125" s="24">
        <v>0</v>
      </c>
      <c r="H125" s="25">
        <v>0</v>
      </c>
      <c r="I125" s="26">
        <v>0</v>
      </c>
      <c r="J125" s="24">
        <v>0</v>
      </c>
      <c r="K125" s="27">
        <v>0</v>
      </c>
      <c r="L125" s="43">
        <v>0</v>
      </c>
      <c r="M125" s="53">
        <v>0</v>
      </c>
      <c r="O125" s="60">
        <v>25585</v>
      </c>
      <c r="P125" s="60">
        <v>1296</v>
      </c>
      <c r="Q125" s="60">
        <v>1036.8</v>
      </c>
      <c r="R125" s="60">
        <v>972</v>
      </c>
      <c r="T125" s="96">
        <f t="shared" si="4"/>
        <v>0</v>
      </c>
      <c r="U125" s="96">
        <f t="shared" si="5"/>
        <v>0</v>
      </c>
      <c r="W125" s="94">
        <f t="shared" si="6"/>
        <v>0</v>
      </c>
      <c r="X125" s="94">
        <f t="shared" si="7"/>
        <v>0</v>
      </c>
    </row>
    <row r="126" spans="1:24" ht="89.25">
      <c r="A126" s="20">
        <v>116</v>
      </c>
      <c r="B126" s="21" t="s">
        <v>664</v>
      </c>
      <c r="C126" s="22" t="s">
        <v>665</v>
      </c>
      <c r="D126" s="21" t="s">
        <v>645</v>
      </c>
      <c r="E126" s="23">
        <v>0</v>
      </c>
      <c r="F126" s="24">
        <v>0</v>
      </c>
      <c r="G126" s="24">
        <v>0</v>
      </c>
      <c r="H126" s="25">
        <v>0</v>
      </c>
      <c r="I126" s="26">
        <v>0</v>
      </c>
      <c r="J126" s="24">
        <v>0</v>
      </c>
      <c r="K126" s="27">
        <v>0</v>
      </c>
      <c r="L126" s="43">
        <v>0</v>
      </c>
      <c r="M126" s="53">
        <v>0</v>
      </c>
      <c r="O126" s="60">
        <v>27305</v>
      </c>
      <c r="P126" s="60">
        <v>1296</v>
      </c>
      <c r="Q126" s="60">
        <v>1036.8</v>
      </c>
      <c r="R126" s="60">
        <v>972</v>
      </c>
      <c r="T126" s="96">
        <f t="shared" si="4"/>
        <v>0</v>
      </c>
      <c r="U126" s="96">
        <f t="shared" si="5"/>
        <v>0</v>
      </c>
      <c r="W126" s="94">
        <f t="shared" si="6"/>
        <v>0</v>
      </c>
      <c r="X126" s="94">
        <f t="shared" si="7"/>
        <v>0</v>
      </c>
    </row>
    <row r="127" spans="1:24" ht="89.25">
      <c r="A127" s="20">
        <v>117</v>
      </c>
      <c r="B127" s="21" t="s">
        <v>666</v>
      </c>
      <c r="C127" s="22" t="s">
        <v>667</v>
      </c>
      <c r="D127" s="21" t="s">
        <v>645</v>
      </c>
      <c r="E127" s="23">
        <v>0</v>
      </c>
      <c r="F127" s="24">
        <v>0</v>
      </c>
      <c r="G127" s="24">
        <v>0</v>
      </c>
      <c r="H127" s="25">
        <v>0</v>
      </c>
      <c r="I127" s="26">
        <v>0</v>
      </c>
      <c r="J127" s="24">
        <v>0</v>
      </c>
      <c r="K127" s="27">
        <v>0</v>
      </c>
      <c r="L127" s="43">
        <v>0</v>
      </c>
      <c r="M127" s="53">
        <v>0</v>
      </c>
      <c r="O127" s="60">
        <v>25585</v>
      </c>
      <c r="P127" s="60">
        <v>1296</v>
      </c>
      <c r="Q127" s="60">
        <v>1036.8</v>
      </c>
      <c r="R127" s="60">
        <v>972</v>
      </c>
      <c r="T127" s="96">
        <f t="shared" si="4"/>
        <v>0</v>
      </c>
      <c r="U127" s="96">
        <f t="shared" si="5"/>
        <v>0</v>
      </c>
      <c r="W127" s="94">
        <f t="shared" si="6"/>
        <v>0</v>
      </c>
      <c r="X127" s="94">
        <f t="shared" si="7"/>
        <v>0</v>
      </c>
    </row>
    <row r="128" spans="1:24" ht="76.5">
      <c r="A128" s="20">
        <v>118</v>
      </c>
      <c r="B128" s="21" t="s">
        <v>668</v>
      </c>
      <c r="C128" s="22" t="s">
        <v>669</v>
      </c>
      <c r="D128" s="21" t="s">
        <v>645</v>
      </c>
      <c r="E128" s="23">
        <v>0</v>
      </c>
      <c r="F128" s="24">
        <v>0</v>
      </c>
      <c r="G128" s="24">
        <v>0</v>
      </c>
      <c r="H128" s="25">
        <v>0</v>
      </c>
      <c r="I128" s="26">
        <v>0</v>
      </c>
      <c r="J128" s="24">
        <v>0</v>
      </c>
      <c r="K128" s="27">
        <v>0</v>
      </c>
      <c r="L128" s="43">
        <v>0</v>
      </c>
      <c r="M128" s="53">
        <v>0</v>
      </c>
      <c r="O128" s="60">
        <v>29188</v>
      </c>
      <c r="P128" s="60">
        <v>1739</v>
      </c>
      <c r="Q128" s="60">
        <v>1391.2</v>
      </c>
      <c r="R128" s="60">
        <v>1304.25</v>
      </c>
      <c r="T128" s="96">
        <f t="shared" si="4"/>
        <v>0</v>
      </c>
      <c r="U128" s="96">
        <f t="shared" si="5"/>
        <v>0</v>
      </c>
      <c r="W128" s="94">
        <f t="shared" si="6"/>
        <v>0</v>
      </c>
      <c r="X128" s="94">
        <f t="shared" si="7"/>
        <v>0</v>
      </c>
    </row>
    <row r="129" spans="1:24" ht="76.5">
      <c r="A129" s="20">
        <v>119</v>
      </c>
      <c r="B129" s="21" t="s">
        <v>670</v>
      </c>
      <c r="C129" s="22" t="s">
        <v>671</v>
      </c>
      <c r="D129" s="21" t="s">
        <v>645</v>
      </c>
      <c r="E129" s="23">
        <v>12</v>
      </c>
      <c r="F129" s="24">
        <v>3112</v>
      </c>
      <c r="G129" s="24">
        <v>1765</v>
      </c>
      <c r="H129" s="25">
        <v>0.2</v>
      </c>
      <c r="I129" s="26">
        <v>0.54627249357326479</v>
      </c>
      <c r="J129" s="24">
        <v>1412</v>
      </c>
      <c r="K129" s="27">
        <v>16944</v>
      </c>
      <c r="L129" s="43">
        <v>0</v>
      </c>
      <c r="M129" s="53">
        <v>12</v>
      </c>
      <c r="O129" s="60">
        <v>27350</v>
      </c>
      <c r="P129" s="60">
        <v>1765</v>
      </c>
      <c r="Q129" s="60">
        <v>1412</v>
      </c>
      <c r="R129" s="60">
        <v>1323.75</v>
      </c>
      <c r="T129" s="96">
        <f t="shared" si="4"/>
        <v>16944</v>
      </c>
      <c r="U129" s="96">
        <f t="shared" si="5"/>
        <v>15885</v>
      </c>
      <c r="W129" s="94">
        <f t="shared" si="6"/>
        <v>0</v>
      </c>
      <c r="X129" s="94">
        <f t="shared" si="7"/>
        <v>-1059</v>
      </c>
    </row>
    <row r="130" spans="1:24" ht="76.5">
      <c r="A130" s="20">
        <v>120</v>
      </c>
      <c r="B130" s="21" t="s">
        <v>672</v>
      </c>
      <c r="C130" s="22" t="s">
        <v>673</v>
      </c>
      <c r="D130" s="21" t="s">
        <v>645</v>
      </c>
      <c r="E130" s="23">
        <v>12</v>
      </c>
      <c r="F130" s="24">
        <v>3112</v>
      </c>
      <c r="G130" s="24">
        <v>1765</v>
      </c>
      <c r="H130" s="25">
        <v>0.2</v>
      </c>
      <c r="I130" s="26">
        <v>0.54627249357326479</v>
      </c>
      <c r="J130" s="24">
        <v>1412</v>
      </c>
      <c r="K130" s="27">
        <v>16944</v>
      </c>
      <c r="L130" s="43">
        <v>0</v>
      </c>
      <c r="M130" s="53">
        <v>12</v>
      </c>
      <c r="O130" s="60">
        <v>29188</v>
      </c>
      <c r="P130" s="60">
        <v>1765</v>
      </c>
      <c r="Q130" s="60">
        <v>1412</v>
      </c>
      <c r="R130" s="60">
        <v>1323.75</v>
      </c>
      <c r="T130" s="96">
        <f t="shared" si="4"/>
        <v>16944</v>
      </c>
      <c r="U130" s="96">
        <f t="shared" si="5"/>
        <v>15885</v>
      </c>
      <c r="W130" s="94">
        <f t="shared" si="6"/>
        <v>0</v>
      </c>
      <c r="X130" s="94">
        <f t="shared" si="7"/>
        <v>-1059</v>
      </c>
    </row>
    <row r="131" spans="1:24" ht="102">
      <c r="A131" s="20">
        <v>121</v>
      </c>
      <c r="B131" s="21" t="s">
        <v>674</v>
      </c>
      <c r="C131" s="22" t="s">
        <v>675</v>
      </c>
      <c r="D131" s="21" t="s">
        <v>645</v>
      </c>
      <c r="E131" s="23">
        <v>0</v>
      </c>
      <c r="F131" s="24">
        <v>0</v>
      </c>
      <c r="G131" s="24">
        <v>0</v>
      </c>
      <c r="H131" s="25">
        <v>0</v>
      </c>
      <c r="I131" s="26">
        <v>0</v>
      </c>
      <c r="J131" s="24">
        <v>0</v>
      </c>
      <c r="K131" s="27">
        <v>0</v>
      </c>
      <c r="L131" s="43">
        <v>0</v>
      </c>
      <c r="M131" s="53">
        <v>0</v>
      </c>
      <c r="O131" s="60">
        <v>27350</v>
      </c>
      <c r="P131" s="60">
        <v>1454</v>
      </c>
      <c r="Q131" s="60">
        <v>1163.2</v>
      </c>
      <c r="R131" s="60">
        <v>1090.5</v>
      </c>
      <c r="T131" s="96">
        <f t="shared" si="4"/>
        <v>0</v>
      </c>
      <c r="U131" s="96">
        <f t="shared" si="5"/>
        <v>0</v>
      </c>
      <c r="W131" s="94">
        <f t="shared" si="6"/>
        <v>0</v>
      </c>
      <c r="X131" s="94">
        <f t="shared" si="7"/>
        <v>0</v>
      </c>
    </row>
    <row r="132" spans="1:24" ht="89.25">
      <c r="A132" s="20">
        <v>122</v>
      </c>
      <c r="B132" s="21" t="s">
        <v>676</v>
      </c>
      <c r="C132" s="22" t="s">
        <v>677</v>
      </c>
      <c r="D132" s="21" t="s">
        <v>645</v>
      </c>
      <c r="E132" s="23">
        <v>0</v>
      </c>
      <c r="F132" s="24">
        <v>0</v>
      </c>
      <c r="G132" s="24">
        <v>0</v>
      </c>
      <c r="H132" s="25">
        <v>0</v>
      </c>
      <c r="I132" s="26">
        <v>0</v>
      </c>
      <c r="J132" s="24">
        <v>0</v>
      </c>
      <c r="K132" s="27">
        <v>0</v>
      </c>
      <c r="L132" s="43">
        <v>0</v>
      </c>
      <c r="M132" s="53">
        <v>0</v>
      </c>
      <c r="O132" s="60">
        <v>29188</v>
      </c>
      <c r="P132" s="60">
        <v>1765</v>
      </c>
      <c r="Q132" s="60">
        <v>1412</v>
      </c>
      <c r="R132" s="60">
        <v>1323.75</v>
      </c>
      <c r="T132" s="96">
        <f t="shared" si="4"/>
        <v>0</v>
      </c>
      <c r="U132" s="96">
        <f t="shared" si="5"/>
        <v>0</v>
      </c>
      <c r="W132" s="94">
        <f t="shared" si="6"/>
        <v>0</v>
      </c>
      <c r="X132" s="94">
        <f t="shared" si="7"/>
        <v>0</v>
      </c>
    </row>
    <row r="133" spans="1:24" ht="89.25">
      <c r="A133" s="20">
        <v>123</v>
      </c>
      <c r="B133" s="21" t="s">
        <v>678</v>
      </c>
      <c r="C133" s="22" t="s">
        <v>679</v>
      </c>
      <c r="D133" s="21" t="s">
        <v>645</v>
      </c>
      <c r="E133" s="23">
        <v>0</v>
      </c>
      <c r="F133" s="24">
        <v>0</v>
      </c>
      <c r="G133" s="24">
        <v>0</v>
      </c>
      <c r="H133" s="25">
        <v>0</v>
      </c>
      <c r="I133" s="26">
        <v>0</v>
      </c>
      <c r="J133" s="24">
        <v>0</v>
      </c>
      <c r="K133" s="27">
        <v>0</v>
      </c>
      <c r="L133" s="43">
        <v>0</v>
      </c>
      <c r="M133" s="53">
        <v>0</v>
      </c>
      <c r="O133" s="60">
        <v>27350</v>
      </c>
      <c r="P133" s="60">
        <v>1765</v>
      </c>
      <c r="Q133" s="60">
        <v>1412</v>
      </c>
      <c r="R133" s="60">
        <v>1323.75</v>
      </c>
      <c r="T133" s="96">
        <f t="shared" si="4"/>
        <v>0</v>
      </c>
      <c r="U133" s="96">
        <f t="shared" si="5"/>
        <v>0</v>
      </c>
      <c r="W133" s="94">
        <f t="shared" si="6"/>
        <v>0</v>
      </c>
      <c r="X133" s="94">
        <f t="shared" si="7"/>
        <v>0</v>
      </c>
    </row>
    <row r="134" spans="1:24" ht="76.5">
      <c r="A134" s="20">
        <v>124</v>
      </c>
      <c r="B134" s="21" t="s">
        <v>680</v>
      </c>
      <c r="C134" s="22" t="s">
        <v>681</v>
      </c>
      <c r="D134" s="21" t="s">
        <v>645</v>
      </c>
      <c r="E134" s="23">
        <v>20</v>
      </c>
      <c r="F134" s="24">
        <v>4691</v>
      </c>
      <c r="G134" s="24">
        <v>1765</v>
      </c>
      <c r="H134" s="25">
        <v>0.25</v>
      </c>
      <c r="I134" s="26">
        <v>0.71781070134299729</v>
      </c>
      <c r="J134" s="24">
        <v>1323.75</v>
      </c>
      <c r="K134" s="27">
        <v>26475</v>
      </c>
      <c r="L134" s="43">
        <v>0</v>
      </c>
      <c r="M134" s="53">
        <v>20</v>
      </c>
      <c r="O134" s="60">
        <v>31072</v>
      </c>
      <c r="P134" s="60">
        <v>1765</v>
      </c>
      <c r="Q134" s="60">
        <v>1412</v>
      </c>
      <c r="R134" s="60">
        <v>1323.75</v>
      </c>
      <c r="T134" s="96">
        <f t="shared" si="4"/>
        <v>28240</v>
      </c>
      <c r="U134" s="96">
        <f t="shared" si="5"/>
        <v>26475</v>
      </c>
      <c r="W134" s="94">
        <f t="shared" si="6"/>
        <v>1765</v>
      </c>
      <c r="X134" s="94">
        <f t="shared" si="7"/>
        <v>0</v>
      </c>
    </row>
    <row r="135" spans="1:24" ht="76.5">
      <c r="A135" s="20">
        <v>125</v>
      </c>
      <c r="B135" s="21" t="s">
        <v>682</v>
      </c>
      <c r="C135" s="22" t="s">
        <v>683</v>
      </c>
      <c r="D135" s="21" t="s">
        <v>645</v>
      </c>
      <c r="E135" s="23">
        <v>0</v>
      </c>
      <c r="F135" s="24">
        <v>0</v>
      </c>
      <c r="G135" s="24">
        <v>0</v>
      </c>
      <c r="H135" s="25">
        <v>0</v>
      </c>
      <c r="I135" s="26">
        <v>0</v>
      </c>
      <c r="J135" s="24">
        <v>0</v>
      </c>
      <c r="K135" s="27">
        <v>0</v>
      </c>
      <c r="L135" s="43">
        <v>0</v>
      </c>
      <c r="M135" s="53">
        <v>0</v>
      </c>
      <c r="O135" s="60">
        <v>29115</v>
      </c>
      <c r="P135" s="60">
        <v>2796</v>
      </c>
      <c r="Q135" s="60">
        <v>2236.8000000000002</v>
      </c>
      <c r="R135" s="60">
        <v>2097</v>
      </c>
      <c r="T135" s="96">
        <f t="shared" si="4"/>
        <v>0</v>
      </c>
      <c r="U135" s="96">
        <f t="shared" si="5"/>
        <v>0</v>
      </c>
      <c r="W135" s="94">
        <f t="shared" si="6"/>
        <v>0</v>
      </c>
      <c r="X135" s="94">
        <f t="shared" si="7"/>
        <v>0</v>
      </c>
    </row>
    <row r="136" spans="1:24" ht="76.5">
      <c r="A136" s="20">
        <v>126</v>
      </c>
      <c r="B136" s="21" t="s">
        <v>684</v>
      </c>
      <c r="C136" s="22" t="s">
        <v>685</v>
      </c>
      <c r="D136" s="21" t="s">
        <v>645</v>
      </c>
      <c r="E136" s="23">
        <v>0</v>
      </c>
      <c r="F136" s="24">
        <v>0</v>
      </c>
      <c r="G136" s="24">
        <v>0</v>
      </c>
      <c r="H136" s="25">
        <v>0</v>
      </c>
      <c r="I136" s="26">
        <v>0</v>
      </c>
      <c r="J136" s="24">
        <v>0</v>
      </c>
      <c r="K136" s="27">
        <v>0</v>
      </c>
      <c r="L136" s="43">
        <v>0</v>
      </c>
      <c r="M136" s="53">
        <v>0</v>
      </c>
      <c r="O136" s="60">
        <v>31072</v>
      </c>
      <c r="P136" s="60">
        <v>3223</v>
      </c>
      <c r="Q136" s="60">
        <v>2578.4</v>
      </c>
      <c r="R136" s="60">
        <v>2417.25</v>
      </c>
      <c r="T136" s="96">
        <f t="shared" si="4"/>
        <v>0</v>
      </c>
      <c r="U136" s="96">
        <f t="shared" si="5"/>
        <v>0</v>
      </c>
      <c r="W136" s="94">
        <f t="shared" si="6"/>
        <v>0</v>
      </c>
      <c r="X136" s="94">
        <f t="shared" si="7"/>
        <v>0</v>
      </c>
    </row>
    <row r="137" spans="1:24" ht="102">
      <c r="A137" s="20">
        <v>127</v>
      </c>
      <c r="B137" s="21" t="s">
        <v>686</v>
      </c>
      <c r="C137" s="22" t="s">
        <v>687</v>
      </c>
      <c r="D137" s="21" t="s">
        <v>645</v>
      </c>
      <c r="E137" s="23">
        <v>0</v>
      </c>
      <c r="F137" s="24">
        <v>0</v>
      </c>
      <c r="G137" s="24">
        <v>0</v>
      </c>
      <c r="H137" s="25">
        <v>0</v>
      </c>
      <c r="I137" s="26">
        <v>0</v>
      </c>
      <c r="J137" s="24">
        <v>0</v>
      </c>
      <c r="K137" s="27">
        <v>0</v>
      </c>
      <c r="L137" s="43">
        <v>0</v>
      </c>
      <c r="M137" s="53">
        <v>0</v>
      </c>
      <c r="O137" s="60">
        <v>29115</v>
      </c>
      <c r="P137" s="60">
        <v>2133</v>
      </c>
      <c r="Q137" s="60">
        <v>1706.4</v>
      </c>
      <c r="R137" s="60">
        <v>1599.75</v>
      </c>
      <c r="T137" s="96">
        <f t="shared" si="4"/>
        <v>0</v>
      </c>
      <c r="U137" s="96">
        <f t="shared" si="5"/>
        <v>0</v>
      </c>
      <c r="W137" s="94">
        <f t="shared" si="6"/>
        <v>0</v>
      </c>
      <c r="X137" s="94">
        <f t="shared" si="7"/>
        <v>0</v>
      </c>
    </row>
    <row r="138" spans="1:24" ht="89.25">
      <c r="A138" s="20">
        <v>128</v>
      </c>
      <c r="B138" s="21" t="s">
        <v>688</v>
      </c>
      <c r="C138" s="22" t="s">
        <v>689</v>
      </c>
      <c r="D138" s="21" t="s">
        <v>645</v>
      </c>
      <c r="E138" s="23">
        <v>0</v>
      </c>
      <c r="F138" s="24">
        <v>0</v>
      </c>
      <c r="G138" s="24">
        <v>0</v>
      </c>
      <c r="H138" s="25">
        <v>0</v>
      </c>
      <c r="I138" s="26">
        <v>0</v>
      </c>
      <c r="J138" s="24">
        <v>0</v>
      </c>
      <c r="K138" s="27">
        <v>0</v>
      </c>
      <c r="L138" s="43">
        <v>0</v>
      </c>
      <c r="M138" s="53">
        <v>0</v>
      </c>
      <c r="O138" s="60">
        <v>31072</v>
      </c>
      <c r="P138" s="60">
        <v>2762</v>
      </c>
      <c r="Q138" s="60">
        <v>2209.6</v>
      </c>
      <c r="R138" s="60">
        <v>2071.5</v>
      </c>
      <c r="T138" s="96">
        <f t="shared" si="4"/>
        <v>0</v>
      </c>
      <c r="U138" s="96">
        <f t="shared" si="5"/>
        <v>0</v>
      </c>
      <c r="W138" s="94">
        <f t="shared" si="6"/>
        <v>0</v>
      </c>
      <c r="X138" s="94">
        <f t="shared" si="7"/>
        <v>0</v>
      </c>
    </row>
    <row r="139" spans="1:24" ht="89.25">
      <c r="A139" s="20">
        <v>129</v>
      </c>
      <c r="B139" s="21" t="s">
        <v>690</v>
      </c>
      <c r="C139" s="22" t="s">
        <v>691</v>
      </c>
      <c r="D139" s="21" t="s">
        <v>645</v>
      </c>
      <c r="E139" s="23">
        <v>0</v>
      </c>
      <c r="F139" s="24">
        <v>0</v>
      </c>
      <c r="G139" s="24">
        <v>0</v>
      </c>
      <c r="H139" s="25">
        <v>0</v>
      </c>
      <c r="I139" s="26">
        <v>0</v>
      </c>
      <c r="J139" s="24">
        <v>0</v>
      </c>
      <c r="K139" s="27">
        <v>0</v>
      </c>
      <c r="L139" s="43">
        <v>0</v>
      </c>
      <c r="M139" s="53">
        <v>0</v>
      </c>
      <c r="O139" s="60">
        <v>29115</v>
      </c>
      <c r="P139" s="60">
        <v>2486</v>
      </c>
      <c r="Q139" s="60">
        <v>1988.8</v>
      </c>
      <c r="R139" s="60">
        <v>1864.5</v>
      </c>
      <c r="T139" s="96">
        <f t="shared" ref="T139:T202" si="8">E139*Q139</f>
        <v>0</v>
      </c>
      <c r="U139" s="96">
        <f t="shared" ref="U139:U202" si="9">E139*R139</f>
        <v>0</v>
      </c>
      <c r="W139" s="94">
        <f t="shared" ref="W139:W202" si="10">T139-K139</f>
        <v>0</v>
      </c>
      <c r="X139" s="94">
        <f t="shared" ref="X139:X202" si="11">U139-K139</f>
        <v>0</v>
      </c>
    </row>
    <row r="140" spans="1:24" ht="63.75">
      <c r="A140" s="20">
        <v>130</v>
      </c>
      <c r="B140" s="21" t="s">
        <v>692</v>
      </c>
      <c r="C140" s="22" t="s">
        <v>693</v>
      </c>
      <c r="D140" s="21" t="s">
        <v>694</v>
      </c>
      <c r="E140" s="23">
        <v>4</v>
      </c>
      <c r="F140" s="24">
        <v>3711</v>
      </c>
      <c r="G140" s="24">
        <v>3003</v>
      </c>
      <c r="H140" s="25">
        <v>0.19999999999999998</v>
      </c>
      <c r="I140" s="26">
        <v>0.35262732417138232</v>
      </c>
      <c r="J140" s="24">
        <v>2402.4</v>
      </c>
      <c r="K140" s="27">
        <v>9609.6</v>
      </c>
      <c r="L140" s="43">
        <v>0</v>
      </c>
      <c r="M140" s="53">
        <v>4</v>
      </c>
      <c r="O140" s="60">
        <v>10271</v>
      </c>
      <c r="P140" s="60">
        <v>3003</v>
      </c>
      <c r="Q140" s="60">
        <v>2402.4</v>
      </c>
      <c r="R140" s="60">
        <v>2252.25</v>
      </c>
      <c r="T140" s="96">
        <f t="shared" si="8"/>
        <v>9609.6</v>
      </c>
      <c r="U140" s="96">
        <f t="shared" si="9"/>
        <v>9009</v>
      </c>
      <c r="W140" s="94">
        <f t="shared" si="10"/>
        <v>0</v>
      </c>
      <c r="X140" s="94">
        <f t="shared" si="11"/>
        <v>-600.60000000000036</v>
      </c>
    </row>
    <row r="141" spans="1:24" ht="63.75">
      <c r="A141" s="20">
        <v>131</v>
      </c>
      <c r="B141" s="21" t="s">
        <v>695</v>
      </c>
      <c r="C141" s="22" t="s">
        <v>696</v>
      </c>
      <c r="D141" s="21" t="s">
        <v>694</v>
      </c>
      <c r="E141" s="23">
        <v>9</v>
      </c>
      <c r="F141" s="24">
        <v>3761</v>
      </c>
      <c r="G141" s="24">
        <v>3003</v>
      </c>
      <c r="H141" s="25">
        <v>0.25</v>
      </c>
      <c r="I141" s="26">
        <v>0.40115660728529645</v>
      </c>
      <c r="J141" s="24">
        <v>2252.25</v>
      </c>
      <c r="K141" s="27">
        <v>20270.25</v>
      </c>
      <c r="L141" s="43">
        <v>0</v>
      </c>
      <c r="M141" s="53">
        <v>9</v>
      </c>
      <c r="O141" s="60">
        <v>9624</v>
      </c>
      <c r="P141" s="60">
        <v>3003</v>
      </c>
      <c r="Q141" s="60">
        <v>2402.4</v>
      </c>
      <c r="R141" s="60">
        <v>2252.25</v>
      </c>
      <c r="T141" s="96">
        <f t="shared" si="8"/>
        <v>21621.600000000002</v>
      </c>
      <c r="U141" s="96">
        <f t="shared" si="9"/>
        <v>20270.25</v>
      </c>
      <c r="W141" s="94">
        <f t="shared" si="10"/>
        <v>1351.3500000000022</v>
      </c>
      <c r="X141" s="94">
        <f t="shared" si="11"/>
        <v>0</v>
      </c>
    </row>
    <row r="142" spans="1:24" ht="63.75">
      <c r="A142" s="20">
        <v>132</v>
      </c>
      <c r="B142" s="21" t="s">
        <v>697</v>
      </c>
      <c r="C142" s="22" t="s">
        <v>698</v>
      </c>
      <c r="D142" s="21" t="s">
        <v>694</v>
      </c>
      <c r="E142" s="23">
        <v>0</v>
      </c>
      <c r="F142" s="24">
        <v>0</v>
      </c>
      <c r="G142" s="24">
        <v>0</v>
      </c>
      <c r="H142" s="25">
        <v>0</v>
      </c>
      <c r="I142" s="26">
        <v>0</v>
      </c>
      <c r="J142" s="24">
        <v>0</v>
      </c>
      <c r="K142" s="27">
        <v>0</v>
      </c>
      <c r="L142" s="43">
        <v>0</v>
      </c>
      <c r="M142" s="53">
        <v>0</v>
      </c>
      <c r="O142" s="60">
        <v>12839</v>
      </c>
      <c r="P142" s="60">
        <v>3487</v>
      </c>
      <c r="Q142" s="60">
        <v>2789.6</v>
      </c>
      <c r="R142" s="60">
        <v>2615.25</v>
      </c>
      <c r="T142" s="96">
        <f t="shared" si="8"/>
        <v>0</v>
      </c>
      <c r="U142" s="96">
        <f t="shared" si="9"/>
        <v>0</v>
      </c>
      <c r="W142" s="94">
        <f t="shared" si="10"/>
        <v>0</v>
      </c>
      <c r="X142" s="94">
        <f t="shared" si="11"/>
        <v>0</v>
      </c>
    </row>
    <row r="143" spans="1:24" ht="63.75">
      <c r="A143" s="20">
        <v>133</v>
      </c>
      <c r="B143" s="21" t="s">
        <v>699</v>
      </c>
      <c r="C143" s="28" t="s">
        <v>700</v>
      </c>
      <c r="D143" s="21" t="s">
        <v>694</v>
      </c>
      <c r="E143" s="23">
        <v>0</v>
      </c>
      <c r="F143" s="24">
        <v>0</v>
      </c>
      <c r="G143" s="24">
        <v>0</v>
      </c>
      <c r="H143" s="25">
        <v>0</v>
      </c>
      <c r="I143" s="26">
        <v>0</v>
      </c>
      <c r="J143" s="24">
        <v>0</v>
      </c>
      <c r="K143" s="27">
        <v>0</v>
      </c>
      <c r="L143" s="43">
        <v>0</v>
      </c>
      <c r="M143" s="53">
        <v>0</v>
      </c>
      <c r="O143" s="60">
        <v>13635</v>
      </c>
      <c r="P143" s="60">
        <v>3364</v>
      </c>
      <c r="Q143" s="60">
        <v>2691.2</v>
      </c>
      <c r="R143" s="60">
        <v>2523</v>
      </c>
      <c r="T143" s="96">
        <f t="shared" si="8"/>
        <v>0</v>
      </c>
      <c r="U143" s="96">
        <f t="shared" si="9"/>
        <v>0</v>
      </c>
      <c r="W143" s="94">
        <f t="shared" si="10"/>
        <v>0</v>
      </c>
      <c r="X143" s="94">
        <f t="shared" si="11"/>
        <v>0</v>
      </c>
    </row>
    <row r="144" spans="1:24" ht="63.75">
      <c r="A144" s="20">
        <v>134</v>
      </c>
      <c r="B144" s="21" t="s">
        <v>701</v>
      </c>
      <c r="C144" s="22" t="s">
        <v>702</v>
      </c>
      <c r="D144" s="21" t="s">
        <v>694</v>
      </c>
      <c r="E144" s="23">
        <v>0</v>
      </c>
      <c r="F144" s="24">
        <v>0</v>
      </c>
      <c r="G144" s="24">
        <v>0</v>
      </c>
      <c r="H144" s="25">
        <v>0</v>
      </c>
      <c r="I144" s="26">
        <v>0</v>
      </c>
      <c r="J144" s="24">
        <v>0</v>
      </c>
      <c r="K144" s="27">
        <v>0</v>
      </c>
      <c r="L144" s="43">
        <v>0</v>
      </c>
      <c r="M144" s="53">
        <v>0</v>
      </c>
      <c r="O144" s="60">
        <v>13695</v>
      </c>
      <c r="P144" s="60">
        <v>2822</v>
      </c>
      <c r="Q144" s="60">
        <v>2257.6</v>
      </c>
      <c r="R144" s="60">
        <v>2116.5</v>
      </c>
      <c r="T144" s="96">
        <f t="shared" si="8"/>
        <v>0</v>
      </c>
      <c r="U144" s="96">
        <f t="shared" si="9"/>
        <v>0</v>
      </c>
      <c r="W144" s="94">
        <f t="shared" si="10"/>
        <v>0</v>
      </c>
      <c r="X144" s="94">
        <f t="shared" si="11"/>
        <v>0</v>
      </c>
    </row>
    <row r="145" spans="1:24" ht="51">
      <c r="A145" s="20">
        <v>135</v>
      </c>
      <c r="B145" s="21" t="s">
        <v>703</v>
      </c>
      <c r="C145" s="28" t="s">
        <v>704</v>
      </c>
      <c r="D145" s="21" t="s">
        <v>705</v>
      </c>
      <c r="E145" s="23">
        <v>0</v>
      </c>
      <c r="F145" s="24">
        <v>0</v>
      </c>
      <c r="G145" s="24">
        <v>0</v>
      </c>
      <c r="H145" s="25">
        <v>0</v>
      </c>
      <c r="I145" s="26">
        <v>0</v>
      </c>
      <c r="J145" s="24">
        <v>0</v>
      </c>
      <c r="K145" s="27">
        <v>0</v>
      </c>
      <c r="L145" s="43">
        <v>0</v>
      </c>
      <c r="M145" s="53">
        <v>0</v>
      </c>
      <c r="O145" s="60">
        <v>105871</v>
      </c>
      <c r="P145" s="60">
        <v>19336</v>
      </c>
      <c r="Q145" s="60">
        <v>15468.8</v>
      </c>
      <c r="R145" s="60">
        <v>14502</v>
      </c>
      <c r="T145" s="96">
        <f t="shared" si="8"/>
        <v>0</v>
      </c>
      <c r="U145" s="96">
        <f t="shared" si="9"/>
        <v>0</v>
      </c>
      <c r="W145" s="94">
        <f t="shared" si="10"/>
        <v>0</v>
      </c>
      <c r="X145" s="94">
        <f t="shared" si="11"/>
        <v>0</v>
      </c>
    </row>
    <row r="146" spans="1:24" ht="25.5">
      <c r="A146" s="20">
        <v>136</v>
      </c>
      <c r="B146" s="21" t="s">
        <v>706</v>
      </c>
      <c r="C146" s="28" t="s">
        <v>707</v>
      </c>
      <c r="D146" s="21" t="s">
        <v>694</v>
      </c>
      <c r="E146" s="23">
        <v>0</v>
      </c>
      <c r="F146" s="24">
        <v>0</v>
      </c>
      <c r="G146" s="24">
        <v>0</v>
      </c>
      <c r="H146" s="25">
        <v>0</v>
      </c>
      <c r="I146" s="26">
        <v>0</v>
      </c>
      <c r="J146" s="24">
        <v>0</v>
      </c>
      <c r="K146" s="27">
        <v>0</v>
      </c>
      <c r="L146" s="43">
        <v>0</v>
      </c>
      <c r="M146" s="53">
        <v>0</v>
      </c>
      <c r="O146" s="60">
        <v>16301</v>
      </c>
      <c r="P146" s="60">
        <v>7013</v>
      </c>
      <c r="Q146" s="60">
        <v>5610.4</v>
      </c>
      <c r="R146" s="60">
        <v>5259.75</v>
      </c>
      <c r="T146" s="96">
        <f t="shared" si="8"/>
        <v>0</v>
      </c>
      <c r="U146" s="96">
        <f t="shared" si="9"/>
        <v>0</v>
      </c>
      <c r="W146" s="94">
        <f t="shared" si="10"/>
        <v>0</v>
      </c>
      <c r="X146" s="94">
        <f t="shared" si="11"/>
        <v>0</v>
      </c>
    </row>
    <row r="147" spans="1:24" ht="51">
      <c r="A147" s="20">
        <v>137</v>
      </c>
      <c r="B147" s="21" t="s">
        <v>708</v>
      </c>
      <c r="C147" s="28" t="s">
        <v>709</v>
      </c>
      <c r="D147" s="21" t="s">
        <v>694</v>
      </c>
      <c r="E147" s="23">
        <v>0</v>
      </c>
      <c r="F147" s="24">
        <v>0</v>
      </c>
      <c r="G147" s="24">
        <v>0</v>
      </c>
      <c r="H147" s="25">
        <v>0</v>
      </c>
      <c r="I147" s="26">
        <v>0</v>
      </c>
      <c r="J147" s="24">
        <v>0</v>
      </c>
      <c r="K147" s="27">
        <v>0</v>
      </c>
      <c r="L147" s="43">
        <v>0</v>
      </c>
      <c r="M147" s="53">
        <v>0</v>
      </c>
      <c r="O147" s="60">
        <v>51332</v>
      </c>
      <c r="P147" s="60">
        <v>17500</v>
      </c>
      <c r="Q147" s="60">
        <v>14000</v>
      </c>
      <c r="R147" s="60">
        <v>13125</v>
      </c>
      <c r="T147" s="96">
        <f t="shared" si="8"/>
        <v>0</v>
      </c>
      <c r="U147" s="96">
        <f t="shared" si="9"/>
        <v>0</v>
      </c>
      <c r="W147" s="94">
        <f t="shared" si="10"/>
        <v>0</v>
      </c>
      <c r="X147" s="94">
        <f t="shared" si="11"/>
        <v>0</v>
      </c>
    </row>
    <row r="148" spans="1:24" ht="25.5">
      <c r="A148" s="20">
        <v>138</v>
      </c>
      <c r="B148" s="21" t="s">
        <v>710</v>
      </c>
      <c r="C148" s="28" t="s">
        <v>711</v>
      </c>
      <c r="D148" s="21" t="s">
        <v>694</v>
      </c>
      <c r="E148" s="23">
        <v>3</v>
      </c>
      <c r="F148" s="24">
        <v>3820</v>
      </c>
      <c r="G148" s="24">
        <v>2489</v>
      </c>
      <c r="H148" s="25">
        <v>0.19999999999999998</v>
      </c>
      <c r="I148" s="26">
        <v>0.47874345549738218</v>
      </c>
      <c r="J148" s="24">
        <v>1991.2</v>
      </c>
      <c r="K148" s="27">
        <v>5973.6</v>
      </c>
      <c r="L148" s="43">
        <v>0</v>
      </c>
      <c r="M148" s="53">
        <v>3</v>
      </c>
      <c r="O148" s="60">
        <v>8314</v>
      </c>
      <c r="P148" s="60">
        <v>2489</v>
      </c>
      <c r="Q148" s="60">
        <v>1991.2</v>
      </c>
      <c r="R148" s="60">
        <v>1866.75</v>
      </c>
      <c r="T148" s="96">
        <f t="shared" si="8"/>
        <v>5973.6</v>
      </c>
      <c r="U148" s="96">
        <f t="shared" si="9"/>
        <v>5600.25</v>
      </c>
      <c r="W148" s="94">
        <f t="shared" si="10"/>
        <v>0</v>
      </c>
      <c r="X148" s="94">
        <f t="shared" si="11"/>
        <v>-373.35000000000036</v>
      </c>
    </row>
    <row r="149" spans="1:24" ht="38.25">
      <c r="A149" s="20">
        <v>139</v>
      </c>
      <c r="B149" s="21" t="s">
        <v>712</v>
      </c>
      <c r="C149" s="22" t="s">
        <v>713</v>
      </c>
      <c r="D149" s="21" t="s">
        <v>714</v>
      </c>
      <c r="E149" s="23">
        <v>0</v>
      </c>
      <c r="F149" s="24">
        <v>0</v>
      </c>
      <c r="G149" s="24">
        <v>0</v>
      </c>
      <c r="H149" s="25">
        <v>0</v>
      </c>
      <c r="I149" s="26">
        <v>0</v>
      </c>
      <c r="J149" s="24">
        <v>0</v>
      </c>
      <c r="K149" s="27">
        <v>0</v>
      </c>
      <c r="L149" s="43">
        <v>0</v>
      </c>
      <c r="M149" s="53">
        <v>0</v>
      </c>
      <c r="O149" s="60">
        <v>25240</v>
      </c>
      <c r="P149" s="60">
        <v>7808</v>
      </c>
      <c r="Q149" s="60">
        <v>6246.4</v>
      </c>
      <c r="R149" s="60">
        <v>5856</v>
      </c>
      <c r="T149" s="96">
        <f t="shared" si="8"/>
        <v>0</v>
      </c>
      <c r="U149" s="96">
        <f t="shared" si="9"/>
        <v>0</v>
      </c>
      <c r="W149" s="94">
        <f t="shared" si="10"/>
        <v>0</v>
      </c>
      <c r="X149" s="94">
        <f t="shared" si="11"/>
        <v>0</v>
      </c>
    </row>
    <row r="150" spans="1:24" ht="63.75">
      <c r="A150" s="20">
        <v>140</v>
      </c>
      <c r="B150" s="21" t="s">
        <v>715</v>
      </c>
      <c r="C150" s="22" t="s">
        <v>716</v>
      </c>
      <c r="D150" s="21" t="s">
        <v>714</v>
      </c>
      <c r="E150" s="23">
        <v>0</v>
      </c>
      <c r="F150" s="24">
        <v>0</v>
      </c>
      <c r="G150" s="24">
        <v>0</v>
      </c>
      <c r="H150" s="25">
        <v>0</v>
      </c>
      <c r="I150" s="26">
        <v>0</v>
      </c>
      <c r="J150" s="24">
        <v>0</v>
      </c>
      <c r="K150" s="27">
        <v>0</v>
      </c>
      <c r="L150" s="43">
        <v>0</v>
      </c>
      <c r="M150" s="53">
        <v>0</v>
      </c>
      <c r="O150" s="60">
        <v>551236</v>
      </c>
      <c r="P150" s="60">
        <v>11878</v>
      </c>
      <c r="Q150" s="60">
        <v>9502.4</v>
      </c>
      <c r="R150" s="60">
        <v>8908.5</v>
      </c>
      <c r="T150" s="96">
        <f t="shared" si="8"/>
        <v>0</v>
      </c>
      <c r="U150" s="96">
        <f t="shared" si="9"/>
        <v>0</v>
      </c>
      <c r="W150" s="94">
        <f t="shared" si="10"/>
        <v>0</v>
      </c>
      <c r="X150" s="94">
        <f t="shared" si="11"/>
        <v>0</v>
      </c>
    </row>
    <row r="151" spans="1:24" ht="51">
      <c r="A151" s="20">
        <v>141</v>
      </c>
      <c r="B151" s="21" t="s">
        <v>717</v>
      </c>
      <c r="C151" s="22" t="s">
        <v>718</v>
      </c>
      <c r="D151" s="21" t="s">
        <v>719</v>
      </c>
      <c r="E151" s="23">
        <v>0</v>
      </c>
      <c r="F151" s="24">
        <v>0</v>
      </c>
      <c r="G151" s="24">
        <v>0</v>
      </c>
      <c r="H151" s="25">
        <v>0</v>
      </c>
      <c r="I151" s="26">
        <v>0</v>
      </c>
      <c r="J151" s="24">
        <v>0</v>
      </c>
      <c r="K151" s="27">
        <v>0</v>
      </c>
      <c r="L151" s="43">
        <v>0</v>
      </c>
      <c r="M151" s="53">
        <v>0</v>
      </c>
      <c r="O151" s="60">
        <v>4129</v>
      </c>
      <c r="P151" s="60">
        <v>1566</v>
      </c>
      <c r="Q151" s="60">
        <v>1252.8</v>
      </c>
      <c r="R151" s="60">
        <v>1174.5</v>
      </c>
      <c r="T151" s="96">
        <f t="shared" si="8"/>
        <v>0</v>
      </c>
      <c r="U151" s="96">
        <f t="shared" si="9"/>
        <v>0</v>
      </c>
      <c r="W151" s="94">
        <f t="shared" si="10"/>
        <v>0</v>
      </c>
      <c r="X151" s="94">
        <f t="shared" si="11"/>
        <v>0</v>
      </c>
    </row>
    <row r="152" spans="1:24" ht="51">
      <c r="A152" s="20">
        <v>142</v>
      </c>
      <c r="B152" s="21" t="s">
        <v>720</v>
      </c>
      <c r="C152" s="22" t="s">
        <v>721</v>
      </c>
      <c r="D152" s="21" t="s">
        <v>719</v>
      </c>
      <c r="E152" s="23">
        <v>0</v>
      </c>
      <c r="F152" s="24">
        <v>0</v>
      </c>
      <c r="G152" s="24">
        <v>0</v>
      </c>
      <c r="H152" s="25">
        <v>0</v>
      </c>
      <c r="I152" s="26">
        <v>0</v>
      </c>
      <c r="J152" s="24">
        <v>0</v>
      </c>
      <c r="K152" s="27">
        <v>0</v>
      </c>
      <c r="L152" s="43">
        <v>0</v>
      </c>
      <c r="M152" s="53">
        <v>0</v>
      </c>
      <c r="O152" s="60">
        <v>25678</v>
      </c>
      <c r="P152" s="60">
        <v>7963</v>
      </c>
      <c r="Q152" s="60">
        <v>6370.4</v>
      </c>
      <c r="R152" s="60">
        <v>5972.25</v>
      </c>
      <c r="T152" s="96">
        <f t="shared" si="8"/>
        <v>0</v>
      </c>
      <c r="U152" s="96">
        <f t="shared" si="9"/>
        <v>0</v>
      </c>
      <c r="W152" s="94">
        <f t="shared" si="10"/>
        <v>0</v>
      </c>
      <c r="X152" s="94">
        <f t="shared" si="11"/>
        <v>0</v>
      </c>
    </row>
    <row r="153" spans="1:24" ht="51">
      <c r="A153" s="20">
        <v>143</v>
      </c>
      <c r="B153" s="21" t="s">
        <v>722</v>
      </c>
      <c r="C153" s="28" t="s">
        <v>723</v>
      </c>
      <c r="D153" s="21" t="s">
        <v>719</v>
      </c>
      <c r="E153" s="23">
        <v>60</v>
      </c>
      <c r="F153" s="24">
        <v>10552</v>
      </c>
      <c r="G153" s="24">
        <v>8513</v>
      </c>
      <c r="H153" s="25">
        <v>0.25</v>
      </c>
      <c r="I153" s="26">
        <v>0.39492513267626994</v>
      </c>
      <c r="J153" s="24">
        <v>6384.75</v>
      </c>
      <c r="K153" s="27">
        <v>383085</v>
      </c>
      <c r="L153" s="43">
        <v>0</v>
      </c>
      <c r="M153" s="53">
        <v>60</v>
      </c>
      <c r="O153" s="60">
        <v>27591</v>
      </c>
      <c r="P153" s="60">
        <v>8513</v>
      </c>
      <c r="Q153" s="60">
        <v>6810.4</v>
      </c>
      <c r="R153" s="60">
        <v>6384.75</v>
      </c>
      <c r="T153" s="96">
        <f t="shared" si="8"/>
        <v>408624</v>
      </c>
      <c r="U153" s="96">
        <f t="shared" si="9"/>
        <v>383085</v>
      </c>
      <c r="W153" s="94">
        <f t="shared" si="10"/>
        <v>25539</v>
      </c>
      <c r="X153" s="94">
        <f t="shared" si="11"/>
        <v>0</v>
      </c>
    </row>
    <row r="154" spans="1:24" ht="51">
      <c r="A154" s="20">
        <v>144</v>
      </c>
      <c r="B154" s="21" t="s">
        <v>724</v>
      </c>
      <c r="C154" s="22" t="s">
        <v>725</v>
      </c>
      <c r="D154" s="21" t="s">
        <v>719</v>
      </c>
      <c r="E154" s="23">
        <v>0</v>
      </c>
      <c r="F154" s="24">
        <v>0</v>
      </c>
      <c r="G154" s="24">
        <v>0</v>
      </c>
      <c r="H154" s="25">
        <v>0</v>
      </c>
      <c r="I154" s="26">
        <v>0</v>
      </c>
      <c r="J154" s="24">
        <v>0</v>
      </c>
      <c r="K154" s="27">
        <v>0</v>
      </c>
      <c r="L154" s="43">
        <v>0</v>
      </c>
      <c r="M154" s="53">
        <v>0</v>
      </c>
      <c r="O154" s="60">
        <v>31403</v>
      </c>
      <c r="P154" s="60">
        <v>9042</v>
      </c>
      <c r="Q154" s="60">
        <v>7233.6</v>
      </c>
      <c r="R154" s="60">
        <v>6781.5</v>
      </c>
      <c r="T154" s="96">
        <f t="shared" si="8"/>
        <v>0</v>
      </c>
      <c r="U154" s="96">
        <f t="shared" si="9"/>
        <v>0</v>
      </c>
      <c r="W154" s="94">
        <f t="shared" si="10"/>
        <v>0</v>
      </c>
      <c r="X154" s="94">
        <f t="shared" si="11"/>
        <v>0</v>
      </c>
    </row>
    <row r="155" spans="1:24" ht="51">
      <c r="A155" s="20">
        <v>145</v>
      </c>
      <c r="B155" s="21" t="s">
        <v>726</v>
      </c>
      <c r="C155" s="28" t="s">
        <v>727</v>
      </c>
      <c r="D155" s="21" t="s">
        <v>719</v>
      </c>
      <c r="E155" s="23">
        <v>0</v>
      </c>
      <c r="F155" s="24">
        <v>0</v>
      </c>
      <c r="G155" s="24">
        <v>0</v>
      </c>
      <c r="H155" s="25">
        <v>0</v>
      </c>
      <c r="I155" s="26">
        <v>0</v>
      </c>
      <c r="J155" s="24">
        <v>0</v>
      </c>
      <c r="K155" s="27">
        <v>0</v>
      </c>
      <c r="L155" s="43">
        <v>0</v>
      </c>
      <c r="M155" s="53">
        <v>0</v>
      </c>
      <c r="O155" s="60">
        <v>37949</v>
      </c>
      <c r="P155" s="60">
        <v>10292</v>
      </c>
      <c r="Q155" s="60">
        <v>8233.6</v>
      </c>
      <c r="R155" s="60">
        <v>7719</v>
      </c>
      <c r="T155" s="96">
        <f t="shared" si="8"/>
        <v>0</v>
      </c>
      <c r="U155" s="96">
        <f t="shared" si="9"/>
        <v>0</v>
      </c>
      <c r="W155" s="94">
        <f t="shared" si="10"/>
        <v>0</v>
      </c>
      <c r="X155" s="94">
        <f t="shared" si="11"/>
        <v>0</v>
      </c>
    </row>
    <row r="156" spans="1:24" ht="63.75">
      <c r="A156" s="20">
        <v>146</v>
      </c>
      <c r="B156" s="21" t="s">
        <v>728</v>
      </c>
      <c r="C156" s="28" t="s">
        <v>729</v>
      </c>
      <c r="D156" s="21" t="s">
        <v>719</v>
      </c>
      <c r="E156" s="23">
        <v>0</v>
      </c>
      <c r="F156" s="24">
        <v>0</v>
      </c>
      <c r="G156" s="24">
        <v>0</v>
      </c>
      <c r="H156" s="25">
        <v>0</v>
      </c>
      <c r="I156" s="26">
        <v>0</v>
      </c>
      <c r="J156" s="24">
        <v>0</v>
      </c>
      <c r="K156" s="27">
        <v>0</v>
      </c>
      <c r="L156" s="43">
        <v>0</v>
      </c>
      <c r="M156" s="53">
        <v>0</v>
      </c>
      <c r="O156" s="60">
        <v>43141</v>
      </c>
      <c r="P156" s="60">
        <v>16467</v>
      </c>
      <c r="Q156" s="60">
        <v>13173.6</v>
      </c>
      <c r="R156" s="60">
        <v>12350.25</v>
      </c>
      <c r="T156" s="96">
        <f t="shared" si="8"/>
        <v>0</v>
      </c>
      <c r="U156" s="96">
        <f t="shared" si="9"/>
        <v>0</v>
      </c>
      <c r="W156" s="94">
        <f t="shared" si="10"/>
        <v>0</v>
      </c>
      <c r="X156" s="94">
        <f t="shared" si="11"/>
        <v>0</v>
      </c>
    </row>
    <row r="157" spans="1:24" ht="63.75">
      <c r="A157" s="20">
        <v>147</v>
      </c>
      <c r="B157" s="21" t="s">
        <v>730</v>
      </c>
      <c r="C157" s="22" t="s">
        <v>731</v>
      </c>
      <c r="D157" s="21" t="s">
        <v>719</v>
      </c>
      <c r="E157" s="23">
        <v>0</v>
      </c>
      <c r="F157" s="24">
        <v>0</v>
      </c>
      <c r="G157" s="24">
        <v>0</v>
      </c>
      <c r="H157" s="25">
        <v>0</v>
      </c>
      <c r="I157" s="26">
        <v>0</v>
      </c>
      <c r="J157" s="24">
        <v>0</v>
      </c>
      <c r="K157" s="27">
        <v>0</v>
      </c>
      <c r="L157" s="43">
        <v>0</v>
      </c>
      <c r="M157" s="53">
        <v>0</v>
      </c>
      <c r="O157" s="60">
        <v>34488</v>
      </c>
      <c r="P157" s="60">
        <v>14366</v>
      </c>
      <c r="Q157" s="60">
        <v>11492.8</v>
      </c>
      <c r="R157" s="60">
        <v>10774.5</v>
      </c>
      <c r="T157" s="96">
        <f t="shared" si="8"/>
        <v>0</v>
      </c>
      <c r="U157" s="96">
        <f t="shared" si="9"/>
        <v>0</v>
      </c>
      <c r="W157" s="94">
        <f t="shared" si="10"/>
        <v>0</v>
      </c>
      <c r="X157" s="94">
        <f t="shared" si="11"/>
        <v>0</v>
      </c>
    </row>
    <row r="158" spans="1:24" ht="76.5">
      <c r="A158" s="20">
        <v>148</v>
      </c>
      <c r="B158" s="21" t="s">
        <v>732</v>
      </c>
      <c r="C158" s="22" t="s">
        <v>733</v>
      </c>
      <c r="D158" s="21" t="s">
        <v>719</v>
      </c>
      <c r="E158" s="23">
        <v>70</v>
      </c>
      <c r="F158" s="24">
        <v>25058</v>
      </c>
      <c r="G158" s="24">
        <v>23273</v>
      </c>
      <c r="H158" s="25">
        <v>0.25</v>
      </c>
      <c r="I158" s="26">
        <v>0.30342605156037994</v>
      </c>
      <c r="J158" s="24">
        <v>17454.75</v>
      </c>
      <c r="K158" s="27">
        <v>1221832.5</v>
      </c>
      <c r="L158" s="43">
        <v>0</v>
      </c>
      <c r="M158" s="53">
        <v>70</v>
      </c>
      <c r="O158" s="60">
        <v>59575</v>
      </c>
      <c r="P158" s="60">
        <v>23273</v>
      </c>
      <c r="Q158" s="60">
        <v>18618.400000000001</v>
      </c>
      <c r="R158" s="60">
        <v>17454.75</v>
      </c>
      <c r="T158" s="96">
        <f t="shared" si="8"/>
        <v>1303288</v>
      </c>
      <c r="U158" s="96">
        <f t="shared" si="9"/>
        <v>1221832.5</v>
      </c>
      <c r="W158" s="94">
        <f t="shared" si="10"/>
        <v>81455.5</v>
      </c>
      <c r="X158" s="94">
        <f t="shared" si="11"/>
        <v>0</v>
      </c>
    </row>
    <row r="159" spans="1:24" ht="76.5">
      <c r="A159" s="20">
        <v>149</v>
      </c>
      <c r="B159" s="21" t="s">
        <v>734</v>
      </c>
      <c r="C159" s="22" t="s">
        <v>735</v>
      </c>
      <c r="D159" s="21" t="s">
        <v>719</v>
      </c>
      <c r="E159" s="23">
        <v>0</v>
      </c>
      <c r="F159" s="24">
        <v>0</v>
      </c>
      <c r="G159" s="24">
        <v>0</v>
      </c>
      <c r="H159" s="25">
        <v>0</v>
      </c>
      <c r="I159" s="26">
        <v>0</v>
      </c>
      <c r="J159" s="24">
        <v>0</v>
      </c>
      <c r="K159" s="27">
        <v>0</v>
      </c>
      <c r="L159" s="43">
        <v>0</v>
      </c>
      <c r="M159" s="53">
        <v>0</v>
      </c>
      <c r="O159" s="60">
        <v>48445</v>
      </c>
      <c r="P159" s="60">
        <v>20073</v>
      </c>
      <c r="Q159" s="60">
        <v>16058.4</v>
      </c>
      <c r="R159" s="60">
        <v>15054.75</v>
      </c>
      <c r="T159" s="96">
        <f t="shared" si="8"/>
        <v>0</v>
      </c>
      <c r="U159" s="96">
        <f t="shared" si="9"/>
        <v>0</v>
      </c>
      <c r="W159" s="94">
        <f t="shared" si="10"/>
        <v>0</v>
      </c>
      <c r="X159" s="94">
        <f t="shared" si="11"/>
        <v>0</v>
      </c>
    </row>
    <row r="160" spans="1:24" ht="89.25">
      <c r="A160" s="20">
        <v>150</v>
      </c>
      <c r="B160" s="21" t="s">
        <v>736</v>
      </c>
      <c r="C160" s="22" t="s">
        <v>737</v>
      </c>
      <c r="D160" s="21" t="s">
        <v>559</v>
      </c>
      <c r="E160" s="23">
        <v>0</v>
      </c>
      <c r="F160" s="24">
        <v>0</v>
      </c>
      <c r="G160" s="24">
        <v>0</v>
      </c>
      <c r="H160" s="25">
        <v>0</v>
      </c>
      <c r="I160" s="26">
        <v>0</v>
      </c>
      <c r="J160" s="24">
        <v>0</v>
      </c>
      <c r="K160" s="27">
        <v>0</v>
      </c>
      <c r="L160" s="43">
        <v>0</v>
      </c>
      <c r="M160" s="53">
        <v>0</v>
      </c>
      <c r="O160" s="60">
        <v>61569</v>
      </c>
      <c r="P160" s="60">
        <v>4690</v>
      </c>
      <c r="Q160" s="60">
        <v>3752</v>
      </c>
      <c r="R160" s="60">
        <v>3517.5</v>
      </c>
      <c r="T160" s="96">
        <f t="shared" si="8"/>
        <v>0</v>
      </c>
      <c r="U160" s="96">
        <f t="shared" si="9"/>
        <v>0</v>
      </c>
      <c r="W160" s="94">
        <f t="shared" si="10"/>
        <v>0</v>
      </c>
      <c r="X160" s="94">
        <f t="shared" si="11"/>
        <v>0</v>
      </c>
    </row>
    <row r="161" spans="1:24" ht="89.25">
      <c r="A161" s="20">
        <v>151</v>
      </c>
      <c r="B161" s="21" t="s">
        <v>738</v>
      </c>
      <c r="C161" s="22" t="s">
        <v>739</v>
      </c>
      <c r="D161" s="21" t="s">
        <v>559</v>
      </c>
      <c r="E161" s="23">
        <v>0</v>
      </c>
      <c r="F161" s="24">
        <v>0</v>
      </c>
      <c r="G161" s="24">
        <v>0</v>
      </c>
      <c r="H161" s="25">
        <v>0</v>
      </c>
      <c r="I161" s="26">
        <v>0</v>
      </c>
      <c r="J161" s="24">
        <v>0</v>
      </c>
      <c r="K161" s="27">
        <v>0</v>
      </c>
      <c r="L161" s="43">
        <v>0</v>
      </c>
      <c r="M161" s="53">
        <v>0</v>
      </c>
      <c r="O161" s="60">
        <v>33484</v>
      </c>
      <c r="P161" s="60">
        <v>5310</v>
      </c>
      <c r="Q161" s="60">
        <v>4248</v>
      </c>
      <c r="R161" s="60">
        <v>3982.5</v>
      </c>
      <c r="T161" s="96">
        <f t="shared" si="8"/>
        <v>0</v>
      </c>
      <c r="U161" s="96">
        <f t="shared" si="9"/>
        <v>0</v>
      </c>
      <c r="W161" s="94">
        <f t="shared" si="10"/>
        <v>0</v>
      </c>
      <c r="X161" s="94">
        <f t="shared" si="11"/>
        <v>0</v>
      </c>
    </row>
    <row r="162" spans="1:24" ht="89.25">
      <c r="A162" s="20">
        <v>152</v>
      </c>
      <c r="B162" s="21" t="s">
        <v>740</v>
      </c>
      <c r="C162" s="22" t="s">
        <v>741</v>
      </c>
      <c r="D162" s="21" t="s">
        <v>559</v>
      </c>
      <c r="E162" s="23">
        <v>0</v>
      </c>
      <c r="F162" s="24">
        <v>0</v>
      </c>
      <c r="G162" s="24">
        <v>0</v>
      </c>
      <c r="H162" s="25">
        <v>0</v>
      </c>
      <c r="I162" s="26">
        <v>0</v>
      </c>
      <c r="J162" s="24">
        <v>0</v>
      </c>
      <c r="K162" s="27">
        <v>0</v>
      </c>
      <c r="L162" s="43">
        <v>0</v>
      </c>
      <c r="M162" s="53">
        <v>0</v>
      </c>
      <c r="O162" s="60">
        <v>45230</v>
      </c>
      <c r="P162" s="60">
        <v>1753</v>
      </c>
      <c r="Q162" s="60">
        <v>1402.4</v>
      </c>
      <c r="R162" s="60">
        <v>1314.75</v>
      </c>
      <c r="T162" s="96">
        <f t="shared" si="8"/>
        <v>0</v>
      </c>
      <c r="U162" s="96">
        <f t="shared" si="9"/>
        <v>0</v>
      </c>
      <c r="W162" s="94">
        <f t="shared" si="10"/>
        <v>0</v>
      </c>
      <c r="X162" s="94">
        <f t="shared" si="11"/>
        <v>0</v>
      </c>
    </row>
    <row r="163" spans="1:24" ht="89.25">
      <c r="A163" s="20">
        <v>153</v>
      </c>
      <c r="B163" s="21" t="s">
        <v>742</v>
      </c>
      <c r="C163" s="22" t="s">
        <v>743</v>
      </c>
      <c r="D163" s="21" t="s">
        <v>559</v>
      </c>
      <c r="E163" s="23">
        <v>0</v>
      </c>
      <c r="F163" s="24">
        <v>0</v>
      </c>
      <c r="G163" s="24">
        <v>0</v>
      </c>
      <c r="H163" s="25">
        <v>0</v>
      </c>
      <c r="I163" s="26">
        <v>0</v>
      </c>
      <c r="J163" s="24">
        <v>0</v>
      </c>
      <c r="K163" s="27">
        <v>0</v>
      </c>
      <c r="L163" s="43">
        <v>0</v>
      </c>
      <c r="M163" s="53">
        <v>0</v>
      </c>
      <c r="O163" s="60">
        <v>42427</v>
      </c>
      <c r="P163" s="60">
        <v>4412</v>
      </c>
      <c r="Q163" s="60">
        <v>3529.6</v>
      </c>
      <c r="R163" s="60">
        <v>3309</v>
      </c>
      <c r="T163" s="96">
        <f t="shared" si="8"/>
        <v>0</v>
      </c>
      <c r="U163" s="96">
        <f t="shared" si="9"/>
        <v>0</v>
      </c>
      <c r="W163" s="94">
        <f t="shared" si="10"/>
        <v>0</v>
      </c>
      <c r="X163" s="94">
        <f t="shared" si="11"/>
        <v>0</v>
      </c>
    </row>
    <row r="164" spans="1:24" ht="38.25">
      <c r="A164" s="20">
        <v>154</v>
      </c>
      <c r="B164" s="21" t="s">
        <v>744</v>
      </c>
      <c r="C164" s="22" t="s">
        <v>745</v>
      </c>
      <c r="D164" s="21" t="s">
        <v>714</v>
      </c>
      <c r="E164" s="23">
        <v>0</v>
      </c>
      <c r="F164" s="24">
        <v>0</v>
      </c>
      <c r="G164" s="24">
        <v>0</v>
      </c>
      <c r="H164" s="25">
        <v>0</v>
      </c>
      <c r="I164" s="26">
        <v>0</v>
      </c>
      <c r="J164" s="24">
        <v>0</v>
      </c>
      <c r="K164" s="27">
        <v>0</v>
      </c>
      <c r="L164" s="43">
        <v>0</v>
      </c>
      <c r="M164" s="53">
        <v>0</v>
      </c>
      <c r="O164" s="60">
        <v>23967</v>
      </c>
      <c r="P164" s="60">
        <v>2543</v>
      </c>
      <c r="Q164" s="60">
        <v>2034.4</v>
      </c>
      <c r="R164" s="60">
        <v>1907.25</v>
      </c>
      <c r="T164" s="96">
        <f t="shared" si="8"/>
        <v>0</v>
      </c>
      <c r="U164" s="96">
        <f t="shared" si="9"/>
        <v>0</v>
      </c>
      <c r="W164" s="94">
        <f t="shared" si="10"/>
        <v>0</v>
      </c>
      <c r="X164" s="94">
        <f t="shared" si="11"/>
        <v>0</v>
      </c>
    </row>
    <row r="165" spans="1:24" ht="51">
      <c r="A165" s="20">
        <v>155</v>
      </c>
      <c r="B165" s="21" t="s">
        <v>746</v>
      </c>
      <c r="C165" s="22" t="s">
        <v>747</v>
      </c>
      <c r="D165" s="21" t="s">
        <v>748</v>
      </c>
      <c r="E165" s="23">
        <v>0</v>
      </c>
      <c r="F165" s="24">
        <v>0</v>
      </c>
      <c r="G165" s="24">
        <v>0</v>
      </c>
      <c r="H165" s="25">
        <v>0</v>
      </c>
      <c r="I165" s="26">
        <v>0</v>
      </c>
      <c r="J165" s="24">
        <v>0</v>
      </c>
      <c r="K165" s="27">
        <v>0</v>
      </c>
      <c r="L165" s="43">
        <v>0</v>
      </c>
      <c r="M165" s="53">
        <v>0</v>
      </c>
      <c r="O165" s="60">
        <v>12512</v>
      </c>
      <c r="P165" s="60">
        <v>4283</v>
      </c>
      <c r="Q165" s="60">
        <v>3426.4</v>
      </c>
      <c r="R165" s="60">
        <v>3212.25</v>
      </c>
      <c r="T165" s="96">
        <f t="shared" si="8"/>
        <v>0</v>
      </c>
      <c r="U165" s="96">
        <f t="shared" si="9"/>
        <v>0</v>
      </c>
      <c r="W165" s="94">
        <f t="shared" si="10"/>
        <v>0</v>
      </c>
      <c r="X165" s="94">
        <f t="shared" si="11"/>
        <v>0</v>
      </c>
    </row>
    <row r="166" spans="1:24" ht="51">
      <c r="A166" s="20">
        <v>156</v>
      </c>
      <c r="B166" s="21" t="s">
        <v>749</v>
      </c>
      <c r="C166" s="22" t="s">
        <v>750</v>
      </c>
      <c r="D166" s="21" t="s">
        <v>751</v>
      </c>
      <c r="E166" s="23">
        <v>20</v>
      </c>
      <c r="F166" s="24">
        <v>4888</v>
      </c>
      <c r="G166" s="24">
        <v>4888</v>
      </c>
      <c r="H166" s="25">
        <v>0.25</v>
      </c>
      <c r="I166" s="26">
        <v>0.25</v>
      </c>
      <c r="J166" s="24">
        <v>3666</v>
      </c>
      <c r="K166" s="27">
        <v>73320</v>
      </c>
      <c r="L166" s="43">
        <v>0</v>
      </c>
      <c r="M166" s="53">
        <v>20</v>
      </c>
      <c r="O166" s="60">
        <v>14135</v>
      </c>
      <c r="P166" s="60">
        <v>4888</v>
      </c>
      <c r="Q166" s="60">
        <v>3910.4</v>
      </c>
      <c r="R166" s="60">
        <v>3666</v>
      </c>
      <c r="T166" s="96">
        <f t="shared" si="8"/>
        <v>78208</v>
      </c>
      <c r="U166" s="96">
        <f t="shared" si="9"/>
        <v>73320</v>
      </c>
      <c r="W166" s="94">
        <f t="shared" si="10"/>
        <v>4888</v>
      </c>
      <c r="X166" s="94">
        <f t="shared" si="11"/>
        <v>0</v>
      </c>
    </row>
    <row r="167" spans="1:24" ht="51">
      <c r="A167" s="20">
        <v>157</v>
      </c>
      <c r="B167" s="21" t="s">
        <v>752</v>
      </c>
      <c r="C167" s="22" t="s">
        <v>753</v>
      </c>
      <c r="D167" s="21" t="s">
        <v>754</v>
      </c>
      <c r="E167" s="23">
        <v>20</v>
      </c>
      <c r="F167" s="24">
        <v>7404</v>
      </c>
      <c r="G167" s="24">
        <v>7289</v>
      </c>
      <c r="H167" s="25">
        <v>0.25</v>
      </c>
      <c r="I167" s="26">
        <v>0.26164910858995138</v>
      </c>
      <c r="J167" s="24">
        <v>5466.75</v>
      </c>
      <c r="K167" s="27">
        <v>109335</v>
      </c>
      <c r="L167" s="43">
        <v>0</v>
      </c>
      <c r="M167" s="53">
        <v>20</v>
      </c>
      <c r="O167" s="60">
        <v>14491</v>
      </c>
      <c r="P167" s="60">
        <v>7289</v>
      </c>
      <c r="Q167" s="60">
        <v>5831.2</v>
      </c>
      <c r="R167" s="60">
        <v>5466.75</v>
      </c>
      <c r="T167" s="96">
        <f t="shared" si="8"/>
        <v>116624</v>
      </c>
      <c r="U167" s="96">
        <f t="shared" si="9"/>
        <v>109335</v>
      </c>
      <c r="W167" s="94">
        <f t="shared" si="10"/>
        <v>7289</v>
      </c>
      <c r="X167" s="94">
        <f t="shared" si="11"/>
        <v>0</v>
      </c>
    </row>
    <row r="168" spans="1:24" ht="89.25">
      <c r="A168" s="20">
        <v>158</v>
      </c>
      <c r="B168" s="21" t="s">
        <v>755</v>
      </c>
      <c r="C168" s="22" t="s">
        <v>756</v>
      </c>
      <c r="D168" s="21" t="s">
        <v>748</v>
      </c>
      <c r="E168" s="23">
        <v>0</v>
      </c>
      <c r="F168" s="24">
        <v>0</v>
      </c>
      <c r="G168" s="24">
        <v>0</v>
      </c>
      <c r="H168" s="25">
        <v>0</v>
      </c>
      <c r="I168" s="26">
        <v>0</v>
      </c>
      <c r="J168" s="24">
        <v>0</v>
      </c>
      <c r="K168" s="27">
        <v>0</v>
      </c>
      <c r="L168" s="43">
        <v>0</v>
      </c>
      <c r="M168" s="53">
        <v>0</v>
      </c>
      <c r="O168" s="60">
        <v>20905</v>
      </c>
      <c r="P168" s="60">
        <v>7448</v>
      </c>
      <c r="Q168" s="60">
        <v>5958.4</v>
      </c>
      <c r="R168" s="60">
        <v>5586</v>
      </c>
      <c r="T168" s="96">
        <f t="shared" si="8"/>
        <v>0</v>
      </c>
      <c r="U168" s="96">
        <f t="shared" si="9"/>
        <v>0</v>
      </c>
      <c r="W168" s="94">
        <f t="shared" si="10"/>
        <v>0</v>
      </c>
      <c r="X168" s="94">
        <f t="shared" si="11"/>
        <v>0</v>
      </c>
    </row>
    <row r="169" spans="1:24" ht="63.75">
      <c r="A169" s="20">
        <v>159</v>
      </c>
      <c r="B169" s="21" t="s">
        <v>757</v>
      </c>
      <c r="C169" s="22" t="s">
        <v>758</v>
      </c>
      <c r="D169" s="21" t="s">
        <v>759</v>
      </c>
      <c r="E169" s="23">
        <v>5</v>
      </c>
      <c r="F169" s="24">
        <v>2248</v>
      </c>
      <c r="G169" s="24">
        <v>2130</v>
      </c>
      <c r="H169" s="25">
        <v>0.2</v>
      </c>
      <c r="I169" s="26">
        <v>0.24199288256227758</v>
      </c>
      <c r="J169" s="24">
        <v>1704</v>
      </c>
      <c r="K169" s="27">
        <v>8520</v>
      </c>
      <c r="L169" s="43">
        <v>0</v>
      </c>
      <c r="M169" s="53">
        <v>5</v>
      </c>
      <c r="O169" s="60">
        <v>14139</v>
      </c>
      <c r="P169" s="60">
        <v>2130</v>
      </c>
      <c r="Q169" s="60">
        <v>1704</v>
      </c>
      <c r="R169" s="60">
        <v>1597.5</v>
      </c>
      <c r="T169" s="96">
        <f t="shared" si="8"/>
        <v>8520</v>
      </c>
      <c r="U169" s="96">
        <f t="shared" si="9"/>
        <v>7987.5</v>
      </c>
      <c r="W169" s="94">
        <f t="shared" si="10"/>
        <v>0</v>
      </c>
      <c r="X169" s="94">
        <f t="shared" si="11"/>
        <v>-532.5</v>
      </c>
    </row>
    <row r="170" spans="1:24" ht="165.75">
      <c r="A170" s="20">
        <v>160</v>
      </c>
      <c r="B170" s="21" t="s">
        <v>760</v>
      </c>
      <c r="C170" s="22" t="s">
        <v>761</v>
      </c>
      <c r="D170" s="21" t="s">
        <v>762</v>
      </c>
      <c r="E170" s="23">
        <v>0</v>
      </c>
      <c r="F170" s="24">
        <v>0</v>
      </c>
      <c r="G170" s="24">
        <v>0</v>
      </c>
      <c r="H170" s="25">
        <v>0</v>
      </c>
      <c r="I170" s="26">
        <v>0</v>
      </c>
      <c r="J170" s="24">
        <v>0</v>
      </c>
      <c r="K170" s="27">
        <v>0</v>
      </c>
      <c r="L170" s="43">
        <v>0</v>
      </c>
      <c r="M170" s="53">
        <v>0</v>
      </c>
      <c r="O170" s="60">
        <v>4266</v>
      </c>
      <c r="P170" s="60">
        <v>1748</v>
      </c>
      <c r="Q170" s="60">
        <v>1398.4</v>
      </c>
      <c r="R170" s="60">
        <v>1311</v>
      </c>
      <c r="T170" s="96">
        <f t="shared" si="8"/>
        <v>0</v>
      </c>
      <c r="U170" s="96">
        <f t="shared" si="9"/>
        <v>0</v>
      </c>
      <c r="W170" s="94">
        <f t="shared" si="10"/>
        <v>0</v>
      </c>
      <c r="X170" s="94">
        <f t="shared" si="11"/>
        <v>0</v>
      </c>
    </row>
    <row r="171" spans="1:24" ht="102">
      <c r="A171" s="20">
        <v>161</v>
      </c>
      <c r="B171" s="21" t="s">
        <v>763</v>
      </c>
      <c r="C171" s="22" t="s">
        <v>764</v>
      </c>
      <c r="D171" s="21" t="s">
        <v>559</v>
      </c>
      <c r="E171" s="23">
        <v>0</v>
      </c>
      <c r="F171" s="24">
        <v>0</v>
      </c>
      <c r="G171" s="24">
        <v>0</v>
      </c>
      <c r="H171" s="25">
        <v>0</v>
      </c>
      <c r="I171" s="26">
        <v>0</v>
      </c>
      <c r="J171" s="24">
        <v>0</v>
      </c>
      <c r="K171" s="27">
        <v>0</v>
      </c>
      <c r="L171" s="43">
        <v>0</v>
      </c>
      <c r="M171" s="53">
        <v>0</v>
      </c>
      <c r="O171" s="60">
        <v>12833</v>
      </c>
      <c r="P171" s="60">
        <v>2262</v>
      </c>
      <c r="Q171" s="60">
        <v>1809.6</v>
      </c>
      <c r="R171" s="60">
        <v>1696.5</v>
      </c>
      <c r="T171" s="96">
        <f t="shared" si="8"/>
        <v>0</v>
      </c>
      <c r="U171" s="96">
        <f t="shared" si="9"/>
        <v>0</v>
      </c>
      <c r="W171" s="94">
        <f t="shared" si="10"/>
        <v>0</v>
      </c>
      <c r="X171" s="94">
        <f t="shared" si="11"/>
        <v>0</v>
      </c>
    </row>
    <row r="172" spans="1:24" ht="102">
      <c r="A172" s="20">
        <v>162</v>
      </c>
      <c r="B172" s="21" t="s">
        <v>765</v>
      </c>
      <c r="C172" s="28" t="s">
        <v>766</v>
      </c>
      <c r="D172" s="21" t="s">
        <v>559</v>
      </c>
      <c r="E172" s="23">
        <v>3</v>
      </c>
      <c r="F172" s="24">
        <v>2540</v>
      </c>
      <c r="G172" s="24">
        <v>2262</v>
      </c>
      <c r="H172" s="25">
        <v>0.20000000000000004</v>
      </c>
      <c r="I172" s="26">
        <v>0.28755905511811031</v>
      </c>
      <c r="J172" s="24">
        <v>1809.6</v>
      </c>
      <c r="K172" s="27">
        <v>5428.7999999999993</v>
      </c>
      <c r="L172" s="43">
        <v>0</v>
      </c>
      <c r="M172" s="53">
        <v>3</v>
      </c>
      <c r="O172" s="60">
        <v>16402</v>
      </c>
      <c r="P172" s="60">
        <v>2262</v>
      </c>
      <c r="Q172" s="60">
        <v>1809.6</v>
      </c>
      <c r="R172" s="60">
        <v>1696.5</v>
      </c>
      <c r="T172" s="96">
        <f t="shared" si="8"/>
        <v>5428.7999999999993</v>
      </c>
      <c r="U172" s="96">
        <f t="shared" si="9"/>
        <v>5089.5</v>
      </c>
      <c r="W172" s="94">
        <f t="shared" si="10"/>
        <v>0</v>
      </c>
      <c r="X172" s="94">
        <f t="shared" si="11"/>
        <v>-339.29999999999927</v>
      </c>
    </row>
    <row r="173" spans="1:24" ht="102">
      <c r="A173" s="20">
        <v>163</v>
      </c>
      <c r="B173" s="21" t="s">
        <v>767</v>
      </c>
      <c r="C173" s="22" t="s">
        <v>768</v>
      </c>
      <c r="D173" s="21" t="s">
        <v>559</v>
      </c>
      <c r="E173" s="23">
        <v>6</v>
      </c>
      <c r="F173" s="24">
        <v>4309</v>
      </c>
      <c r="G173" s="24">
        <v>2262</v>
      </c>
      <c r="H173" s="25">
        <v>0.20000000000000004</v>
      </c>
      <c r="I173" s="26">
        <v>0.58004177303318638</v>
      </c>
      <c r="J173" s="24">
        <v>1809.6</v>
      </c>
      <c r="K173" s="27">
        <v>10857.599999999999</v>
      </c>
      <c r="L173" s="43">
        <v>0</v>
      </c>
      <c r="M173" s="53">
        <v>6</v>
      </c>
      <c r="O173" s="60">
        <v>20588</v>
      </c>
      <c r="P173" s="60">
        <v>2262</v>
      </c>
      <c r="Q173" s="60">
        <v>1809.6</v>
      </c>
      <c r="R173" s="60">
        <v>1696.5</v>
      </c>
      <c r="T173" s="96">
        <f t="shared" si="8"/>
        <v>10857.599999999999</v>
      </c>
      <c r="U173" s="96">
        <f t="shared" si="9"/>
        <v>10179</v>
      </c>
      <c r="W173" s="94">
        <f t="shared" si="10"/>
        <v>0</v>
      </c>
      <c r="X173" s="94">
        <f t="shared" si="11"/>
        <v>-678.59999999999854</v>
      </c>
    </row>
    <row r="174" spans="1:24" ht="114.75">
      <c r="A174" s="20">
        <v>164</v>
      </c>
      <c r="B174" s="21" t="s">
        <v>769</v>
      </c>
      <c r="C174" s="22" t="s">
        <v>770</v>
      </c>
      <c r="D174" s="21" t="s">
        <v>559</v>
      </c>
      <c r="E174" s="23">
        <v>0</v>
      </c>
      <c r="F174" s="24">
        <v>0</v>
      </c>
      <c r="G174" s="24">
        <v>0</v>
      </c>
      <c r="H174" s="25">
        <v>0</v>
      </c>
      <c r="I174" s="26">
        <v>0</v>
      </c>
      <c r="J174" s="24">
        <v>0</v>
      </c>
      <c r="K174" s="27">
        <v>0</v>
      </c>
      <c r="L174" s="43">
        <v>0</v>
      </c>
      <c r="M174" s="53">
        <v>0</v>
      </c>
      <c r="O174" s="60">
        <v>14762</v>
      </c>
      <c r="P174" s="60">
        <v>1404</v>
      </c>
      <c r="Q174" s="60">
        <v>1123.2</v>
      </c>
      <c r="R174" s="60">
        <v>1053</v>
      </c>
      <c r="T174" s="96">
        <f t="shared" si="8"/>
        <v>0</v>
      </c>
      <c r="U174" s="96">
        <f t="shared" si="9"/>
        <v>0</v>
      </c>
      <c r="W174" s="94">
        <f t="shared" si="10"/>
        <v>0</v>
      </c>
      <c r="X174" s="94">
        <f t="shared" si="11"/>
        <v>0</v>
      </c>
    </row>
    <row r="175" spans="1:24" ht="102">
      <c r="A175" s="20">
        <v>165</v>
      </c>
      <c r="B175" s="21" t="s">
        <v>771</v>
      </c>
      <c r="C175" s="22" t="s">
        <v>772</v>
      </c>
      <c r="D175" s="21" t="s">
        <v>773</v>
      </c>
      <c r="E175" s="23">
        <v>0</v>
      </c>
      <c r="F175" s="24">
        <v>0</v>
      </c>
      <c r="G175" s="24">
        <v>0</v>
      </c>
      <c r="H175" s="25">
        <v>0</v>
      </c>
      <c r="I175" s="26">
        <v>0</v>
      </c>
      <c r="J175" s="24">
        <v>0</v>
      </c>
      <c r="K175" s="27">
        <v>0</v>
      </c>
      <c r="L175" s="43">
        <v>0</v>
      </c>
      <c r="M175" s="53">
        <v>0</v>
      </c>
      <c r="O175" s="60">
        <v>22131</v>
      </c>
      <c r="P175" s="60">
        <v>9625</v>
      </c>
      <c r="Q175" s="60">
        <v>7700</v>
      </c>
      <c r="R175" s="60">
        <v>7218.75</v>
      </c>
      <c r="T175" s="96">
        <f t="shared" si="8"/>
        <v>0</v>
      </c>
      <c r="U175" s="96">
        <f t="shared" si="9"/>
        <v>0</v>
      </c>
      <c r="W175" s="94">
        <f t="shared" si="10"/>
        <v>0</v>
      </c>
      <c r="X175" s="94">
        <f t="shared" si="11"/>
        <v>0</v>
      </c>
    </row>
    <row r="176" spans="1:24" ht="102">
      <c r="A176" s="20">
        <v>166</v>
      </c>
      <c r="B176" s="21" t="s">
        <v>774</v>
      </c>
      <c r="C176" s="22" t="s">
        <v>775</v>
      </c>
      <c r="D176" s="21" t="s">
        <v>776</v>
      </c>
      <c r="E176" s="23">
        <v>0</v>
      </c>
      <c r="F176" s="24">
        <v>0</v>
      </c>
      <c r="G176" s="24">
        <v>0</v>
      </c>
      <c r="H176" s="25">
        <v>0</v>
      </c>
      <c r="I176" s="26">
        <v>0</v>
      </c>
      <c r="J176" s="24">
        <v>0</v>
      </c>
      <c r="K176" s="27">
        <v>0</v>
      </c>
      <c r="L176" s="43">
        <v>0</v>
      </c>
      <c r="M176" s="53">
        <v>0</v>
      </c>
      <c r="O176" s="60">
        <v>61647</v>
      </c>
      <c r="P176" s="60">
        <v>14479</v>
      </c>
      <c r="Q176" s="60">
        <v>11583.2</v>
      </c>
      <c r="R176" s="60">
        <v>10859.25</v>
      </c>
      <c r="T176" s="96">
        <f t="shared" si="8"/>
        <v>0</v>
      </c>
      <c r="U176" s="96">
        <f t="shared" si="9"/>
        <v>0</v>
      </c>
      <c r="W176" s="94">
        <f t="shared" si="10"/>
        <v>0</v>
      </c>
      <c r="X176" s="94">
        <f t="shared" si="11"/>
        <v>0</v>
      </c>
    </row>
    <row r="177" spans="1:24" ht="63.75">
      <c r="A177" s="20">
        <v>167</v>
      </c>
      <c r="B177" s="21" t="s">
        <v>777</v>
      </c>
      <c r="C177" s="22" t="s">
        <v>778</v>
      </c>
      <c r="D177" s="21" t="s">
        <v>779</v>
      </c>
      <c r="E177" s="23">
        <v>0</v>
      </c>
      <c r="F177" s="24">
        <v>0</v>
      </c>
      <c r="G177" s="24">
        <v>0</v>
      </c>
      <c r="H177" s="25">
        <v>0</v>
      </c>
      <c r="I177" s="26">
        <v>0</v>
      </c>
      <c r="J177" s="24">
        <v>0</v>
      </c>
      <c r="K177" s="27">
        <v>0</v>
      </c>
      <c r="L177" s="43">
        <v>0</v>
      </c>
      <c r="M177" s="53">
        <v>0</v>
      </c>
      <c r="O177" s="60">
        <v>35420</v>
      </c>
      <c r="P177" s="60">
        <v>3870</v>
      </c>
      <c r="Q177" s="60">
        <v>3096</v>
      </c>
      <c r="R177" s="60">
        <v>2902.5</v>
      </c>
      <c r="T177" s="96">
        <f t="shared" si="8"/>
        <v>0</v>
      </c>
      <c r="U177" s="96">
        <f t="shared" si="9"/>
        <v>0</v>
      </c>
      <c r="W177" s="94">
        <f t="shared" si="10"/>
        <v>0</v>
      </c>
      <c r="X177" s="94">
        <f t="shared" si="11"/>
        <v>0</v>
      </c>
    </row>
    <row r="178" spans="1:24" ht="38.25">
      <c r="A178" s="20">
        <v>168</v>
      </c>
      <c r="B178" s="21" t="s">
        <v>780</v>
      </c>
      <c r="C178" s="22" t="s">
        <v>781</v>
      </c>
      <c r="D178" s="21" t="s">
        <v>559</v>
      </c>
      <c r="E178" s="23">
        <v>5</v>
      </c>
      <c r="F178" s="24">
        <v>27347</v>
      </c>
      <c r="G178" s="24">
        <v>27347</v>
      </c>
      <c r="H178" s="25">
        <v>0.25</v>
      </c>
      <c r="I178" s="26">
        <v>0.25</v>
      </c>
      <c r="J178" s="24">
        <v>20510.25</v>
      </c>
      <c r="K178" s="27">
        <v>102551.25</v>
      </c>
      <c r="L178" s="43">
        <v>0</v>
      </c>
      <c r="M178" s="53">
        <v>5</v>
      </c>
      <c r="O178" s="60">
        <v>51691</v>
      </c>
      <c r="P178" s="60">
        <v>27347</v>
      </c>
      <c r="Q178" s="60">
        <v>21877.599999999999</v>
      </c>
      <c r="R178" s="60">
        <v>20510.25</v>
      </c>
      <c r="T178" s="96">
        <f t="shared" si="8"/>
        <v>109388</v>
      </c>
      <c r="U178" s="96">
        <f t="shared" si="9"/>
        <v>102551.25</v>
      </c>
      <c r="W178" s="94">
        <f t="shared" si="10"/>
        <v>6836.75</v>
      </c>
      <c r="X178" s="94">
        <f t="shared" si="11"/>
        <v>0</v>
      </c>
    </row>
    <row r="179" spans="1:24" ht="102">
      <c r="A179" s="20">
        <v>169</v>
      </c>
      <c r="B179" s="21" t="s">
        <v>782</v>
      </c>
      <c r="C179" s="22" t="s">
        <v>783</v>
      </c>
      <c r="D179" s="21" t="s">
        <v>559</v>
      </c>
      <c r="E179" s="23">
        <v>0</v>
      </c>
      <c r="F179" s="24">
        <v>0</v>
      </c>
      <c r="G179" s="24">
        <v>0</v>
      </c>
      <c r="H179" s="25">
        <v>0</v>
      </c>
      <c r="I179" s="26">
        <v>0</v>
      </c>
      <c r="J179" s="24">
        <v>0</v>
      </c>
      <c r="K179" s="27">
        <v>0</v>
      </c>
      <c r="L179" s="43">
        <v>0</v>
      </c>
      <c r="M179" s="53">
        <v>0</v>
      </c>
      <c r="O179" s="60">
        <v>282800</v>
      </c>
      <c r="P179" s="60">
        <v>6693</v>
      </c>
      <c r="Q179" s="60">
        <v>5354.4</v>
      </c>
      <c r="R179" s="60">
        <v>5019.75</v>
      </c>
      <c r="T179" s="96">
        <f t="shared" si="8"/>
        <v>0</v>
      </c>
      <c r="U179" s="96">
        <f t="shared" si="9"/>
        <v>0</v>
      </c>
      <c r="W179" s="94">
        <f t="shared" si="10"/>
        <v>0</v>
      </c>
      <c r="X179" s="94">
        <f t="shared" si="11"/>
        <v>0</v>
      </c>
    </row>
    <row r="180" spans="1:24" ht="216.75">
      <c r="A180" s="20">
        <v>170</v>
      </c>
      <c r="B180" s="21" t="s">
        <v>784</v>
      </c>
      <c r="C180" s="22" t="s">
        <v>785</v>
      </c>
      <c r="D180" s="21" t="s">
        <v>786</v>
      </c>
      <c r="E180" s="23">
        <v>70</v>
      </c>
      <c r="F180" s="24">
        <v>12705</v>
      </c>
      <c r="G180" s="24">
        <v>12705</v>
      </c>
      <c r="H180" s="25">
        <v>0.25</v>
      </c>
      <c r="I180" s="26">
        <v>0.25</v>
      </c>
      <c r="J180" s="24">
        <v>9528.75</v>
      </c>
      <c r="K180" s="27">
        <v>667012.5</v>
      </c>
      <c r="L180" s="43">
        <v>0</v>
      </c>
      <c r="M180" s="53">
        <v>70</v>
      </c>
      <c r="O180" s="60">
        <v>66175</v>
      </c>
      <c r="P180" s="60">
        <v>12705</v>
      </c>
      <c r="Q180" s="60">
        <v>10164</v>
      </c>
      <c r="R180" s="60">
        <v>9528.75</v>
      </c>
      <c r="T180" s="96">
        <f t="shared" si="8"/>
        <v>711480</v>
      </c>
      <c r="U180" s="96">
        <f t="shared" si="9"/>
        <v>667012.5</v>
      </c>
      <c r="W180" s="94">
        <f t="shared" si="10"/>
        <v>44467.5</v>
      </c>
      <c r="X180" s="94">
        <f t="shared" si="11"/>
        <v>0</v>
      </c>
    </row>
    <row r="181" spans="1:24" ht="140.25">
      <c r="A181" s="20">
        <v>171</v>
      </c>
      <c r="B181" s="21" t="s">
        <v>787</v>
      </c>
      <c r="C181" s="22" t="s">
        <v>788</v>
      </c>
      <c r="D181" s="21" t="s">
        <v>786</v>
      </c>
      <c r="E181" s="23">
        <v>0</v>
      </c>
      <c r="F181" s="24">
        <v>0</v>
      </c>
      <c r="G181" s="24">
        <v>0</v>
      </c>
      <c r="H181" s="25">
        <v>0</v>
      </c>
      <c r="I181" s="26">
        <v>0</v>
      </c>
      <c r="J181" s="24">
        <v>0</v>
      </c>
      <c r="K181" s="27">
        <v>0</v>
      </c>
      <c r="L181" s="43">
        <v>0</v>
      </c>
      <c r="M181" s="53">
        <v>0</v>
      </c>
      <c r="O181" s="60">
        <v>45450</v>
      </c>
      <c r="P181" s="60">
        <v>16204</v>
      </c>
      <c r="Q181" s="60">
        <v>12963.2</v>
      </c>
      <c r="R181" s="60">
        <v>12153</v>
      </c>
      <c r="T181" s="96">
        <f t="shared" si="8"/>
        <v>0</v>
      </c>
      <c r="U181" s="96">
        <f t="shared" si="9"/>
        <v>0</v>
      </c>
      <c r="W181" s="94">
        <f t="shared" si="10"/>
        <v>0</v>
      </c>
      <c r="X181" s="94">
        <f t="shared" si="11"/>
        <v>0</v>
      </c>
    </row>
    <row r="182" spans="1:24" ht="178.5">
      <c r="A182" s="20">
        <v>172</v>
      </c>
      <c r="B182" s="21" t="s">
        <v>789</v>
      </c>
      <c r="C182" s="22" t="s">
        <v>790</v>
      </c>
      <c r="D182" s="21" t="s">
        <v>791</v>
      </c>
      <c r="E182" s="23">
        <v>0</v>
      </c>
      <c r="F182" s="24">
        <v>0</v>
      </c>
      <c r="G182" s="24">
        <v>0</v>
      </c>
      <c r="H182" s="25">
        <v>0</v>
      </c>
      <c r="I182" s="26">
        <v>0</v>
      </c>
      <c r="J182" s="24">
        <v>0</v>
      </c>
      <c r="K182" s="27">
        <v>0</v>
      </c>
      <c r="L182" s="43">
        <v>0</v>
      </c>
      <c r="M182" s="53">
        <v>0</v>
      </c>
      <c r="O182" s="60">
        <v>99044</v>
      </c>
      <c r="P182" s="60">
        <v>3394</v>
      </c>
      <c r="Q182" s="60">
        <v>2715.2</v>
      </c>
      <c r="R182" s="60">
        <v>2545.5</v>
      </c>
      <c r="T182" s="96">
        <f t="shared" si="8"/>
        <v>0</v>
      </c>
      <c r="U182" s="96">
        <f t="shared" si="9"/>
        <v>0</v>
      </c>
      <c r="W182" s="94">
        <f t="shared" si="10"/>
        <v>0</v>
      </c>
      <c r="X182" s="94">
        <f t="shared" si="11"/>
        <v>0</v>
      </c>
    </row>
    <row r="183" spans="1:24" ht="216.75">
      <c r="A183" s="20">
        <v>173</v>
      </c>
      <c r="B183" s="21" t="s">
        <v>792</v>
      </c>
      <c r="C183" s="22" t="s">
        <v>793</v>
      </c>
      <c r="D183" s="21" t="s">
        <v>791</v>
      </c>
      <c r="E183" s="23">
        <v>0</v>
      </c>
      <c r="F183" s="24">
        <v>0</v>
      </c>
      <c r="G183" s="24">
        <v>0</v>
      </c>
      <c r="H183" s="25">
        <v>0</v>
      </c>
      <c r="I183" s="26">
        <v>0</v>
      </c>
      <c r="J183" s="24">
        <v>0</v>
      </c>
      <c r="K183" s="27">
        <v>0</v>
      </c>
      <c r="L183" s="43">
        <v>0</v>
      </c>
      <c r="M183" s="53">
        <v>0</v>
      </c>
      <c r="O183" s="60">
        <v>63630</v>
      </c>
      <c r="P183" s="60">
        <v>17132</v>
      </c>
      <c r="Q183" s="60">
        <v>13705.6</v>
      </c>
      <c r="R183" s="60">
        <v>12849</v>
      </c>
      <c r="T183" s="96">
        <f t="shared" si="8"/>
        <v>0</v>
      </c>
      <c r="U183" s="96">
        <f t="shared" si="9"/>
        <v>0</v>
      </c>
      <c r="W183" s="94">
        <f t="shared" si="10"/>
        <v>0</v>
      </c>
      <c r="X183" s="94">
        <f t="shared" si="11"/>
        <v>0</v>
      </c>
    </row>
    <row r="184" spans="1:24" ht="63.75">
      <c r="A184" s="20">
        <v>174</v>
      </c>
      <c r="B184" s="21" t="s">
        <v>794</v>
      </c>
      <c r="C184" s="22" t="s">
        <v>795</v>
      </c>
      <c r="D184" s="21" t="s">
        <v>796</v>
      </c>
      <c r="E184" s="23">
        <v>0</v>
      </c>
      <c r="F184" s="24">
        <v>0</v>
      </c>
      <c r="G184" s="24">
        <v>0</v>
      </c>
      <c r="H184" s="25">
        <v>0</v>
      </c>
      <c r="I184" s="26">
        <v>0</v>
      </c>
      <c r="J184" s="24">
        <v>0</v>
      </c>
      <c r="K184" s="27">
        <v>0</v>
      </c>
      <c r="L184" s="43">
        <v>0</v>
      </c>
      <c r="M184" s="53">
        <v>0</v>
      </c>
      <c r="O184" s="60">
        <v>23981</v>
      </c>
      <c r="P184" s="60">
        <v>12521</v>
      </c>
      <c r="Q184" s="60">
        <v>10016.799999999999</v>
      </c>
      <c r="R184" s="60">
        <v>9390.75</v>
      </c>
      <c r="T184" s="96">
        <f t="shared" si="8"/>
        <v>0</v>
      </c>
      <c r="U184" s="96">
        <f t="shared" si="9"/>
        <v>0</v>
      </c>
      <c r="W184" s="94">
        <f t="shared" si="10"/>
        <v>0</v>
      </c>
      <c r="X184" s="94">
        <f t="shared" si="11"/>
        <v>0</v>
      </c>
    </row>
    <row r="185" spans="1:24" ht="89.25">
      <c r="A185" s="20">
        <v>175</v>
      </c>
      <c r="B185" s="21" t="s">
        <v>797</v>
      </c>
      <c r="C185" s="22" t="s">
        <v>798</v>
      </c>
      <c r="D185" s="21" t="s">
        <v>799</v>
      </c>
      <c r="E185" s="23">
        <v>20</v>
      </c>
      <c r="F185" s="24">
        <v>7300</v>
      </c>
      <c r="G185" s="24">
        <v>7300</v>
      </c>
      <c r="H185" s="25">
        <v>0.25</v>
      </c>
      <c r="I185" s="26">
        <v>0.25</v>
      </c>
      <c r="J185" s="24">
        <v>5475</v>
      </c>
      <c r="K185" s="27">
        <v>109500</v>
      </c>
      <c r="L185" s="43">
        <v>0</v>
      </c>
      <c r="M185" s="53">
        <v>20</v>
      </c>
      <c r="O185" s="60">
        <v>14544</v>
      </c>
      <c r="P185" s="60">
        <v>7300</v>
      </c>
      <c r="Q185" s="60">
        <v>5840</v>
      </c>
      <c r="R185" s="60">
        <v>5475</v>
      </c>
      <c r="T185" s="96">
        <f t="shared" si="8"/>
        <v>116800</v>
      </c>
      <c r="U185" s="96">
        <f t="shared" si="9"/>
        <v>109500</v>
      </c>
      <c r="W185" s="94">
        <f t="shared" si="10"/>
        <v>7300</v>
      </c>
      <c r="X185" s="94">
        <f t="shared" si="11"/>
        <v>0</v>
      </c>
    </row>
    <row r="186" spans="1:24" ht="89.25">
      <c r="A186" s="20">
        <v>176</v>
      </c>
      <c r="B186" s="21" t="s">
        <v>800</v>
      </c>
      <c r="C186" s="22" t="s">
        <v>798</v>
      </c>
      <c r="D186" s="21" t="s">
        <v>801</v>
      </c>
      <c r="E186" s="23">
        <v>0</v>
      </c>
      <c r="F186" s="24">
        <v>0</v>
      </c>
      <c r="G186" s="24">
        <v>0</v>
      </c>
      <c r="H186" s="25">
        <v>0</v>
      </c>
      <c r="I186" s="26">
        <v>0</v>
      </c>
      <c r="J186" s="24">
        <v>0</v>
      </c>
      <c r="K186" s="27">
        <v>0</v>
      </c>
      <c r="L186" s="43">
        <v>0</v>
      </c>
      <c r="M186" s="53">
        <v>0</v>
      </c>
      <c r="O186" s="60">
        <v>15521</v>
      </c>
      <c r="P186" s="60">
        <v>2734</v>
      </c>
      <c r="Q186" s="60">
        <v>2187.1999999999998</v>
      </c>
      <c r="R186" s="60">
        <v>2050.5</v>
      </c>
      <c r="T186" s="96">
        <f t="shared" si="8"/>
        <v>0</v>
      </c>
      <c r="U186" s="96">
        <f t="shared" si="9"/>
        <v>0</v>
      </c>
      <c r="W186" s="94">
        <f t="shared" si="10"/>
        <v>0</v>
      </c>
      <c r="X186" s="94">
        <f t="shared" si="11"/>
        <v>0</v>
      </c>
    </row>
    <row r="187" spans="1:24" ht="89.25">
      <c r="A187" s="20">
        <v>177</v>
      </c>
      <c r="B187" s="21" t="s">
        <v>802</v>
      </c>
      <c r="C187" s="22" t="s">
        <v>798</v>
      </c>
      <c r="D187" s="21" t="s">
        <v>786</v>
      </c>
      <c r="E187" s="23">
        <v>0</v>
      </c>
      <c r="F187" s="24">
        <v>0</v>
      </c>
      <c r="G187" s="24">
        <v>0</v>
      </c>
      <c r="H187" s="25">
        <v>0</v>
      </c>
      <c r="I187" s="26">
        <v>0</v>
      </c>
      <c r="J187" s="24">
        <v>0</v>
      </c>
      <c r="K187" s="27">
        <v>0</v>
      </c>
      <c r="L187" s="43">
        <v>0</v>
      </c>
      <c r="M187" s="53">
        <v>0</v>
      </c>
      <c r="O187" s="60">
        <v>5701</v>
      </c>
      <c r="P187" s="60">
        <v>2538</v>
      </c>
      <c r="Q187" s="60">
        <v>2030.4</v>
      </c>
      <c r="R187" s="60">
        <v>1903.5</v>
      </c>
      <c r="T187" s="96">
        <f t="shared" si="8"/>
        <v>0</v>
      </c>
      <c r="U187" s="96">
        <f t="shared" si="9"/>
        <v>0</v>
      </c>
      <c r="W187" s="94">
        <f t="shared" si="10"/>
        <v>0</v>
      </c>
      <c r="X187" s="94">
        <f t="shared" si="11"/>
        <v>0</v>
      </c>
    </row>
    <row r="188" spans="1:24" ht="89.25">
      <c r="A188" s="20">
        <v>178</v>
      </c>
      <c r="B188" s="21" t="s">
        <v>803</v>
      </c>
      <c r="C188" s="22" t="s">
        <v>804</v>
      </c>
      <c r="D188" s="21" t="s">
        <v>786</v>
      </c>
      <c r="E188" s="23">
        <v>0</v>
      </c>
      <c r="F188" s="24">
        <v>0</v>
      </c>
      <c r="G188" s="24">
        <v>0</v>
      </c>
      <c r="H188" s="25">
        <v>0</v>
      </c>
      <c r="I188" s="26">
        <v>0</v>
      </c>
      <c r="J188" s="24">
        <v>0</v>
      </c>
      <c r="K188" s="27">
        <v>0</v>
      </c>
      <c r="L188" s="43">
        <v>0</v>
      </c>
      <c r="M188" s="53">
        <v>0</v>
      </c>
      <c r="O188" s="60">
        <v>6779</v>
      </c>
      <c r="P188" s="60">
        <v>2538</v>
      </c>
      <c r="Q188" s="60">
        <v>2030.4</v>
      </c>
      <c r="R188" s="60">
        <v>1903.5</v>
      </c>
      <c r="T188" s="96">
        <f t="shared" si="8"/>
        <v>0</v>
      </c>
      <c r="U188" s="96">
        <f t="shared" si="9"/>
        <v>0</v>
      </c>
      <c r="W188" s="94">
        <f t="shared" si="10"/>
        <v>0</v>
      </c>
      <c r="X188" s="94">
        <f t="shared" si="11"/>
        <v>0</v>
      </c>
    </row>
    <row r="189" spans="1:24" ht="89.25">
      <c r="A189" s="20">
        <v>179</v>
      </c>
      <c r="B189" s="21" t="s">
        <v>805</v>
      </c>
      <c r="C189" s="22" t="s">
        <v>806</v>
      </c>
      <c r="D189" s="21" t="s">
        <v>807</v>
      </c>
      <c r="E189" s="23">
        <v>0</v>
      </c>
      <c r="F189" s="24">
        <v>0</v>
      </c>
      <c r="G189" s="24">
        <v>0</v>
      </c>
      <c r="H189" s="25">
        <v>0</v>
      </c>
      <c r="I189" s="26">
        <v>0</v>
      </c>
      <c r="J189" s="24">
        <v>0</v>
      </c>
      <c r="K189" s="27">
        <v>0</v>
      </c>
      <c r="L189" s="43">
        <v>0</v>
      </c>
      <c r="M189" s="53">
        <v>0</v>
      </c>
      <c r="O189" s="60">
        <v>56465</v>
      </c>
      <c r="P189" s="60">
        <v>7761</v>
      </c>
      <c r="Q189" s="60">
        <v>6208.8</v>
      </c>
      <c r="R189" s="60">
        <v>5820.75</v>
      </c>
      <c r="T189" s="96">
        <f t="shared" si="8"/>
        <v>0</v>
      </c>
      <c r="U189" s="96">
        <f t="shared" si="9"/>
        <v>0</v>
      </c>
      <c r="W189" s="94">
        <f t="shared" si="10"/>
        <v>0</v>
      </c>
      <c r="X189" s="94">
        <f t="shared" si="11"/>
        <v>0</v>
      </c>
    </row>
    <row r="190" spans="1:24" ht="165.75">
      <c r="A190" s="20">
        <v>180</v>
      </c>
      <c r="B190" s="21" t="s">
        <v>808</v>
      </c>
      <c r="C190" s="22" t="s">
        <v>809</v>
      </c>
      <c r="D190" s="21" t="s">
        <v>810</v>
      </c>
      <c r="E190" s="23">
        <v>0</v>
      </c>
      <c r="F190" s="24">
        <v>0</v>
      </c>
      <c r="G190" s="24">
        <v>0</v>
      </c>
      <c r="H190" s="25">
        <v>0</v>
      </c>
      <c r="I190" s="26">
        <v>0</v>
      </c>
      <c r="J190" s="24">
        <v>0</v>
      </c>
      <c r="K190" s="27">
        <v>0</v>
      </c>
      <c r="L190" s="43">
        <v>0</v>
      </c>
      <c r="M190" s="53">
        <v>0</v>
      </c>
      <c r="O190" s="60">
        <v>24886</v>
      </c>
      <c r="P190" s="60">
        <v>5701</v>
      </c>
      <c r="Q190" s="60">
        <v>4560.8</v>
      </c>
      <c r="R190" s="60">
        <v>4275.75</v>
      </c>
      <c r="T190" s="96">
        <f t="shared" si="8"/>
        <v>0</v>
      </c>
      <c r="U190" s="96">
        <f t="shared" si="9"/>
        <v>0</v>
      </c>
      <c r="W190" s="94">
        <f t="shared" si="10"/>
        <v>0</v>
      </c>
      <c r="X190" s="94">
        <f t="shared" si="11"/>
        <v>0</v>
      </c>
    </row>
    <row r="191" spans="1:24" ht="89.25">
      <c r="A191" s="20">
        <v>181</v>
      </c>
      <c r="B191" s="21" t="s">
        <v>811</v>
      </c>
      <c r="C191" s="22" t="s">
        <v>812</v>
      </c>
      <c r="D191" s="21" t="s">
        <v>813</v>
      </c>
      <c r="E191" s="23">
        <v>0</v>
      </c>
      <c r="F191" s="24">
        <v>0</v>
      </c>
      <c r="G191" s="24">
        <v>0</v>
      </c>
      <c r="H191" s="25">
        <v>0</v>
      </c>
      <c r="I191" s="26">
        <v>0</v>
      </c>
      <c r="J191" s="24">
        <v>0</v>
      </c>
      <c r="K191" s="27">
        <v>0</v>
      </c>
      <c r="L191" s="43">
        <v>0</v>
      </c>
      <c r="M191" s="53">
        <v>0</v>
      </c>
      <c r="O191" s="60">
        <v>2482</v>
      </c>
      <c r="P191" s="60">
        <v>641</v>
      </c>
      <c r="Q191" s="60">
        <v>512.79999999999995</v>
      </c>
      <c r="R191" s="60">
        <v>480.75</v>
      </c>
      <c r="T191" s="96">
        <f t="shared" si="8"/>
        <v>0</v>
      </c>
      <c r="U191" s="96">
        <f t="shared" si="9"/>
        <v>0</v>
      </c>
      <c r="W191" s="94">
        <f t="shared" si="10"/>
        <v>0</v>
      </c>
      <c r="X191" s="94">
        <f t="shared" si="11"/>
        <v>0</v>
      </c>
    </row>
    <row r="192" spans="1:24" ht="89.25">
      <c r="A192" s="20">
        <v>182</v>
      </c>
      <c r="B192" s="21" t="s">
        <v>814</v>
      </c>
      <c r="C192" s="22" t="s">
        <v>812</v>
      </c>
      <c r="D192" s="21" t="s">
        <v>815</v>
      </c>
      <c r="E192" s="23">
        <v>0</v>
      </c>
      <c r="F192" s="24">
        <v>0</v>
      </c>
      <c r="G192" s="24">
        <v>0</v>
      </c>
      <c r="H192" s="25">
        <v>0</v>
      </c>
      <c r="I192" s="26">
        <v>0</v>
      </c>
      <c r="J192" s="24">
        <v>0</v>
      </c>
      <c r="K192" s="27">
        <v>0</v>
      </c>
      <c r="L192" s="43">
        <v>0</v>
      </c>
      <c r="M192" s="53">
        <v>0</v>
      </c>
      <c r="O192" s="60">
        <v>4482</v>
      </c>
      <c r="P192" s="60">
        <v>1182</v>
      </c>
      <c r="Q192" s="60">
        <v>945.6</v>
      </c>
      <c r="R192" s="60">
        <v>886.5</v>
      </c>
      <c r="T192" s="96">
        <f t="shared" si="8"/>
        <v>0</v>
      </c>
      <c r="U192" s="96">
        <f t="shared" si="9"/>
        <v>0</v>
      </c>
      <c r="W192" s="94">
        <f t="shared" si="10"/>
        <v>0</v>
      </c>
      <c r="X192" s="94">
        <f t="shared" si="11"/>
        <v>0</v>
      </c>
    </row>
    <row r="193" spans="1:24" ht="89.25">
      <c r="A193" s="20">
        <v>183</v>
      </c>
      <c r="B193" s="21" t="s">
        <v>816</v>
      </c>
      <c r="C193" s="22" t="s">
        <v>812</v>
      </c>
      <c r="D193" s="21" t="s">
        <v>817</v>
      </c>
      <c r="E193" s="23">
        <v>0</v>
      </c>
      <c r="F193" s="24">
        <v>0</v>
      </c>
      <c r="G193" s="24">
        <v>0</v>
      </c>
      <c r="H193" s="25">
        <v>0</v>
      </c>
      <c r="I193" s="26">
        <v>0</v>
      </c>
      <c r="J193" s="24">
        <v>0</v>
      </c>
      <c r="K193" s="27">
        <v>0</v>
      </c>
      <c r="L193" s="43">
        <v>0</v>
      </c>
      <c r="M193" s="53">
        <v>0</v>
      </c>
      <c r="O193" s="60">
        <v>2715</v>
      </c>
      <c r="P193" s="60">
        <v>1234</v>
      </c>
      <c r="Q193" s="60">
        <v>987.2</v>
      </c>
      <c r="R193" s="60">
        <v>925.5</v>
      </c>
      <c r="T193" s="96">
        <f t="shared" si="8"/>
        <v>0</v>
      </c>
      <c r="U193" s="96">
        <f t="shared" si="9"/>
        <v>0</v>
      </c>
      <c r="W193" s="94">
        <f t="shared" si="10"/>
        <v>0</v>
      </c>
      <c r="X193" s="94">
        <f t="shared" si="11"/>
        <v>0</v>
      </c>
    </row>
    <row r="194" spans="1:24" ht="51">
      <c r="A194" s="20">
        <v>184</v>
      </c>
      <c r="B194" s="21" t="s">
        <v>818</v>
      </c>
      <c r="C194" s="22" t="s">
        <v>819</v>
      </c>
      <c r="D194" s="21" t="s">
        <v>820</v>
      </c>
      <c r="E194" s="23">
        <v>40</v>
      </c>
      <c r="F194" s="24">
        <v>1557</v>
      </c>
      <c r="G194" s="24">
        <v>1303</v>
      </c>
      <c r="H194" s="25">
        <v>0.25</v>
      </c>
      <c r="I194" s="26">
        <v>0.37235067437379576</v>
      </c>
      <c r="J194" s="24">
        <v>977.25</v>
      </c>
      <c r="K194" s="27">
        <v>39090</v>
      </c>
      <c r="L194" s="43">
        <v>0</v>
      </c>
      <c r="M194" s="53">
        <v>40</v>
      </c>
      <c r="O194" s="60">
        <v>3675</v>
      </c>
      <c r="P194" s="60">
        <v>1303</v>
      </c>
      <c r="Q194" s="60">
        <v>1042.4000000000001</v>
      </c>
      <c r="R194" s="60">
        <v>977.25</v>
      </c>
      <c r="T194" s="96">
        <f t="shared" si="8"/>
        <v>41696</v>
      </c>
      <c r="U194" s="96">
        <f t="shared" si="9"/>
        <v>39090</v>
      </c>
      <c r="W194" s="94">
        <f t="shared" si="10"/>
        <v>2606</v>
      </c>
      <c r="X194" s="94">
        <f t="shared" si="11"/>
        <v>0</v>
      </c>
    </row>
    <row r="195" spans="1:24" ht="409.5">
      <c r="A195" s="20">
        <v>185</v>
      </c>
      <c r="B195" s="21" t="s">
        <v>821</v>
      </c>
      <c r="C195" s="22" t="s">
        <v>822</v>
      </c>
      <c r="D195" s="21" t="s">
        <v>820</v>
      </c>
      <c r="E195" s="23">
        <v>0</v>
      </c>
      <c r="F195" s="24">
        <v>0</v>
      </c>
      <c r="G195" s="24">
        <v>0</v>
      </c>
      <c r="H195" s="25">
        <v>0</v>
      </c>
      <c r="I195" s="26">
        <v>0</v>
      </c>
      <c r="J195" s="24">
        <v>0</v>
      </c>
      <c r="K195" s="27">
        <v>0</v>
      </c>
      <c r="L195" s="43">
        <v>0</v>
      </c>
      <c r="M195" s="53">
        <v>0</v>
      </c>
      <c r="O195" s="60">
        <v>14706</v>
      </c>
      <c r="P195" s="60">
        <v>3225</v>
      </c>
      <c r="Q195" s="60">
        <v>2580</v>
      </c>
      <c r="R195" s="60">
        <v>2418.75</v>
      </c>
      <c r="T195" s="96">
        <f t="shared" si="8"/>
        <v>0</v>
      </c>
      <c r="U195" s="96">
        <f t="shared" si="9"/>
        <v>0</v>
      </c>
      <c r="W195" s="94">
        <f t="shared" si="10"/>
        <v>0</v>
      </c>
      <c r="X195" s="94">
        <f t="shared" si="11"/>
        <v>0</v>
      </c>
    </row>
    <row r="196" spans="1:24" ht="38.25">
      <c r="A196" s="20">
        <v>186</v>
      </c>
      <c r="B196" s="21" t="s">
        <v>823</v>
      </c>
      <c r="C196" s="22" t="s">
        <v>824</v>
      </c>
      <c r="D196" s="21" t="s">
        <v>825</v>
      </c>
      <c r="E196" s="23">
        <v>20</v>
      </c>
      <c r="F196" s="24">
        <v>10358</v>
      </c>
      <c r="G196" s="24">
        <v>8400</v>
      </c>
      <c r="H196" s="25">
        <v>0.25</v>
      </c>
      <c r="I196" s="26">
        <v>0.39177447383664799</v>
      </c>
      <c r="J196" s="24">
        <v>6300</v>
      </c>
      <c r="K196" s="27">
        <v>126000</v>
      </c>
      <c r="L196" s="43">
        <v>0</v>
      </c>
      <c r="M196" s="53">
        <v>20</v>
      </c>
      <c r="O196" s="60">
        <v>24823</v>
      </c>
      <c r="P196" s="60">
        <v>8400</v>
      </c>
      <c r="Q196" s="60">
        <v>6720</v>
      </c>
      <c r="R196" s="60">
        <v>6300</v>
      </c>
      <c r="T196" s="96">
        <f t="shared" si="8"/>
        <v>134400</v>
      </c>
      <c r="U196" s="96">
        <f t="shared" si="9"/>
        <v>126000</v>
      </c>
      <c r="W196" s="94">
        <f t="shared" si="10"/>
        <v>8400</v>
      </c>
      <c r="X196" s="94">
        <f t="shared" si="11"/>
        <v>0</v>
      </c>
    </row>
    <row r="197" spans="1:24" ht="38.25">
      <c r="A197" s="20">
        <v>187</v>
      </c>
      <c r="B197" s="21" t="s">
        <v>826</v>
      </c>
      <c r="C197" s="22" t="s">
        <v>827</v>
      </c>
      <c r="D197" s="21" t="s">
        <v>828</v>
      </c>
      <c r="E197" s="23">
        <v>40</v>
      </c>
      <c r="F197" s="24">
        <v>4874</v>
      </c>
      <c r="G197" s="24">
        <v>3225</v>
      </c>
      <c r="H197" s="25">
        <v>0.25</v>
      </c>
      <c r="I197" s="26">
        <v>0.50374435781698812</v>
      </c>
      <c r="J197" s="24">
        <v>2418.75</v>
      </c>
      <c r="K197" s="27">
        <v>96750</v>
      </c>
      <c r="L197" s="43">
        <v>0</v>
      </c>
      <c r="M197" s="53">
        <v>40</v>
      </c>
      <c r="O197" s="60">
        <v>8822</v>
      </c>
      <c r="P197" s="60">
        <v>3225</v>
      </c>
      <c r="Q197" s="60">
        <v>2580</v>
      </c>
      <c r="R197" s="60">
        <v>2418.75</v>
      </c>
      <c r="T197" s="96">
        <f t="shared" si="8"/>
        <v>103200</v>
      </c>
      <c r="U197" s="96">
        <f t="shared" si="9"/>
        <v>96750</v>
      </c>
      <c r="W197" s="94">
        <f t="shared" si="10"/>
        <v>6450</v>
      </c>
      <c r="X197" s="94">
        <f t="shared" si="11"/>
        <v>0</v>
      </c>
    </row>
    <row r="198" spans="1:24" ht="51">
      <c r="A198" s="20">
        <v>188</v>
      </c>
      <c r="B198" s="21" t="s">
        <v>829</v>
      </c>
      <c r="C198" s="22" t="s">
        <v>819</v>
      </c>
      <c r="D198" s="21" t="s">
        <v>830</v>
      </c>
      <c r="E198" s="23">
        <v>40</v>
      </c>
      <c r="F198" s="24">
        <v>4577</v>
      </c>
      <c r="G198" s="24">
        <v>3846</v>
      </c>
      <c r="H198" s="25">
        <v>0.25</v>
      </c>
      <c r="I198" s="26">
        <v>0.36978370111426695</v>
      </c>
      <c r="J198" s="24">
        <v>2884.5</v>
      </c>
      <c r="K198" s="27">
        <v>115380</v>
      </c>
      <c r="L198" s="43">
        <v>0</v>
      </c>
      <c r="M198" s="53">
        <v>40</v>
      </c>
      <c r="O198" s="60">
        <v>14203</v>
      </c>
      <c r="P198" s="60">
        <v>3846</v>
      </c>
      <c r="Q198" s="60">
        <v>3076.8</v>
      </c>
      <c r="R198" s="60">
        <v>2884.5</v>
      </c>
      <c r="T198" s="96">
        <f t="shared" si="8"/>
        <v>123072</v>
      </c>
      <c r="U198" s="96">
        <f t="shared" si="9"/>
        <v>115380</v>
      </c>
      <c r="W198" s="94">
        <f t="shared" si="10"/>
        <v>7692</v>
      </c>
      <c r="X198" s="94">
        <f t="shared" si="11"/>
        <v>0</v>
      </c>
    </row>
    <row r="199" spans="1:24" ht="38.25">
      <c r="A199" s="20">
        <v>189</v>
      </c>
      <c r="B199" s="21" t="s">
        <v>831</v>
      </c>
      <c r="C199" s="22" t="s">
        <v>832</v>
      </c>
      <c r="D199" s="21" t="s">
        <v>830</v>
      </c>
      <c r="E199" s="23">
        <v>40</v>
      </c>
      <c r="F199" s="24">
        <v>6992</v>
      </c>
      <c r="G199" s="24">
        <v>1848</v>
      </c>
      <c r="H199" s="25">
        <v>0.25</v>
      </c>
      <c r="I199" s="26">
        <v>0.80177345537757438</v>
      </c>
      <c r="J199" s="24">
        <v>1386</v>
      </c>
      <c r="K199" s="27">
        <v>55440</v>
      </c>
      <c r="L199" s="43">
        <v>0</v>
      </c>
      <c r="M199" s="53">
        <v>40</v>
      </c>
      <c r="O199" s="60">
        <v>23260</v>
      </c>
      <c r="P199" s="60">
        <v>1848</v>
      </c>
      <c r="Q199" s="60">
        <v>1478.4</v>
      </c>
      <c r="R199" s="60">
        <v>1386</v>
      </c>
      <c r="T199" s="96">
        <f t="shared" si="8"/>
        <v>59136</v>
      </c>
      <c r="U199" s="96">
        <f t="shared" si="9"/>
        <v>55440</v>
      </c>
      <c r="W199" s="94">
        <f t="shared" si="10"/>
        <v>3696</v>
      </c>
      <c r="X199" s="94">
        <f t="shared" si="11"/>
        <v>0</v>
      </c>
    </row>
    <row r="200" spans="1:24" ht="51">
      <c r="A200" s="20">
        <v>190</v>
      </c>
      <c r="B200" s="21" t="s">
        <v>833</v>
      </c>
      <c r="C200" s="22" t="s">
        <v>834</v>
      </c>
      <c r="D200" s="21" t="s">
        <v>835</v>
      </c>
      <c r="E200" s="23">
        <v>0</v>
      </c>
      <c r="F200" s="24">
        <v>0</v>
      </c>
      <c r="G200" s="24">
        <v>0</v>
      </c>
      <c r="H200" s="25">
        <v>0</v>
      </c>
      <c r="I200" s="26">
        <v>0</v>
      </c>
      <c r="J200" s="24">
        <v>0</v>
      </c>
      <c r="K200" s="27">
        <v>0</v>
      </c>
      <c r="L200" s="43">
        <v>0</v>
      </c>
      <c r="M200" s="53">
        <v>0</v>
      </c>
      <c r="O200" s="60">
        <v>2037</v>
      </c>
      <c r="P200" s="60">
        <v>448</v>
      </c>
      <c r="Q200" s="60">
        <v>358.4</v>
      </c>
      <c r="R200" s="60">
        <v>336</v>
      </c>
      <c r="T200" s="96">
        <f t="shared" si="8"/>
        <v>0</v>
      </c>
      <c r="U200" s="96">
        <f t="shared" si="9"/>
        <v>0</v>
      </c>
      <c r="W200" s="94">
        <f t="shared" si="10"/>
        <v>0</v>
      </c>
      <c r="X200" s="94">
        <f t="shared" si="11"/>
        <v>0</v>
      </c>
    </row>
    <row r="201" spans="1:24" ht="51">
      <c r="A201" s="20">
        <v>191</v>
      </c>
      <c r="B201" s="21" t="s">
        <v>836</v>
      </c>
      <c r="C201" s="22" t="s">
        <v>837</v>
      </c>
      <c r="D201" s="21" t="s">
        <v>838</v>
      </c>
      <c r="E201" s="23">
        <v>0</v>
      </c>
      <c r="F201" s="24">
        <v>0</v>
      </c>
      <c r="G201" s="24">
        <v>0</v>
      </c>
      <c r="H201" s="25">
        <v>0</v>
      </c>
      <c r="I201" s="26">
        <v>0</v>
      </c>
      <c r="J201" s="24">
        <v>0</v>
      </c>
      <c r="K201" s="27">
        <v>0</v>
      </c>
      <c r="L201" s="43">
        <v>0</v>
      </c>
      <c r="M201" s="53">
        <v>0</v>
      </c>
      <c r="O201" s="60">
        <v>3269</v>
      </c>
      <c r="P201" s="60">
        <v>1044</v>
      </c>
      <c r="Q201" s="60">
        <v>835.2</v>
      </c>
      <c r="R201" s="60">
        <v>783</v>
      </c>
      <c r="T201" s="96">
        <f t="shared" si="8"/>
        <v>0</v>
      </c>
      <c r="U201" s="96">
        <f t="shared" si="9"/>
        <v>0</v>
      </c>
      <c r="W201" s="94">
        <f t="shared" si="10"/>
        <v>0</v>
      </c>
      <c r="X201" s="94">
        <f t="shared" si="11"/>
        <v>0</v>
      </c>
    </row>
    <row r="202" spans="1:24" ht="51">
      <c r="A202" s="20">
        <v>192</v>
      </c>
      <c r="B202" s="21" t="s">
        <v>839</v>
      </c>
      <c r="C202" s="22" t="s">
        <v>840</v>
      </c>
      <c r="D202" s="21" t="s">
        <v>838</v>
      </c>
      <c r="E202" s="23">
        <v>0</v>
      </c>
      <c r="F202" s="24">
        <v>0</v>
      </c>
      <c r="G202" s="24">
        <v>0</v>
      </c>
      <c r="H202" s="25">
        <v>0</v>
      </c>
      <c r="I202" s="26">
        <v>0</v>
      </c>
      <c r="J202" s="24">
        <v>0</v>
      </c>
      <c r="K202" s="27">
        <v>0</v>
      </c>
      <c r="L202" s="43">
        <v>0</v>
      </c>
      <c r="M202" s="53">
        <v>0</v>
      </c>
      <c r="O202" s="60">
        <v>4279</v>
      </c>
      <c r="P202" s="60">
        <v>1419</v>
      </c>
      <c r="Q202" s="60">
        <v>1135.2</v>
      </c>
      <c r="R202" s="60">
        <v>1064.25</v>
      </c>
      <c r="T202" s="96">
        <f t="shared" si="8"/>
        <v>0</v>
      </c>
      <c r="U202" s="96">
        <f t="shared" si="9"/>
        <v>0</v>
      </c>
      <c r="W202" s="94">
        <f t="shared" si="10"/>
        <v>0</v>
      </c>
      <c r="X202" s="94">
        <f t="shared" si="11"/>
        <v>0</v>
      </c>
    </row>
    <row r="203" spans="1:24" ht="38.25">
      <c r="A203" s="20">
        <v>193</v>
      </c>
      <c r="B203" s="21" t="s">
        <v>841</v>
      </c>
      <c r="C203" s="22" t="s">
        <v>842</v>
      </c>
      <c r="D203" s="21" t="s">
        <v>843</v>
      </c>
      <c r="E203" s="23">
        <v>25</v>
      </c>
      <c r="F203" s="24">
        <v>14189</v>
      </c>
      <c r="G203" s="24">
        <v>9502</v>
      </c>
      <c r="H203" s="25">
        <v>0.25</v>
      </c>
      <c r="I203" s="26">
        <v>0.49774473183451973</v>
      </c>
      <c r="J203" s="24">
        <v>7126.5</v>
      </c>
      <c r="K203" s="27">
        <v>178162.5</v>
      </c>
      <c r="L203" s="43">
        <v>0</v>
      </c>
      <c r="M203" s="53">
        <v>25</v>
      </c>
      <c r="O203" s="60">
        <v>49207</v>
      </c>
      <c r="P203" s="60">
        <v>9502</v>
      </c>
      <c r="Q203" s="60">
        <v>7601.6</v>
      </c>
      <c r="R203" s="60">
        <v>7126.5</v>
      </c>
      <c r="T203" s="96">
        <f t="shared" ref="T203:T266" si="12">E203*Q203</f>
        <v>190040</v>
      </c>
      <c r="U203" s="96">
        <f t="shared" ref="U203:U266" si="13">E203*R203</f>
        <v>178162.5</v>
      </c>
      <c r="W203" s="94">
        <f t="shared" ref="W203:W266" si="14">T203-K203</f>
        <v>11877.5</v>
      </c>
      <c r="X203" s="94">
        <f t="shared" ref="X203:X266" si="15">U203-K203</f>
        <v>0</v>
      </c>
    </row>
    <row r="204" spans="1:24" ht="76.5">
      <c r="A204" s="20">
        <v>194</v>
      </c>
      <c r="B204" s="21" t="s">
        <v>844</v>
      </c>
      <c r="C204" s="22" t="s">
        <v>845</v>
      </c>
      <c r="D204" s="21" t="s">
        <v>559</v>
      </c>
      <c r="E204" s="23">
        <v>0</v>
      </c>
      <c r="F204" s="24">
        <v>0</v>
      </c>
      <c r="G204" s="24">
        <v>0</v>
      </c>
      <c r="H204" s="25">
        <v>0</v>
      </c>
      <c r="I204" s="26">
        <v>0</v>
      </c>
      <c r="J204" s="24">
        <v>0</v>
      </c>
      <c r="K204" s="27">
        <v>0</v>
      </c>
      <c r="L204" s="43">
        <v>0</v>
      </c>
      <c r="M204" s="53">
        <v>0</v>
      </c>
      <c r="O204" s="60">
        <v>95867</v>
      </c>
      <c r="P204" s="60">
        <v>12349</v>
      </c>
      <c r="Q204" s="60">
        <v>9879.2000000000007</v>
      </c>
      <c r="R204" s="60">
        <v>9261.75</v>
      </c>
      <c r="T204" s="96">
        <f t="shared" si="12"/>
        <v>0</v>
      </c>
      <c r="U204" s="96">
        <f t="shared" si="13"/>
        <v>0</v>
      </c>
      <c r="W204" s="94">
        <f t="shared" si="14"/>
        <v>0</v>
      </c>
      <c r="X204" s="94">
        <f t="shared" si="15"/>
        <v>0</v>
      </c>
    </row>
    <row r="205" spans="1:24" ht="51">
      <c r="A205" s="20">
        <v>195</v>
      </c>
      <c r="B205" s="21" t="s">
        <v>846</v>
      </c>
      <c r="C205" s="22" t="s">
        <v>847</v>
      </c>
      <c r="D205" s="21" t="s">
        <v>559</v>
      </c>
      <c r="E205" s="23">
        <v>0</v>
      </c>
      <c r="F205" s="24">
        <v>0</v>
      </c>
      <c r="G205" s="24">
        <v>0</v>
      </c>
      <c r="H205" s="25">
        <v>0</v>
      </c>
      <c r="I205" s="26">
        <v>0</v>
      </c>
      <c r="J205" s="24">
        <v>0</v>
      </c>
      <c r="K205" s="27">
        <v>0</v>
      </c>
      <c r="L205" s="43">
        <v>0</v>
      </c>
      <c r="M205" s="53">
        <v>0</v>
      </c>
      <c r="O205" s="60">
        <v>47782</v>
      </c>
      <c r="P205" s="60">
        <v>872</v>
      </c>
      <c r="Q205" s="60">
        <v>697.6</v>
      </c>
      <c r="R205" s="60">
        <v>654</v>
      </c>
      <c r="T205" s="96">
        <f t="shared" si="12"/>
        <v>0</v>
      </c>
      <c r="U205" s="96">
        <f t="shared" si="13"/>
        <v>0</v>
      </c>
      <c r="W205" s="94">
        <f t="shared" si="14"/>
        <v>0</v>
      </c>
      <c r="X205" s="94">
        <f t="shared" si="15"/>
        <v>0</v>
      </c>
    </row>
    <row r="206" spans="1:24" ht="51">
      <c r="A206" s="20">
        <v>196</v>
      </c>
      <c r="B206" s="21" t="s">
        <v>848</v>
      </c>
      <c r="C206" s="22" t="s">
        <v>849</v>
      </c>
      <c r="D206" s="21" t="s">
        <v>559</v>
      </c>
      <c r="E206" s="23">
        <v>0</v>
      </c>
      <c r="F206" s="24">
        <v>0</v>
      </c>
      <c r="G206" s="24">
        <v>0</v>
      </c>
      <c r="H206" s="25">
        <v>0</v>
      </c>
      <c r="I206" s="26">
        <v>0</v>
      </c>
      <c r="J206" s="24">
        <v>0</v>
      </c>
      <c r="K206" s="27">
        <v>0</v>
      </c>
      <c r="L206" s="43">
        <v>0</v>
      </c>
      <c r="M206" s="53">
        <v>0</v>
      </c>
      <c r="O206" s="60">
        <v>68476</v>
      </c>
      <c r="P206" s="60">
        <v>3207</v>
      </c>
      <c r="Q206" s="60">
        <v>2565.6</v>
      </c>
      <c r="R206" s="60">
        <v>2405.25</v>
      </c>
      <c r="T206" s="96">
        <f t="shared" si="12"/>
        <v>0</v>
      </c>
      <c r="U206" s="96">
        <f t="shared" si="13"/>
        <v>0</v>
      </c>
      <c r="W206" s="94">
        <f t="shared" si="14"/>
        <v>0</v>
      </c>
      <c r="X206" s="94">
        <f t="shared" si="15"/>
        <v>0</v>
      </c>
    </row>
    <row r="207" spans="1:24" ht="63.75">
      <c r="A207" s="20">
        <v>197</v>
      </c>
      <c r="B207" s="21" t="s">
        <v>850</v>
      </c>
      <c r="C207" s="22" t="s">
        <v>851</v>
      </c>
      <c r="D207" s="21" t="s">
        <v>559</v>
      </c>
      <c r="E207" s="23">
        <v>0</v>
      </c>
      <c r="F207" s="24">
        <v>0</v>
      </c>
      <c r="G207" s="24">
        <v>0</v>
      </c>
      <c r="H207" s="25">
        <v>0</v>
      </c>
      <c r="I207" s="26">
        <v>0</v>
      </c>
      <c r="J207" s="24">
        <v>0</v>
      </c>
      <c r="K207" s="27">
        <v>0</v>
      </c>
      <c r="L207" s="43">
        <v>0</v>
      </c>
      <c r="M207" s="53">
        <v>0</v>
      </c>
      <c r="O207" s="60">
        <v>169680</v>
      </c>
      <c r="P207" s="60">
        <v>48832</v>
      </c>
      <c r="Q207" s="60">
        <v>39065.599999999999</v>
      </c>
      <c r="R207" s="60">
        <v>36624</v>
      </c>
      <c r="T207" s="96">
        <f t="shared" si="12"/>
        <v>0</v>
      </c>
      <c r="U207" s="96">
        <f t="shared" si="13"/>
        <v>0</v>
      </c>
      <c r="W207" s="94">
        <f t="shared" si="14"/>
        <v>0</v>
      </c>
      <c r="X207" s="94">
        <f t="shared" si="15"/>
        <v>0</v>
      </c>
    </row>
    <row r="208" spans="1:24" ht="51">
      <c r="A208" s="20">
        <v>198</v>
      </c>
      <c r="B208" s="21" t="s">
        <v>852</v>
      </c>
      <c r="C208" s="22" t="s">
        <v>853</v>
      </c>
      <c r="D208" s="21" t="s">
        <v>559</v>
      </c>
      <c r="E208" s="23">
        <v>10</v>
      </c>
      <c r="F208" s="24">
        <v>32679</v>
      </c>
      <c r="G208" s="24">
        <v>32679</v>
      </c>
      <c r="H208" s="25">
        <v>0.25</v>
      </c>
      <c r="I208" s="26">
        <v>0.25</v>
      </c>
      <c r="J208" s="24">
        <v>24509.25</v>
      </c>
      <c r="K208" s="27">
        <v>245092.5</v>
      </c>
      <c r="L208" s="43">
        <v>0</v>
      </c>
      <c r="M208" s="53">
        <v>10</v>
      </c>
      <c r="O208" s="60">
        <v>101808</v>
      </c>
      <c r="P208" s="60">
        <v>32679</v>
      </c>
      <c r="Q208" s="60">
        <v>26143.200000000001</v>
      </c>
      <c r="R208" s="60">
        <v>24509.25</v>
      </c>
      <c r="T208" s="96">
        <f t="shared" si="12"/>
        <v>261432</v>
      </c>
      <c r="U208" s="96">
        <f t="shared" si="13"/>
        <v>245092.5</v>
      </c>
      <c r="W208" s="94">
        <f t="shared" si="14"/>
        <v>16339.5</v>
      </c>
      <c r="X208" s="94">
        <f t="shared" si="15"/>
        <v>0</v>
      </c>
    </row>
    <row r="209" spans="1:24" ht="51">
      <c r="A209" s="20">
        <v>199</v>
      </c>
      <c r="B209" s="21" t="s">
        <v>854</v>
      </c>
      <c r="C209" s="22" t="s">
        <v>855</v>
      </c>
      <c r="D209" s="21" t="s">
        <v>559</v>
      </c>
      <c r="E209" s="23">
        <v>0</v>
      </c>
      <c r="F209" s="24">
        <v>0</v>
      </c>
      <c r="G209" s="24">
        <v>0</v>
      </c>
      <c r="H209" s="25">
        <v>0</v>
      </c>
      <c r="I209" s="26">
        <v>0</v>
      </c>
      <c r="J209" s="24">
        <v>0</v>
      </c>
      <c r="K209" s="27">
        <v>0</v>
      </c>
      <c r="L209" s="43">
        <v>0</v>
      </c>
      <c r="M209" s="53">
        <v>0</v>
      </c>
      <c r="O209" s="60">
        <v>96152</v>
      </c>
      <c r="P209" s="60">
        <v>17107</v>
      </c>
      <c r="Q209" s="60">
        <v>13685.6</v>
      </c>
      <c r="R209" s="60">
        <v>12830.25</v>
      </c>
      <c r="T209" s="96">
        <f t="shared" si="12"/>
        <v>0</v>
      </c>
      <c r="U209" s="96">
        <f t="shared" si="13"/>
        <v>0</v>
      </c>
      <c r="W209" s="94">
        <f t="shared" si="14"/>
        <v>0</v>
      </c>
      <c r="X209" s="94">
        <f t="shared" si="15"/>
        <v>0</v>
      </c>
    </row>
    <row r="210" spans="1:24" ht="51">
      <c r="A210" s="20">
        <v>200</v>
      </c>
      <c r="B210" s="21" t="s">
        <v>856</v>
      </c>
      <c r="C210" s="22" t="s">
        <v>857</v>
      </c>
      <c r="D210" s="21" t="s">
        <v>559</v>
      </c>
      <c r="E210" s="23">
        <v>0</v>
      </c>
      <c r="F210" s="24">
        <v>0</v>
      </c>
      <c r="G210" s="24">
        <v>0</v>
      </c>
      <c r="H210" s="25">
        <v>0</v>
      </c>
      <c r="I210" s="26">
        <v>0</v>
      </c>
      <c r="J210" s="24">
        <v>0</v>
      </c>
      <c r="K210" s="27">
        <v>0</v>
      </c>
      <c r="L210" s="43">
        <v>0</v>
      </c>
      <c r="M210" s="53">
        <v>0</v>
      </c>
      <c r="O210" s="60">
        <v>56560</v>
      </c>
      <c r="P210" s="60">
        <v>18410</v>
      </c>
      <c r="Q210" s="60">
        <v>14728</v>
      </c>
      <c r="R210" s="60">
        <v>13807.5</v>
      </c>
      <c r="T210" s="96">
        <f t="shared" si="12"/>
        <v>0</v>
      </c>
      <c r="U210" s="96">
        <f t="shared" si="13"/>
        <v>0</v>
      </c>
      <c r="W210" s="94">
        <f t="shared" si="14"/>
        <v>0</v>
      </c>
      <c r="X210" s="94">
        <f t="shared" si="15"/>
        <v>0</v>
      </c>
    </row>
    <row r="211" spans="1:24" ht="76.5">
      <c r="A211" s="20">
        <v>201</v>
      </c>
      <c r="B211" s="21" t="s">
        <v>858</v>
      </c>
      <c r="C211" s="22" t="s">
        <v>859</v>
      </c>
      <c r="D211" s="21" t="s">
        <v>559</v>
      </c>
      <c r="E211" s="23">
        <v>1</v>
      </c>
      <c r="F211" s="24">
        <v>2831</v>
      </c>
      <c r="G211" s="24">
        <v>2611</v>
      </c>
      <c r="H211" s="25">
        <v>0.19999999999999993</v>
      </c>
      <c r="I211" s="26">
        <v>0.26216884493111969</v>
      </c>
      <c r="J211" s="24">
        <v>2088.8000000000002</v>
      </c>
      <c r="K211" s="27">
        <v>2088.8000000000002</v>
      </c>
      <c r="L211" s="43">
        <v>0</v>
      </c>
      <c r="M211" s="53">
        <v>1</v>
      </c>
      <c r="O211" s="60">
        <v>7353</v>
      </c>
      <c r="P211" s="60">
        <v>2611</v>
      </c>
      <c r="Q211" s="60">
        <v>2088.8000000000002</v>
      </c>
      <c r="R211" s="60">
        <v>1958.25</v>
      </c>
      <c r="T211" s="96">
        <f t="shared" si="12"/>
        <v>2088.8000000000002</v>
      </c>
      <c r="U211" s="96">
        <f t="shared" si="13"/>
        <v>1958.25</v>
      </c>
      <c r="W211" s="94">
        <f t="shared" si="14"/>
        <v>0</v>
      </c>
      <c r="X211" s="94">
        <f t="shared" si="15"/>
        <v>-130.55000000000018</v>
      </c>
    </row>
    <row r="212" spans="1:24" ht="51">
      <c r="A212" s="20">
        <v>202</v>
      </c>
      <c r="B212" s="21" t="s">
        <v>860</v>
      </c>
      <c r="C212" s="22" t="s">
        <v>861</v>
      </c>
      <c r="D212" s="21" t="s">
        <v>559</v>
      </c>
      <c r="E212" s="23">
        <v>0</v>
      </c>
      <c r="F212" s="24">
        <v>0</v>
      </c>
      <c r="G212" s="24">
        <v>0</v>
      </c>
      <c r="H212" s="25">
        <v>0</v>
      </c>
      <c r="I212" s="26">
        <v>0</v>
      </c>
      <c r="J212" s="24">
        <v>0</v>
      </c>
      <c r="K212" s="27">
        <v>0</v>
      </c>
      <c r="L212" s="43">
        <v>0</v>
      </c>
      <c r="M212" s="53">
        <v>0</v>
      </c>
      <c r="O212" s="60">
        <v>24833</v>
      </c>
      <c r="P212" s="60">
        <v>4233</v>
      </c>
      <c r="Q212" s="60">
        <v>3386.4</v>
      </c>
      <c r="R212" s="60">
        <v>3174.75</v>
      </c>
      <c r="T212" s="96">
        <f t="shared" si="12"/>
        <v>0</v>
      </c>
      <c r="U212" s="96">
        <f t="shared" si="13"/>
        <v>0</v>
      </c>
      <c r="W212" s="94">
        <f t="shared" si="14"/>
        <v>0</v>
      </c>
      <c r="X212" s="94">
        <f t="shared" si="15"/>
        <v>0</v>
      </c>
    </row>
    <row r="213" spans="1:24" ht="51">
      <c r="A213" s="20">
        <v>203</v>
      </c>
      <c r="B213" s="21" t="s">
        <v>862</v>
      </c>
      <c r="C213" s="22" t="s">
        <v>863</v>
      </c>
      <c r="D213" s="21" t="s">
        <v>559</v>
      </c>
      <c r="E213" s="23">
        <v>0</v>
      </c>
      <c r="F213" s="24">
        <v>0</v>
      </c>
      <c r="G213" s="24">
        <v>0</v>
      </c>
      <c r="H213" s="25">
        <v>0</v>
      </c>
      <c r="I213" s="26">
        <v>0</v>
      </c>
      <c r="J213" s="24">
        <v>0</v>
      </c>
      <c r="K213" s="27">
        <v>0</v>
      </c>
      <c r="L213" s="43">
        <v>0</v>
      </c>
      <c r="M213" s="53">
        <v>0</v>
      </c>
      <c r="O213" s="60">
        <v>23557</v>
      </c>
      <c r="P213" s="60">
        <v>7720</v>
      </c>
      <c r="Q213" s="60">
        <v>6176</v>
      </c>
      <c r="R213" s="60">
        <v>5790</v>
      </c>
      <c r="T213" s="96">
        <f t="shared" si="12"/>
        <v>0</v>
      </c>
      <c r="U213" s="96">
        <f t="shared" si="13"/>
        <v>0</v>
      </c>
      <c r="W213" s="94">
        <f t="shared" si="14"/>
        <v>0</v>
      </c>
      <c r="X213" s="94">
        <f t="shared" si="15"/>
        <v>0</v>
      </c>
    </row>
    <row r="214" spans="1:24" ht="51">
      <c r="A214" s="20">
        <v>204</v>
      </c>
      <c r="B214" s="21" t="s">
        <v>864</v>
      </c>
      <c r="C214" s="22" t="s">
        <v>865</v>
      </c>
      <c r="D214" s="21" t="s">
        <v>559</v>
      </c>
      <c r="E214" s="23">
        <v>0</v>
      </c>
      <c r="F214" s="24">
        <v>0</v>
      </c>
      <c r="G214" s="24">
        <v>0</v>
      </c>
      <c r="H214" s="25">
        <v>0</v>
      </c>
      <c r="I214" s="26">
        <v>0</v>
      </c>
      <c r="J214" s="24">
        <v>0</v>
      </c>
      <c r="K214" s="27">
        <v>0</v>
      </c>
      <c r="L214" s="43">
        <v>0</v>
      </c>
      <c r="M214" s="53">
        <v>0</v>
      </c>
      <c r="O214" s="60">
        <v>33340</v>
      </c>
      <c r="P214" s="60">
        <v>5956</v>
      </c>
      <c r="Q214" s="60">
        <v>4764.8</v>
      </c>
      <c r="R214" s="60">
        <v>4467</v>
      </c>
      <c r="T214" s="96">
        <f t="shared" si="12"/>
        <v>0</v>
      </c>
      <c r="U214" s="96">
        <f t="shared" si="13"/>
        <v>0</v>
      </c>
      <c r="W214" s="94">
        <f t="shared" si="14"/>
        <v>0</v>
      </c>
      <c r="X214" s="94">
        <f t="shared" si="15"/>
        <v>0</v>
      </c>
    </row>
    <row r="215" spans="1:24" ht="63.75">
      <c r="A215" s="20">
        <v>205</v>
      </c>
      <c r="B215" s="21" t="s">
        <v>866</v>
      </c>
      <c r="C215" s="22" t="s">
        <v>867</v>
      </c>
      <c r="D215" s="21" t="s">
        <v>559</v>
      </c>
      <c r="E215" s="23">
        <v>1</v>
      </c>
      <c r="F215" s="24">
        <v>3533</v>
      </c>
      <c r="G215" s="24">
        <v>2417</v>
      </c>
      <c r="H215" s="25">
        <v>0.20000000000000004</v>
      </c>
      <c r="I215" s="26">
        <v>0.45270308519671665</v>
      </c>
      <c r="J215" s="24">
        <v>1933.6</v>
      </c>
      <c r="K215" s="27">
        <v>1933.6</v>
      </c>
      <c r="L215" s="43">
        <v>0</v>
      </c>
      <c r="M215" s="53">
        <v>1</v>
      </c>
      <c r="O215" s="60">
        <v>12833</v>
      </c>
      <c r="P215" s="60">
        <v>2417</v>
      </c>
      <c r="Q215" s="60">
        <v>1933.6</v>
      </c>
      <c r="R215" s="60">
        <v>1812.75</v>
      </c>
      <c r="T215" s="96">
        <f t="shared" si="12"/>
        <v>1933.6</v>
      </c>
      <c r="U215" s="96">
        <f t="shared" si="13"/>
        <v>1812.75</v>
      </c>
      <c r="W215" s="94">
        <f t="shared" si="14"/>
        <v>0</v>
      </c>
      <c r="X215" s="94">
        <f t="shared" si="15"/>
        <v>-120.84999999999991</v>
      </c>
    </row>
    <row r="216" spans="1:24" ht="38.25">
      <c r="A216" s="20">
        <v>206</v>
      </c>
      <c r="B216" s="21" t="s">
        <v>868</v>
      </c>
      <c r="C216" s="22" t="s">
        <v>869</v>
      </c>
      <c r="D216" s="21" t="s">
        <v>559</v>
      </c>
      <c r="E216" s="23">
        <v>0</v>
      </c>
      <c r="F216" s="24">
        <v>0</v>
      </c>
      <c r="G216" s="24">
        <v>0</v>
      </c>
      <c r="H216" s="25">
        <v>0</v>
      </c>
      <c r="I216" s="26">
        <v>0</v>
      </c>
      <c r="J216" s="24">
        <v>0</v>
      </c>
      <c r="K216" s="27">
        <v>0</v>
      </c>
      <c r="L216" s="43">
        <v>0</v>
      </c>
      <c r="M216" s="53">
        <v>0</v>
      </c>
      <c r="O216" s="60">
        <v>85910</v>
      </c>
      <c r="P216" s="60">
        <v>2569</v>
      </c>
      <c r="Q216" s="60">
        <v>2055.1999999999998</v>
      </c>
      <c r="R216" s="60">
        <v>1926.75</v>
      </c>
      <c r="T216" s="96">
        <f t="shared" si="12"/>
        <v>0</v>
      </c>
      <c r="U216" s="96">
        <f t="shared" si="13"/>
        <v>0</v>
      </c>
      <c r="W216" s="94">
        <f t="shared" si="14"/>
        <v>0</v>
      </c>
      <c r="X216" s="94">
        <f t="shared" si="15"/>
        <v>0</v>
      </c>
    </row>
    <row r="217" spans="1:24" ht="51">
      <c r="A217" s="20">
        <v>207</v>
      </c>
      <c r="B217" s="21" t="s">
        <v>870</v>
      </c>
      <c r="C217" s="22" t="s">
        <v>871</v>
      </c>
      <c r="D217" s="21" t="s">
        <v>559</v>
      </c>
      <c r="E217" s="23">
        <v>0</v>
      </c>
      <c r="F217" s="24">
        <v>0</v>
      </c>
      <c r="G217" s="24">
        <v>0</v>
      </c>
      <c r="H217" s="25">
        <v>0</v>
      </c>
      <c r="I217" s="26">
        <v>0</v>
      </c>
      <c r="J217" s="24">
        <v>0</v>
      </c>
      <c r="K217" s="27">
        <v>0</v>
      </c>
      <c r="L217" s="43">
        <v>0</v>
      </c>
      <c r="M217" s="53">
        <v>0</v>
      </c>
      <c r="O217" s="60">
        <v>4846</v>
      </c>
      <c r="P217" s="60">
        <v>1365</v>
      </c>
      <c r="Q217" s="60">
        <v>1092</v>
      </c>
      <c r="R217" s="60">
        <v>1023.75</v>
      </c>
      <c r="T217" s="96">
        <f t="shared" si="12"/>
        <v>0</v>
      </c>
      <c r="U217" s="96">
        <f t="shared" si="13"/>
        <v>0</v>
      </c>
      <c r="W217" s="94">
        <f t="shared" si="14"/>
        <v>0</v>
      </c>
      <c r="X217" s="94">
        <f t="shared" si="15"/>
        <v>0</v>
      </c>
    </row>
    <row r="218" spans="1:24" ht="63.75">
      <c r="A218" s="20">
        <v>208</v>
      </c>
      <c r="B218" s="21" t="s">
        <v>872</v>
      </c>
      <c r="C218" s="22" t="s">
        <v>873</v>
      </c>
      <c r="D218" s="21" t="s">
        <v>559</v>
      </c>
      <c r="E218" s="23">
        <v>0</v>
      </c>
      <c r="F218" s="24">
        <v>0</v>
      </c>
      <c r="G218" s="24">
        <v>0</v>
      </c>
      <c r="H218" s="25">
        <v>0</v>
      </c>
      <c r="I218" s="26">
        <v>0</v>
      </c>
      <c r="J218" s="24">
        <v>0</v>
      </c>
      <c r="K218" s="27">
        <v>0</v>
      </c>
      <c r="L218" s="43">
        <v>0</v>
      </c>
      <c r="M218" s="53">
        <v>0</v>
      </c>
      <c r="O218" s="60">
        <v>42986</v>
      </c>
      <c r="P218" s="60">
        <v>2320</v>
      </c>
      <c r="Q218" s="60">
        <v>1856</v>
      </c>
      <c r="R218" s="60">
        <v>1740</v>
      </c>
      <c r="T218" s="96">
        <f t="shared" si="12"/>
        <v>0</v>
      </c>
      <c r="U218" s="96">
        <f t="shared" si="13"/>
        <v>0</v>
      </c>
      <c r="W218" s="94">
        <f t="shared" si="14"/>
        <v>0</v>
      </c>
      <c r="X218" s="94">
        <f t="shared" si="15"/>
        <v>0</v>
      </c>
    </row>
    <row r="219" spans="1:24" ht="63.75">
      <c r="A219" s="20">
        <v>209</v>
      </c>
      <c r="B219" s="21" t="s">
        <v>874</v>
      </c>
      <c r="C219" s="22" t="s">
        <v>873</v>
      </c>
      <c r="D219" s="21" t="s">
        <v>559</v>
      </c>
      <c r="E219" s="23">
        <v>0</v>
      </c>
      <c r="F219" s="24">
        <v>0</v>
      </c>
      <c r="G219" s="24">
        <v>0</v>
      </c>
      <c r="H219" s="25">
        <v>0</v>
      </c>
      <c r="I219" s="26">
        <v>0</v>
      </c>
      <c r="J219" s="24">
        <v>0</v>
      </c>
      <c r="K219" s="27">
        <v>0</v>
      </c>
      <c r="L219" s="43">
        <v>0</v>
      </c>
      <c r="M219" s="53">
        <v>0</v>
      </c>
      <c r="O219" s="60">
        <v>88465</v>
      </c>
      <c r="P219" s="60">
        <v>15322</v>
      </c>
      <c r="Q219" s="60">
        <v>12257.6</v>
      </c>
      <c r="R219" s="60">
        <v>11491.5</v>
      </c>
      <c r="T219" s="96">
        <f t="shared" si="12"/>
        <v>0</v>
      </c>
      <c r="U219" s="96">
        <f t="shared" si="13"/>
        <v>0</v>
      </c>
      <c r="W219" s="94">
        <f t="shared" si="14"/>
        <v>0</v>
      </c>
      <c r="X219" s="94">
        <f t="shared" si="15"/>
        <v>0</v>
      </c>
    </row>
    <row r="220" spans="1:24" ht="38.25">
      <c r="A220" s="20">
        <v>210</v>
      </c>
      <c r="B220" s="21" t="s">
        <v>875</v>
      </c>
      <c r="C220" s="22" t="s">
        <v>876</v>
      </c>
      <c r="D220" s="21" t="s">
        <v>559</v>
      </c>
      <c r="E220" s="23">
        <v>80</v>
      </c>
      <c r="F220" s="24">
        <v>397</v>
      </c>
      <c r="G220" s="24">
        <v>226</v>
      </c>
      <c r="H220" s="25">
        <v>0.19999999999999996</v>
      </c>
      <c r="I220" s="26">
        <v>0.54458438287153643</v>
      </c>
      <c r="J220" s="24">
        <v>180.8</v>
      </c>
      <c r="K220" s="27">
        <v>14464</v>
      </c>
      <c r="L220" s="43">
        <v>0</v>
      </c>
      <c r="M220" s="53">
        <v>80</v>
      </c>
      <c r="O220" s="60">
        <v>3951</v>
      </c>
      <c r="P220" s="60">
        <v>226</v>
      </c>
      <c r="Q220" s="60">
        <v>180.8</v>
      </c>
      <c r="R220" s="60">
        <v>169.5</v>
      </c>
      <c r="T220" s="96">
        <f t="shared" si="12"/>
        <v>14464</v>
      </c>
      <c r="U220" s="96">
        <f t="shared" si="13"/>
        <v>13560</v>
      </c>
      <c r="W220" s="94">
        <f t="shared" si="14"/>
        <v>0</v>
      </c>
      <c r="X220" s="94">
        <f t="shared" si="15"/>
        <v>-904</v>
      </c>
    </row>
    <row r="221" spans="1:24" ht="38.25">
      <c r="A221" s="20">
        <v>211</v>
      </c>
      <c r="B221" s="21" t="s">
        <v>877</v>
      </c>
      <c r="C221" s="22" t="s">
        <v>876</v>
      </c>
      <c r="D221" s="21" t="s">
        <v>559</v>
      </c>
      <c r="E221" s="23">
        <v>0</v>
      </c>
      <c r="F221" s="24">
        <v>0</v>
      </c>
      <c r="G221" s="24">
        <v>0</v>
      </c>
      <c r="H221" s="25">
        <v>0</v>
      </c>
      <c r="I221" s="26">
        <v>0</v>
      </c>
      <c r="J221" s="24">
        <v>0</v>
      </c>
      <c r="K221" s="27">
        <v>0</v>
      </c>
      <c r="L221" s="43">
        <v>0</v>
      </c>
      <c r="M221" s="53">
        <v>0</v>
      </c>
      <c r="O221" s="60">
        <v>7805</v>
      </c>
      <c r="P221" s="60">
        <v>1540</v>
      </c>
      <c r="Q221" s="60">
        <v>1232</v>
      </c>
      <c r="R221" s="60">
        <v>1155</v>
      </c>
      <c r="T221" s="96">
        <f t="shared" si="12"/>
        <v>0</v>
      </c>
      <c r="U221" s="96">
        <f t="shared" si="13"/>
        <v>0</v>
      </c>
      <c r="W221" s="94">
        <f t="shared" si="14"/>
        <v>0</v>
      </c>
      <c r="X221" s="94">
        <f t="shared" si="15"/>
        <v>0</v>
      </c>
    </row>
    <row r="222" spans="1:24" ht="38.25">
      <c r="A222" s="20">
        <v>212</v>
      </c>
      <c r="B222" s="21" t="s">
        <v>878</v>
      </c>
      <c r="C222" s="22" t="s">
        <v>879</v>
      </c>
      <c r="D222" s="21" t="s">
        <v>559</v>
      </c>
      <c r="E222" s="23">
        <v>0</v>
      </c>
      <c r="F222" s="24">
        <v>0</v>
      </c>
      <c r="G222" s="24">
        <v>0</v>
      </c>
      <c r="H222" s="25">
        <v>0</v>
      </c>
      <c r="I222" s="26">
        <v>0</v>
      </c>
      <c r="J222" s="24">
        <v>0</v>
      </c>
      <c r="K222" s="27">
        <v>0</v>
      </c>
      <c r="L222" s="43">
        <v>0</v>
      </c>
      <c r="M222" s="53">
        <v>0</v>
      </c>
      <c r="O222" s="60">
        <v>6106</v>
      </c>
      <c r="P222" s="60">
        <v>226</v>
      </c>
      <c r="Q222" s="60">
        <v>180.8</v>
      </c>
      <c r="R222" s="60">
        <v>169.5</v>
      </c>
      <c r="T222" s="96">
        <f t="shared" si="12"/>
        <v>0</v>
      </c>
      <c r="U222" s="96">
        <f t="shared" si="13"/>
        <v>0</v>
      </c>
      <c r="W222" s="94">
        <f t="shared" si="14"/>
        <v>0</v>
      </c>
      <c r="X222" s="94">
        <f t="shared" si="15"/>
        <v>0</v>
      </c>
    </row>
    <row r="223" spans="1:24" ht="38.25">
      <c r="A223" s="20">
        <v>213</v>
      </c>
      <c r="B223" s="21" t="s">
        <v>880</v>
      </c>
      <c r="C223" s="22" t="s">
        <v>879</v>
      </c>
      <c r="D223" s="21" t="s">
        <v>559</v>
      </c>
      <c r="E223" s="23">
        <v>0</v>
      </c>
      <c r="F223" s="24">
        <v>0</v>
      </c>
      <c r="G223" s="24">
        <v>0</v>
      </c>
      <c r="H223" s="25">
        <v>0</v>
      </c>
      <c r="I223" s="26">
        <v>0</v>
      </c>
      <c r="J223" s="24">
        <v>0</v>
      </c>
      <c r="K223" s="27">
        <v>0</v>
      </c>
      <c r="L223" s="43">
        <v>0</v>
      </c>
      <c r="M223" s="53">
        <v>0</v>
      </c>
      <c r="O223" s="60">
        <v>12217</v>
      </c>
      <c r="P223" s="60">
        <v>2310</v>
      </c>
      <c r="Q223" s="60">
        <v>1848</v>
      </c>
      <c r="R223" s="60">
        <v>1732.5</v>
      </c>
      <c r="T223" s="96">
        <f t="shared" si="12"/>
        <v>0</v>
      </c>
      <c r="U223" s="96">
        <f t="shared" si="13"/>
        <v>0</v>
      </c>
      <c r="W223" s="94">
        <f t="shared" si="14"/>
        <v>0</v>
      </c>
      <c r="X223" s="94">
        <f t="shared" si="15"/>
        <v>0</v>
      </c>
    </row>
    <row r="224" spans="1:24" ht="51">
      <c r="A224" s="20">
        <v>214</v>
      </c>
      <c r="B224" s="21" t="s">
        <v>881</v>
      </c>
      <c r="C224" s="22" t="s">
        <v>882</v>
      </c>
      <c r="D224" s="21" t="s">
        <v>559</v>
      </c>
      <c r="E224" s="23">
        <v>0</v>
      </c>
      <c r="F224" s="24">
        <v>0</v>
      </c>
      <c r="G224" s="24">
        <v>0</v>
      </c>
      <c r="H224" s="25">
        <v>0</v>
      </c>
      <c r="I224" s="26">
        <v>0</v>
      </c>
      <c r="J224" s="24">
        <v>0</v>
      </c>
      <c r="K224" s="27">
        <v>0</v>
      </c>
      <c r="L224" s="43">
        <v>0</v>
      </c>
      <c r="M224" s="53">
        <v>0</v>
      </c>
      <c r="O224" s="60">
        <v>11984</v>
      </c>
      <c r="P224" s="60">
        <v>2256</v>
      </c>
      <c r="Q224" s="60">
        <v>1804.8</v>
      </c>
      <c r="R224" s="60">
        <v>1692</v>
      </c>
      <c r="T224" s="96">
        <f t="shared" si="12"/>
        <v>0</v>
      </c>
      <c r="U224" s="96">
        <f t="shared" si="13"/>
        <v>0</v>
      </c>
      <c r="W224" s="94">
        <f t="shared" si="14"/>
        <v>0</v>
      </c>
      <c r="X224" s="94">
        <f t="shared" si="15"/>
        <v>0</v>
      </c>
    </row>
    <row r="225" spans="1:24" ht="63.75">
      <c r="A225" s="20">
        <v>215</v>
      </c>
      <c r="B225" s="21" t="s">
        <v>883</v>
      </c>
      <c r="C225" s="22" t="s">
        <v>884</v>
      </c>
      <c r="D225" s="21" t="s">
        <v>559</v>
      </c>
      <c r="E225" s="23">
        <v>0</v>
      </c>
      <c r="F225" s="24">
        <v>0</v>
      </c>
      <c r="G225" s="24">
        <v>0</v>
      </c>
      <c r="H225" s="25">
        <v>0</v>
      </c>
      <c r="I225" s="26">
        <v>0</v>
      </c>
      <c r="J225" s="24">
        <v>0</v>
      </c>
      <c r="K225" s="27">
        <v>0</v>
      </c>
      <c r="L225" s="43">
        <v>0</v>
      </c>
      <c r="M225" s="53">
        <v>0</v>
      </c>
      <c r="O225" s="60">
        <v>12352</v>
      </c>
      <c r="P225" s="60">
        <v>2256</v>
      </c>
      <c r="Q225" s="60">
        <v>1804.8</v>
      </c>
      <c r="R225" s="60">
        <v>1692</v>
      </c>
      <c r="T225" s="96">
        <f t="shared" si="12"/>
        <v>0</v>
      </c>
      <c r="U225" s="96">
        <f t="shared" si="13"/>
        <v>0</v>
      </c>
      <c r="W225" s="94">
        <f t="shared" si="14"/>
        <v>0</v>
      </c>
      <c r="X225" s="94">
        <f t="shared" si="15"/>
        <v>0</v>
      </c>
    </row>
    <row r="226" spans="1:24" ht="63.75">
      <c r="A226" s="20">
        <v>216</v>
      </c>
      <c r="B226" s="21" t="s">
        <v>885</v>
      </c>
      <c r="C226" s="22" t="s">
        <v>886</v>
      </c>
      <c r="D226" s="21" t="s">
        <v>559</v>
      </c>
      <c r="E226" s="23">
        <v>0</v>
      </c>
      <c r="F226" s="24">
        <v>0</v>
      </c>
      <c r="G226" s="24">
        <v>0</v>
      </c>
      <c r="H226" s="25">
        <v>0</v>
      </c>
      <c r="I226" s="26">
        <v>0</v>
      </c>
      <c r="J226" s="24">
        <v>0</v>
      </c>
      <c r="K226" s="27">
        <v>0</v>
      </c>
      <c r="L226" s="43">
        <v>0</v>
      </c>
      <c r="M226" s="53">
        <v>0</v>
      </c>
      <c r="O226" s="60">
        <v>59745</v>
      </c>
      <c r="P226" s="60">
        <v>1155</v>
      </c>
      <c r="Q226" s="60">
        <v>924</v>
      </c>
      <c r="R226" s="60">
        <v>866.25</v>
      </c>
      <c r="T226" s="96">
        <f t="shared" si="12"/>
        <v>0</v>
      </c>
      <c r="U226" s="96">
        <f t="shared" si="13"/>
        <v>0</v>
      </c>
      <c r="W226" s="94">
        <f t="shared" si="14"/>
        <v>0</v>
      </c>
      <c r="X226" s="94">
        <f t="shared" si="15"/>
        <v>0</v>
      </c>
    </row>
    <row r="227" spans="1:24" ht="63.75">
      <c r="A227" s="20">
        <v>217</v>
      </c>
      <c r="B227" s="21" t="s">
        <v>887</v>
      </c>
      <c r="C227" s="22" t="s">
        <v>888</v>
      </c>
      <c r="D227" s="21" t="s">
        <v>559</v>
      </c>
      <c r="E227" s="23">
        <v>0</v>
      </c>
      <c r="F227" s="24">
        <v>0</v>
      </c>
      <c r="G227" s="24">
        <v>0</v>
      </c>
      <c r="H227" s="25">
        <v>0</v>
      </c>
      <c r="I227" s="26">
        <v>0</v>
      </c>
      <c r="J227" s="24">
        <v>0</v>
      </c>
      <c r="K227" s="27">
        <v>0</v>
      </c>
      <c r="L227" s="43">
        <v>0</v>
      </c>
      <c r="M227" s="53">
        <v>0</v>
      </c>
      <c r="O227" s="60">
        <v>6416</v>
      </c>
      <c r="P227" s="60">
        <v>1414</v>
      </c>
      <c r="Q227" s="60">
        <v>1131.2</v>
      </c>
      <c r="R227" s="60">
        <v>1060.5</v>
      </c>
      <c r="T227" s="96">
        <f t="shared" si="12"/>
        <v>0</v>
      </c>
      <c r="U227" s="96">
        <f t="shared" si="13"/>
        <v>0</v>
      </c>
      <c r="W227" s="94">
        <f t="shared" si="14"/>
        <v>0</v>
      </c>
      <c r="X227" s="94">
        <f t="shared" si="15"/>
        <v>0</v>
      </c>
    </row>
    <row r="228" spans="1:24" ht="89.25">
      <c r="A228" s="20">
        <v>218</v>
      </c>
      <c r="B228" s="21" t="s">
        <v>889</v>
      </c>
      <c r="C228" s="22" t="s">
        <v>890</v>
      </c>
      <c r="D228" s="21" t="s">
        <v>559</v>
      </c>
      <c r="E228" s="23">
        <v>0</v>
      </c>
      <c r="F228" s="24">
        <v>0</v>
      </c>
      <c r="G228" s="24">
        <v>0</v>
      </c>
      <c r="H228" s="25">
        <v>0</v>
      </c>
      <c r="I228" s="26">
        <v>0</v>
      </c>
      <c r="J228" s="24">
        <v>0</v>
      </c>
      <c r="K228" s="27">
        <v>0</v>
      </c>
      <c r="L228" s="43">
        <v>0</v>
      </c>
      <c r="M228" s="53">
        <v>0</v>
      </c>
      <c r="O228" s="60">
        <v>25909</v>
      </c>
      <c r="P228" s="60">
        <v>679</v>
      </c>
      <c r="Q228" s="60">
        <v>543.20000000000005</v>
      </c>
      <c r="R228" s="60">
        <v>509.25</v>
      </c>
      <c r="T228" s="96">
        <f t="shared" si="12"/>
        <v>0</v>
      </c>
      <c r="U228" s="96">
        <f t="shared" si="13"/>
        <v>0</v>
      </c>
      <c r="W228" s="94">
        <f t="shared" si="14"/>
        <v>0</v>
      </c>
      <c r="X228" s="94">
        <f t="shared" si="15"/>
        <v>0</v>
      </c>
    </row>
    <row r="229" spans="1:24" ht="89.25">
      <c r="A229" s="20">
        <v>219</v>
      </c>
      <c r="B229" s="21" t="s">
        <v>891</v>
      </c>
      <c r="C229" s="22" t="s">
        <v>890</v>
      </c>
      <c r="D229" s="21" t="s">
        <v>559</v>
      </c>
      <c r="E229" s="23">
        <v>0</v>
      </c>
      <c r="F229" s="24">
        <v>0</v>
      </c>
      <c r="G229" s="24">
        <v>0</v>
      </c>
      <c r="H229" s="25">
        <v>0</v>
      </c>
      <c r="I229" s="26">
        <v>0</v>
      </c>
      <c r="J229" s="24">
        <v>0</v>
      </c>
      <c r="K229" s="27">
        <v>0</v>
      </c>
      <c r="L229" s="43">
        <v>0</v>
      </c>
      <c r="M229" s="53">
        <v>0</v>
      </c>
      <c r="O229" s="60">
        <v>78441</v>
      </c>
      <c r="P229" s="60">
        <v>6930</v>
      </c>
      <c r="Q229" s="60">
        <v>5544</v>
      </c>
      <c r="R229" s="60">
        <v>5197.5</v>
      </c>
      <c r="T229" s="96">
        <f t="shared" si="12"/>
        <v>0</v>
      </c>
      <c r="U229" s="96">
        <f t="shared" si="13"/>
        <v>0</v>
      </c>
      <c r="W229" s="94">
        <f t="shared" si="14"/>
        <v>0</v>
      </c>
      <c r="X229" s="94">
        <f t="shared" si="15"/>
        <v>0</v>
      </c>
    </row>
    <row r="230" spans="1:24" ht="89.25">
      <c r="A230" s="20">
        <v>220</v>
      </c>
      <c r="B230" s="21" t="s">
        <v>892</v>
      </c>
      <c r="C230" s="22" t="s">
        <v>893</v>
      </c>
      <c r="D230" s="21" t="s">
        <v>559</v>
      </c>
      <c r="E230" s="23">
        <v>0</v>
      </c>
      <c r="F230" s="24">
        <v>0</v>
      </c>
      <c r="G230" s="24">
        <v>0</v>
      </c>
      <c r="H230" s="25">
        <v>0</v>
      </c>
      <c r="I230" s="26">
        <v>0</v>
      </c>
      <c r="J230" s="24">
        <v>0</v>
      </c>
      <c r="K230" s="27">
        <v>0</v>
      </c>
      <c r="L230" s="43">
        <v>0</v>
      </c>
      <c r="M230" s="53">
        <v>0</v>
      </c>
      <c r="O230" s="60">
        <v>16372</v>
      </c>
      <c r="P230" s="60">
        <v>579</v>
      </c>
      <c r="Q230" s="60">
        <v>463.2</v>
      </c>
      <c r="R230" s="60">
        <v>434.25</v>
      </c>
      <c r="T230" s="96">
        <f t="shared" si="12"/>
        <v>0</v>
      </c>
      <c r="U230" s="96">
        <f t="shared" si="13"/>
        <v>0</v>
      </c>
      <c r="W230" s="94">
        <f t="shared" si="14"/>
        <v>0</v>
      </c>
      <c r="X230" s="94">
        <f t="shared" si="15"/>
        <v>0</v>
      </c>
    </row>
    <row r="231" spans="1:24" ht="89.25">
      <c r="A231" s="20">
        <v>221</v>
      </c>
      <c r="B231" s="21" t="s">
        <v>894</v>
      </c>
      <c r="C231" s="22" t="s">
        <v>893</v>
      </c>
      <c r="D231" s="21" t="s">
        <v>559</v>
      </c>
      <c r="E231" s="23">
        <v>0</v>
      </c>
      <c r="F231" s="24">
        <v>0</v>
      </c>
      <c r="G231" s="24">
        <v>0</v>
      </c>
      <c r="H231" s="25">
        <v>0</v>
      </c>
      <c r="I231" s="26">
        <v>0</v>
      </c>
      <c r="J231" s="24">
        <v>0</v>
      </c>
      <c r="K231" s="27">
        <v>0</v>
      </c>
      <c r="L231" s="43">
        <v>0</v>
      </c>
      <c r="M231" s="53">
        <v>0</v>
      </c>
      <c r="O231" s="60">
        <v>49567</v>
      </c>
      <c r="P231" s="60">
        <v>5390</v>
      </c>
      <c r="Q231" s="60">
        <v>4312</v>
      </c>
      <c r="R231" s="60">
        <v>4042.5</v>
      </c>
      <c r="T231" s="96">
        <f t="shared" si="12"/>
        <v>0</v>
      </c>
      <c r="U231" s="96">
        <f t="shared" si="13"/>
        <v>0</v>
      </c>
      <c r="W231" s="94">
        <f t="shared" si="14"/>
        <v>0</v>
      </c>
      <c r="X231" s="94">
        <f t="shared" si="15"/>
        <v>0</v>
      </c>
    </row>
    <row r="232" spans="1:24" ht="89.25">
      <c r="A232" s="20">
        <v>222</v>
      </c>
      <c r="B232" s="21" t="s">
        <v>895</v>
      </c>
      <c r="C232" s="22" t="s">
        <v>896</v>
      </c>
      <c r="D232" s="21" t="s">
        <v>559</v>
      </c>
      <c r="E232" s="23">
        <v>0</v>
      </c>
      <c r="F232" s="24">
        <v>0</v>
      </c>
      <c r="G232" s="24">
        <v>0</v>
      </c>
      <c r="H232" s="25">
        <v>0</v>
      </c>
      <c r="I232" s="26">
        <v>0</v>
      </c>
      <c r="J232" s="24">
        <v>0</v>
      </c>
      <c r="K232" s="27">
        <v>0</v>
      </c>
      <c r="L232" s="43">
        <v>0</v>
      </c>
      <c r="M232" s="53">
        <v>0</v>
      </c>
      <c r="O232" s="60">
        <v>25909</v>
      </c>
      <c r="P232" s="60">
        <v>499</v>
      </c>
      <c r="Q232" s="60">
        <v>399.2</v>
      </c>
      <c r="R232" s="60">
        <v>374.25</v>
      </c>
      <c r="T232" s="96">
        <f t="shared" si="12"/>
        <v>0</v>
      </c>
      <c r="U232" s="96">
        <f t="shared" si="13"/>
        <v>0</v>
      </c>
      <c r="W232" s="94">
        <f t="shared" si="14"/>
        <v>0</v>
      </c>
      <c r="X232" s="94">
        <f t="shared" si="15"/>
        <v>0</v>
      </c>
    </row>
    <row r="233" spans="1:24" ht="89.25">
      <c r="A233" s="20">
        <v>223</v>
      </c>
      <c r="B233" s="21" t="s">
        <v>897</v>
      </c>
      <c r="C233" s="22" t="s">
        <v>896</v>
      </c>
      <c r="D233" s="21" t="s">
        <v>559</v>
      </c>
      <c r="E233" s="23">
        <v>0</v>
      </c>
      <c r="F233" s="24">
        <v>0</v>
      </c>
      <c r="G233" s="24">
        <v>0</v>
      </c>
      <c r="H233" s="25">
        <v>0</v>
      </c>
      <c r="I233" s="26">
        <v>0</v>
      </c>
      <c r="J233" s="24">
        <v>0</v>
      </c>
      <c r="K233" s="27">
        <v>0</v>
      </c>
      <c r="L233" s="43">
        <v>0</v>
      </c>
      <c r="M233" s="53">
        <v>0</v>
      </c>
      <c r="O233" s="60">
        <v>31922</v>
      </c>
      <c r="P233" s="60">
        <v>5390</v>
      </c>
      <c r="Q233" s="60">
        <v>4312</v>
      </c>
      <c r="R233" s="60">
        <v>4042.5</v>
      </c>
      <c r="T233" s="96">
        <f t="shared" si="12"/>
        <v>0</v>
      </c>
      <c r="U233" s="96">
        <f t="shared" si="13"/>
        <v>0</v>
      </c>
      <c r="W233" s="94">
        <f t="shared" si="14"/>
        <v>0</v>
      </c>
      <c r="X233" s="94">
        <f t="shared" si="15"/>
        <v>0</v>
      </c>
    </row>
    <row r="234" spans="1:24" ht="89.25">
      <c r="A234" s="20">
        <v>224</v>
      </c>
      <c r="B234" s="21" t="s">
        <v>898</v>
      </c>
      <c r="C234" s="22" t="s">
        <v>899</v>
      </c>
      <c r="D234" s="21" t="s">
        <v>559</v>
      </c>
      <c r="E234" s="23">
        <v>0</v>
      </c>
      <c r="F234" s="24">
        <v>0</v>
      </c>
      <c r="G234" s="24">
        <v>0</v>
      </c>
      <c r="H234" s="25">
        <v>0</v>
      </c>
      <c r="I234" s="26">
        <v>0</v>
      </c>
      <c r="J234" s="24">
        <v>0</v>
      </c>
      <c r="K234" s="27">
        <v>0</v>
      </c>
      <c r="L234" s="43">
        <v>0</v>
      </c>
      <c r="M234" s="53">
        <v>0</v>
      </c>
      <c r="O234" s="60">
        <v>13723</v>
      </c>
      <c r="P234" s="60">
        <v>607</v>
      </c>
      <c r="Q234" s="60">
        <v>485.6</v>
      </c>
      <c r="R234" s="60">
        <v>455.25</v>
      </c>
      <c r="T234" s="96">
        <f t="shared" si="12"/>
        <v>0</v>
      </c>
      <c r="U234" s="96">
        <f t="shared" si="13"/>
        <v>0</v>
      </c>
      <c r="W234" s="94">
        <f t="shared" si="14"/>
        <v>0</v>
      </c>
      <c r="X234" s="94">
        <f t="shared" si="15"/>
        <v>0</v>
      </c>
    </row>
    <row r="235" spans="1:24" ht="89.25">
      <c r="A235" s="20">
        <v>225</v>
      </c>
      <c r="B235" s="21" t="s">
        <v>900</v>
      </c>
      <c r="C235" s="22" t="s">
        <v>899</v>
      </c>
      <c r="D235" s="21" t="s">
        <v>559</v>
      </c>
      <c r="E235" s="23">
        <v>0</v>
      </c>
      <c r="F235" s="24">
        <v>0</v>
      </c>
      <c r="G235" s="24">
        <v>0</v>
      </c>
      <c r="H235" s="25">
        <v>0</v>
      </c>
      <c r="I235" s="26">
        <v>0</v>
      </c>
      <c r="J235" s="24">
        <v>0</v>
      </c>
      <c r="K235" s="27">
        <v>0</v>
      </c>
      <c r="L235" s="43">
        <v>0</v>
      </c>
      <c r="M235" s="53">
        <v>0</v>
      </c>
      <c r="O235" s="60">
        <v>41547</v>
      </c>
      <c r="P235" s="60">
        <v>5389</v>
      </c>
      <c r="Q235" s="60">
        <v>4311.2</v>
      </c>
      <c r="R235" s="60">
        <v>4041.75</v>
      </c>
      <c r="T235" s="96">
        <f t="shared" si="12"/>
        <v>0</v>
      </c>
      <c r="U235" s="96">
        <f t="shared" si="13"/>
        <v>0</v>
      </c>
      <c r="W235" s="94">
        <f t="shared" si="14"/>
        <v>0</v>
      </c>
      <c r="X235" s="94">
        <f t="shared" si="15"/>
        <v>0</v>
      </c>
    </row>
    <row r="236" spans="1:24" ht="89.25">
      <c r="A236" s="20">
        <v>226</v>
      </c>
      <c r="B236" s="21" t="s">
        <v>901</v>
      </c>
      <c r="C236" s="22" t="s">
        <v>902</v>
      </c>
      <c r="D236" s="21" t="s">
        <v>559</v>
      </c>
      <c r="E236" s="23">
        <v>0</v>
      </c>
      <c r="F236" s="24">
        <v>0</v>
      </c>
      <c r="G236" s="24">
        <v>0</v>
      </c>
      <c r="H236" s="25">
        <v>0</v>
      </c>
      <c r="I236" s="26">
        <v>0</v>
      </c>
      <c r="J236" s="24">
        <v>0</v>
      </c>
      <c r="K236" s="27">
        <v>0</v>
      </c>
      <c r="L236" s="43">
        <v>0</v>
      </c>
      <c r="M236" s="53">
        <v>0</v>
      </c>
      <c r="O236" s="60">
        <v>19021</v>
      </c>
      <c r="P236" s="60">
        <v>679</v>
      </c>
      <c r="Q236" s="60">
        <v>543.20000000000005</v>
      </c>
      <c r="R236" s="60">
        <v>509.25</v>
      </c>
      <c r="T236" s="96">
        <f t="shared" si="12"/>
        <v>0</v>
      </c>
      <c r="U236" s="96">
        <f t="shared" si="13"/>
        <v>0</v>
      </c>
      <c r="W236" s="94">
        <f t="shared" si="14"/>
        <v>0</v>
      </c>
      <c r="X236" s="94">
        <f t="shared" si="15"/>
        <v>0</v>
      </c>
    </row>
    <row r="237" spans="1:24" ht="89.25">
      <c r="A237" s="20">
        <v>227</v>
      </c>
      <c r="B237" s="21" t="s">
        <v>903</v>
      </c>
      <c r="C237" s="22" t="s">
        <v>902</v>
      </c>
      <c r="D237" s="21" t="s">
        <v>559</v>
      </c>
      <c r="E237" s="23">
        <v>0</v>
      </c>
      <c r="F237" s="24">
        <v>0</v>
      </c>
      <c r="G237" s="24">
        <v>0</v>
      </c>
      <c r="H237" s="25">
        <v>0</v>
      </c>
      <c r="I237" s="26">
        <v>0</v>
      </c>
      <c r="J237" s="24">
        <v>0</v>
      </c>
      <c r="K237" s="27">
        <v>0</v>
      </c>
      <c r="L237" s="43">
        <v>0</v>
      </c>
      <c r="M237" s="53">
        <v>0</v>
      </c>
      <c r="O237" s="60">
        <v>57588</v>
      </c>
      <c r="P237" s="60">
        <v>4620</v>
      </c>
      <c r="Q237" s="60">
        <v>3696</v>
      </c>
      <c r="R237" s="60">
        <v>3465</v>
      </c>
      <c r="T237" s="96">
        <f t="shared" si="12"/>
        <v>0</v>
      </c>
      <c r="U237" s="96">
        <f t="shared" si="13"/>
        <v>0</v>
      </c>
      <c r="W237" s="94">
        <f t="shared" si="14"/>
        <v>0</v>
      </c>
      <c r="X237" s="94">
        <f t="shared" si="15"/>
        <v>0</v>
      </c>
    </row>
    <row r="238" spans="1:24" ht="102">
      <c r="A238" s="20">
        <v>228</v>
      </c>
      <c r="B238" s="21" t="s">
        <v>904</v>
      </c>
      <c r="C238" s="22" t="s">
        <v>905</v>
      </c>
      <c r="D238" s="21" t="s">
        <v>559</v>
      </c>
      <c r="E238" s="23">
        <v>0</v>
      </c>
      <c r="F238" s="24">
        <v>0</v>
      </c>
      <c r="G238" s="24">
        <v>0</v>
      </c>
      <c r="H238" s="25">
        <v>0</v>
      </c>
      <c r="I238" s="26">
        <v>0</v>
      </c>
      <c r="J238" s="24">
        <v>0</v>
      </c>
      <c r="K238" s="27">
        <v>0</v>
      </c>
      <c r="L238" s="43">
        <v>0</v>
      </c>
      <c r="M238" s="53">
        <v>0</v>
      </c>
      <c r="O238" s="60">
        <v>8822</v>
      </c>
      <c r="P238" s="60">
        <v>631</v>
      </c>
      <c r="Q238" s="60">
        <v>504.8</v>
      </c>
      <c r="R238" s="60">
        <v>473.25</v>
      </c>
      <c r="T238" s="96">
        <f t="shared" si="12"/>
        <v>0</v>
      </c>
      <c r="U238" s="96">
        <f t="shared" si="13"/>
        <v>0</v>
      </c>
      <c r="W238" s="94">
        <f t="shared" si="14"/>
        <v>0</v>
      </c>
      <c r="X238" s="94">
        <f t="shared" si="15"/>
        <v>0</v>
      </c>
    </row>
    <row r="239" spans="1:24" ht="102">
      <c r="A239" s="20">
        <v>229</v>
      </c>
      <c r="B239" s="21" t="s">
        <v>906</v>
      </c>
      <c r="C239" s="31" t="s">
        <v>905</v>
      </c>
      <c r="D239" s="21" t="s">
        <v>559</v>
      </c>
      <c r="E239" s="23">
        <v>0</v>
      </c>
      <c r="F239" s="24">
        <v>0</v>
      </c>
      <c r="G239" s="24">
        <v>0</v>
      </c>
      <c r="H239" s="25">
        <v>0</v>
      </c>
      <c r="I239" s="26">
        <v>0</v>
      </c>
      <c r="J239" s="24">
        <v>0</v>
      </c>
      <c r="K239" s="27">
        <v>0</v>
      </c>
      <c r="L239" s="43">
        <v>0</v>
      </c>
      <c r="M239" s="53">
        <v>0</v>
      </c>
      <c r="O239" s="60">
        <v>17562</v>
      </c>
      <c r="P239" s="60">
        <v>3851</v>
      </c>
      <c r="Q239" s="60">
        <v>3080.8</v>
      </c>
      <c r="R239" s="60">
        <v>2888.25</v>
      </c>
      <c r="T239" s="96">
        <f t="shared" si="12"/>
        <v>0</v>
      </c>
      <c r="U239" s="96">
        <f t="shared" si="13"/>
        <v>0</v>
      </c>
      <c r="W239" s="94">
        <f t="shared" si="14"/>
        <v>0</v>
      </c>
      <c r="X239" s="94">
        <f t="shared" si="15"/>
        <v>0</v>
      </c>
    </row>
    <row r="240" spans="1:24" ht="127.5">
      <c r="A240" s="20">
        <v>230</v>
      </c>
      <c r="B240" s="21" t="s">
        <v>907</v>
      </c>
      <c r="C240" s="31" t="s">
        <v>908</v>
      </c>
      <c r="D240" s="21" t="s">
        <v>909</v>
      </c>
      <c r="E240" s="23">
        <v>0</v>
      </c>
      <c r="F240" s="24">
        <v>0</v>
      </c>
      <c r="G240" s="24">
        <v>0</v>
      </c>
      <c r="H240" s="25">
        <v>0</v>
      </c>
      <c r="I240" s="26">
        <v>0</v>
      </c>
      <c r="J240" s="24">
        <v>0</v>
      </c>
      <c r="K240" s="27">
        <v>0</v>
      </c>
      <c r="L240" s="43">
        <v>0</v>
      </c>
      <c r="M240" s="53">
        <v>0</v>
      </c>
      <c r="O240" s="60">
        <v>510151</v>
      </c>
      <c r="P240" s="60">
        <v>5030</v>
      </c>
      <c r="Q240" s="60">
        <v>4024</v>
      </c>
      <c r="R240" s="60">
        <v>3772.5</v>
      </c>
      <c r="T240" s="96">
        <f t="shared" si="12"/>
        <v>0</v>
      </c>
      <c r="U240" s="96">
        <f t="shared" si="13"/>
        <v>0</v>
      </c>
      <c r="W240" s="94">
        <f t="shared" si="14"/>
        <v>0</v>
      </c>
      <c r="X240" s="94">
        <f t="shared" si="15"/>
        <v>0</v>
      </c>
    </row>
    <row r="241" spans="1:24" ht="127.5">
      <c r="A241" s="20">
        <v>231</v>
      </c>
      <c r="B241" s="21" t="s">
        <v>910</v>
      </c>
      <c r="C241" s="31" t="s">
        <v>911</v>
      </c>
      <c r="D241" s="21" t="s">
        <v>912</v>
      </c>
      <c r="E241" s="23">
        <v>60</v>
      </c>
      <c r="F241" s="24">
        <v>2614</v>
      </c>
      <c r="G241" s="24">
        <v>1032</v>
      </c>
      <c r="H241" s="25">
        <v>0.25</v>
      </c>
      <c r="I241" s="26">
        <v>0.70390206579954095</v>
      </c>
      <c r="J241" s="24">
        <v>774</v>
      </c>
      <c r="K241" s="27">
        <v>46440</v>
      </c>
      <c r="L241" s="43">
        <v>0</v>
      </c>
      <c r="M241" s="53">
        <v>60</v>
      </c>
      <c r="O241" s="60">
        <v>35746</v>
      </c>
      <c r="P241" s="60">
        <v>1032</v>
      </c>
      <c r="Q241" s="60">
        <v>825.6</v>
      </c>
      <c r="R241" s="60">
        <v>774</v>
      </c>
      <c r="T241" s="96">
        <f t="shared" si="12"/>
        <v>49536</v>
      </c>
      <c r="U241" s="96">
        <f t="shared" si="13"/>
        <v>46440</v>
      </c>
      <c r="W241" s="94">
        <f t="shared" si="14"/>
        <v>3096</v>
      </c>
      <c r="X241" s="94">
        <f t="shared" si="15"/>
        <v>0</v>
      </c>
    </row>
    <row r="242" spans="1:24" ht="127.5">
      <c r="A242" s="20">
        <v>232</v>
      </c>
      <c r="B242" s="21" t="s">
        <v>913</v>
      </c>
      <c r="C242" s="31" t="s">
        <v>911</v>
      </c>
      <c r="D242" s="21" t="s">
        <v>912</v>
      </c>
      <c r="E242" s="23">
        <v>0</v>
      </c>
      <c r="F242" s="24">
        <v>0</v>
      </c>
      <c r="G242" s="24">
        <v>0</v>
      </c>
      <c r="H242" s="25">
        <v>0</v>
      </c>
      <c r="I242" s="26">
        <v>0</v>
      </c>
      <c r="J242" s="24">
        <v>0</v>
      </c>
      <c r="K242" s="27">
        <v>0</v>
      </c>
      <c r="L242" s="43">
        <v>0</v>
      </c>
      <c r="M242" s="53">
        <v>0</v>
      </c>
      <c r="O242" s="60">
        <v>123258</v>
      </c>
      <c r="P242" s="60">
        <v>9932</v>
      </c>
      <c r="Q242" s="60">
        <v>7945.6</v>
      </c>
      <c r="R242" s="60">
        <v>7449</v>
      </c>
      <c r="T242" s="96">
        <f t="shared" si="12"/>
        <v>0</v>
      </c>
      <c r="U242" s="96">
        <f t="shared" si="13"/>
        <v>0</v>
      </c>
      <c r="W242" s="94">
        <f t="shared" si="14"/>
        <v>0</v>
      </c>
      <c r="X242" s="94">
        <f t="shared" si="15"/>
        <v>0</v>
      </c>
    </row>
    <row r="243" spans="1:24" ht="178.5">
      <c r="A243" s="20">
        <v>233</v>
      </c>
      <c r="B243" s="21" t="s">
        <v>914</v>
      </c>
      <c r="C243" s="31" t="s">
        <v>915</v>
      </c>
      <c r="D243" s="21" t="s">
        <v>912</v>
      </c>
      <c r="E243" s="23">
        <v>0</v>
      </c>
      <c r="F243" s="24">
        <v>0</v>
      </c>
      <c r="G243" s="24">
        <v>0</v>
      </c>
      <c r="H243" s="25">
        <v>0</v>
      </c>
      <c r="I243" s="26">
        <v>0</v>
      </c>
      <c r="J243" s="24">
        <v>0</v>
      </c>
      <c r="K243" s="27">
        <v>0</v>
      </c>
      <c r="L243" s="43">
        <v>0</v>
      </c>
      <c r="M243" s="53">
        <v>0</v>
      </c>
      <c r="O243" s="60">
        <v>234236</v>
      </c>
      <c r="P243" s="60">
        <v>4236</v>
      </c>
      <c r="Q243" s="60">
        <v>3388.8</v>
      </c>
      <c r="R243" s="60">
        <v>3177</v>
      </c>
      <c r="T243" s="96">
        <f t="shared" si="12"/>
        <v>0</v>
      </c>
      <c r="U243" s="96">
        <f t="shared" si="13"/>
        <v>0</v>
      </c>
      <c r="W243" s="94">
        <f t="shared" si="14"/>
        <v>0</v>
      </c>
      <c r="X243" s="94">
        <f t="shared" si="15"/>
        <v>0</v>
      </c>
    </row>
    <row r="244" spans="1:24" ht="178.5">
      <c r="A244" s="20">
        <v>234</v>
      </c>
      <c r="B244" s="21" t="s">
        <v>916</v>
      </c>
      <c r="C244" s="31" t="s">
        <v>915</v>
      </c>
      <c r="D244" s="21" t="s">
        <v>912</v>
      </c>
      <c r="E244" s="23">
        <v>0</v>
      </c>
      <c r="F244" s="24">
        <v>0</v>
      </c>
      <c r="G244" s="24">
        <v>0</v>
      </c>
      <c r="H244" s="25">
        <v>0</v>
      </c>
      <c r="I244" s="26">
        <v>0</v>
      </c>
      <c r="J244" s="24">
        <v>0</v>
      </c>
      <c r="K244" s="27">
        <v>0</v>
      </c>
      <c r="L244" s="43">
        <v>0</v>
      </c>
      <c r="M244" s="53">
        <v>0</v>
      </c>
      <c r="O244" s="60">
        <v>807681</v>
      </c>
      <c r="P244" s="60">
        <v>8594</v>
      </c>
      <c r="Q244" s="60">
        <v>6875.2</v>
      </c>
      <c r="R244" s="60">
        <v>6445.5</v>
      </c>
      <c r="T244" s="96">
        <f t="shared" si="12"/>
        <v>0</v>
      </c>
      <c r="U244" s="96">
        <f t="shared" si="13"/>
        <v>0</v>
      </c>
      <c r="W244" s="94">
        <f t="shared" si="14"/>
        <v>0</v>
      </c>
      <c r="X244" s="94">
        <f t="shared" si="15"/>
        <v>0</v>
      </c>
    </row>
    <row r="245" spans="1:24" ht="178.5">
      <c r="A245" s="20">
        <v>235</v>
      </c>
      <c r="B245" s="21" t="s">
        <v>917</v>
      </c>
      <c r="C245" s="31" t="s">
        <v>918</v>
      </c>
      <c r="D245" s="21" t="s">
        <v>912</v>
      </c>
      <c r="E245" s="23">
        <v>0</v>
      </c>
      <c r="F245" s="24">
        <v>0</v>
      </c>
      <c r="G245" s="24">
        <v>0</v>
      </c>
      <c r="H245" s="25">
        <v>0</v>
      </c>
      <c r="I245" s="26">
        <v>0</v>
      </c>
      <c r="J245" s="24">
        <v>0</v>
      </c>
      <c r="K245" s="27">
        <v>0</v>
      </c>
      <c r="L245" s="43"/>
      <c r="M245" s="53">
        <v>0</v>
      </c>
      <c r="O245" s="60">
        <v>117119</v>
      </c>
      <c r="P245" s="60">
        <v>4297</v>
      </c>
      <c r="Q245" s="60">
        <v>3437.6</v>
      </c>
      <c r="R245" s="60">
        <v>3222.75</v>
      </c>
      <c r="T245" s="96">
        <f t="shared" si="12"/>
        <v>0</v>
      </c>
      <c r="U245" s="96">
        <f t="shared" si="13"/>
        <v>0</v>
      </c>
      <c r="W245" s="94">
        <f t="shared" si="14"/>
        <v>0</v>
      </c>
      <c r="X245" s="94">
        <f t="shared" si="15"/>
        <v>0</v>
      </c>
    </row>
    <row r="246" spans="1:24" ht="178.5">
      <c r="A246" s="20">
        <v>236</v>
      </c>
      <c r="B246" s="21" t="s">
        <v>919</v>
      </c>
      <c r="C246" s="31" t="s">
        <v>918</v>
      </c>
      <c r="D246" s="21" t="s">
        <v>912</v>
      </c>
      <c r="E246" s="23">
        <v>0</v>
      </c>
      <c r="F246" s="24">
        <v>0</v>
      </c>
      <c r="G246" s="24">
        <v>0</v>
      </c>
      <c r="H246" s="25">
        <v>0</v>
      </c>
      <c r="I246" s="26">
        <v>0</v>
      </c>
      <c r="J246" s="24">
        <v>0</v>
      </c>
      <c r="K246" s="27">
        <v>0</v>
      </c>
      <c r="L246" s="43"/>
      <c r="M246" s="53">
        <v>0</v>
      </c>
      <c r="O246" s="60">
        <v>525669</v>
      </c>
      <c r="P246" s="60">
        <v>4297</v>
      </c>
      <c r="Q246" s="60">
        <v>3437.6</v>
      </c>
      <c r="R246" s="60">
        <v>3222.75</v>
      </c>
      <c r="T246" s="96">
        <f t="shared" si="12"/>
        <v>0</v>
      </c>
      <c r="U246" s="96">
        <f t="shared" si="13"/>
        <v>0</v>
      </c>
      <c r="W246" s="94">
        <f t="shared" si="14"/>
        <v>0</v>
      </c>
      <c r="X246" s="94">
        <f t="shared" si="15"/>
        <v>0</v>
      </c>
    </row>
    <row r="247" spans="1:24" ht="63.75">
      <c r="A247" s="20">
        <v>237</v>
      </c>
      <c r="B247" s="21" t="s">
        <v>920</v>
      </c>
      <c r="C247" s="31" t="s">
        <v>921</v>
      </c>
      <c r="D247" s="21" t="s">
        <v>559</v>
      </c>
      <c r="E247" s="23">
        <v>0</v>
      </c>
      <c r="F247" s="24">
        <v>0</v>
      </c>
      <c r="G247" s="24">
        <v>0</v>
      </c>
      <c r="H247" s="25">
        <v>0</v>
      </c>
      <c r="I247" s="26">
        <v>0</v>
      </c>
      <c r="J247" s="24">
        <v>0</v>
      </c>
      <c r="K247" s="27">
        <v>0</v>
      </c>
      <c r="L247" s="43"/>
      <c r="M247" s="53">
        <v>0</v>
      </c>
      <c r="O247" s="60">
        <v>160412</v>
      </c>
      <c r="P247" s="60">
        <v>503</v>
      </c>
      <c r="Q247" s="60">
        <v>402.4</v>
      </c>
      <c r="R247" s="60">
        <v>377.25</v>
      </c>
      <c r="T247" s="96">
        <f t="shared" si="12"/>
        <v>0</v>
      </c>
      <c r="U247" s="96">
        <f t="shared" si="13"/>
        <v>0</v>
      </c>
      <c r="W247" s="94">
        <f t="shared" si="14"/>
        <v>0</v>
      </c>
      <c r="X247" s="94">
        <f t="shared" si="15"/>
        <v>0</v>
      </c>
    </row>
    <row r="248" spans="1:24" ht="51">
      <c r="A248" s="20">
        <v>238</v>
      </c>
      <c r="B248" s="21" t="s">
        <v>922</v>
      </c>
      <c r="C248" s="31" t="s">
        <v>923</v>
      </c>
      <c r="D248" s="21" t="s">
        <v>559</v>
      </c>
      <c r="E248" s="23">
        <v>0</v>
      </c>
      <c r="F248" s="24">
        <v>0</v>
      </c>
      <c r="G248" s="24">
        <v>0</v>
      </c>
      <c r="H248" s="25">
        <v>0</v>
      </c>
      <c r="I248" s="26">
        <v>0</v>
      </c>
      <c r="J248" s="24">
        <v>0</v>
      </c>
      <c r="K248" s="27">
        <v>0</v>
      </c>
      <c r="L248" s="43"/>
      <c r="M248" s="53">
        <v>0</v>
      </c>
      <c r="O248" s="60">
        <v>77036</v>
      </c>
      <c r="P248" s="60">
        <v>566</v>
      </c>
      <c r="Q248" s="60">
        <v>452.8</v>
      </c>
      <c r="R248" s="60">
        <v>424.5</v>
      </c>
      <c r="T248" s="96">
        <f t="shared" si="12"/>
        <v>0</v>
      </c>
      <c r="U248" s="96">
        <f t="shared" si="13"/>
        <v>0</v>
      </c>
      <c r="W248" s="94">
        <f t="shared" si="14"/>
        <v>0</v>
      </c>
      <c r="X248" s="94">
        <f t="shared" si="15"/>
        <v>0</v>
      </c>
    </row>
    <row r="249" spans="1:24" ht="51">
      <c r="A249" s="20">
        <v>239</v>
      </c>
      <c r="B249" s="21" t="s">
        <v>924</v>
      </c>
      <c r="C249" s="31" t="s">
        <v>925</v>
      </c>
      <c r="D249" s="21" t="s">
        <v>559</v>
      </c>
      <c r="E249" s="23">
        <v>6</v>
      </c>
      <c r="F249" s="24">
        <v>2240</v>
      </c>
      <c r="G249" s="24">
        <v>755</v>
      </c>
      <c r="H249" s="25">
        <v>0.2</v>
      </c>
      <c r="I249" s="26">
        <v>0.73035714285714293</v>
      </c>
      <c r="J249" s="24">
        <v>604</v>
      </c>
      <c r="K249" s="27">
        <v>3624</v>
      </c>
      <c r="L249" s="43"/>
      <c r="M249" s="53">
        <v>6</v>
      </c>
      <c r="O249" s="60">
        <v>29789</v>
      </c>
      <c r="P249" s="60">
        <v>755</v>
      </c>
      <c r="Q249" s="60">
        <v>604</v>
      </c>
      <c r="R249" s="60">
        <v>566.25</v>
      </c>
      <c r="T249" s="96">
        <f t="shared" si="12"/>
        <v>3624</v>
      </c>
      <c r="U249" s="96">
        <f t="shared" si="13"/>
        <v>3397.5</v>
      </c>
      <c r="W249" s="94">
        <f t="shared" si="14"/>
        <v>0</v>
      </c>
      <c r="X249" s="94">
        <f t="shared" si="15"/>
        <v>-226.5</v>
      </c>
    </row>
    <row r="250" spans="1:24" ht="51">
      <c r="A250" s="20">
        <v>240</v>
      </c>
      <c r="B250" s="21" t="s">
        <v>926</v>
      </c>
      <c r="C250" s="31" t="s">
        <v>925</v>
      </c>
      <c r="D250" s="21" t="s">
        <v>559</v>
      </c>
      <c r="E250" s="23">
        <v>0</v>
      </c>
      <c r="F250" s="24">
        <v>0</v>
      </c>
      <c r="G250" s="24">
        <v>0</v>
      </c>
      <c r="H250" s="25">
        <v>0</v>
      </c>
      <c r="I250" s="26">
        <v>0</v>
      </c>
      <c r="J250" s="24">
        <v>0</v>
      </c>
      <c r="K250" s="27">
        <v>0</v>
      </c>
      <c r="L250" s="43"/>
      <c r="M250" s="53">
        <v>0</v>
      </c>
      <c r="O250" s="60">
        <v>102715</v>
      </c>
      <c r="P250" s="60">
        <v>755</v>
      </c>
      <c r="Q250" s="60">
        <v>604</v>
      </c>
      <c r="R250" s="60">
        <v>566.25</v>
      </c>
      <c r="T250" s="96">
        <f t="shared" si="12"/>
        <v>0</v>
      </c>
      <c r="U250" s="96">
        <f t="shared" si="13"/>
        <v>0</v>
      </c>
      <c r="W250" s="94">
        <f t="shared" si="14"/>
        <v>0</v>
      </c>
      <c r="X250" s="94">
        <f t="shared" si="15"/>
        <v>0</v>
      </c>
    </row>
    <row r="251" spans="1:24" ht="102">
      <c r="A251" s="20">
        <v>241</v>
      </c>
      <c r="B251" s="21" t="s">
        <v>927</v>
      </c>
      <c r="C251" s="31" t="s">
        <v>928</v>
      </c>
      <c r="D251" s="21" t="s">
        <v>929</v>
      </c>
      <c r="E251" s="23">
        <v>0</v>
      </c>
      <c r="F251" s="24">
        <v>0</v>
      </c>
      <c r="G251" s="24">
        <v>0</v>
      </c>
      <c r="H251" s="25">
        <v>0</v>
      </c>
      <c r="I251" s="26">
        <v>0</v>
      </c>
      <c r="J251" s="24">
        <v>0</v>
      </c>
      <c r="K251" s="27">
        <v>0</v>
      </c>
      <c r="L251" s="43"/>
      <c r="M251" s="53">
        <v>0</v>
      </c>
      <c r="O251" s="60">
        <v>26018</v>
      </c>
      <c r="P251" s="60">
        <v>6913</v>
      </c>
      <c r="Q251" s="60">
        <v>5530.4</v>
      </c>
      <c r="R251" s="60">
        <v>5184.75</v>
      </c>
      <c r="T251" s="96">
        <f t="shared" si="12"/>
        <v>0</v>
      </c>
      <c r="U251" s="96">
        <f t="shared" si="13"/>
        <v>0</v>
      </c>
      <c r="W251" s="94">
        <f t="shared" si="14"/>
        <v>0</v>
      </c>
      <c r="X251" s="94">
        <f t="shared" si="15"/>
        <v>0</v>
      </c>
    </row>
    <row r="252" spans="1:24" ht="51">
      <c r="A252" s="20">
        <v>242</v>
      </c>
      <c r="B252" s="21" t="s">
        <v>930</v>
      </c>
      <c r="C252" s="31" t="s">
        <v>931</v>
      </c>
      <c r="D252" s="21" t="s">
        <v>559</v>
      </c>
      <c r="E252" s="23">
        <v>0</v>
      </c>
      <c r="F252" s="24">
        <v>0</v>
      </c>
      <c r="G252" s="24">
        <v>0</v>
      </c>
      <c r="H252" s="25">
        <v>0</v>
      </c>
      <c r="I252" s="26">
        <v>0</v>
      </c>
      <c r="J252" s="24">
        <v>0</v>
      </c>
      <c r="K252" s="27">
        <v>0</v>
      </c>
      <c r="L252" s="43"/>
      <c r="M252" s="53">
        <v>0</v>
      </c>
      <c r="O252" s="60">
        <v>39479</v>
      </c>
      <c r="P252" s="60">
        <v>391</v>
      </c>
      <c r="Q252" s="60">
        <v>312.8</v>
      </c>
      <c r="R252" s="60">
        <v>293.25</v>
      </c>
      <c r="T252" s="96">
        <f t="shared" si="12"/>
        <v>0</v>
      </c>
      <c r="U252" s="96">
        <f t="shared" si="13"/>
        <v>0</v>
      </c>
      <c r="W252" s="94">
        <f t="shared" si="14"/>
        <v>0</v>
      </c>
      <c r="X252" s="94">
        <f t="shared" si="15"/>
        <v>0</v>
      </c>
    </row>
    <row r="253" spans="1:24" ht="51">
      <c r="A253" s="20">
        <v>243</v>
      </c>
      <c r="B253" s="21" t="s">
        <v>932</v>
      </c>
      <c r="C253" s="31" t="s">
        <v>933</v>
      </c>
      <c r="D253" s="21" t="s">
        <v>559</v>
      </c>
      <c r="E253" s="23">
        <v>0</v>
      </c>
      <c r="F253" s="24">
        <v>0</v>
      </c>
      <c r="G253" s="24">
        <v>0</v>
      </c>
      <c r="H253" s="25">
        <v>0</v>
      </c>
      <c r="I253" s="26">
        <v>0</v>
      </c>
      <c r="J253" s="24">
        <v>0</v>
      </c>
      <c r="K253" s="27">
        <v>0</v>
      </c>
      <c r="L253" s="43"/>
      <c r="M253" s="53">
        <v>0</v>
      </c>
      <c r="O253" s="60">
        <v>28874</v>
      </c>
      <c r="P253" s="60">
        <v>100</v>
      </c>
      <c r="Q253" s="60">
        <v>80</v>
      </c>
      <c r="R253" s="60">
        <v>75</v>
      </c>
      <c r="T253" s="96">
        <f t="shared" si="12"/>
        <v>0</v>
      </c>
      <c r="U253" s="96">
        <f t="shared" si="13"/>
        <v>0</v>
      </c>
      <c r="W253" s="94">
        <f t="shared" si="14"/>
        <v>0</v>
      </c>
      <c r="X253" s="94">
        <f t="shared" si="15"/>
        <v>0</v>
      </c>
    </row>
    <row r="254" spans="1:24" ht="63.75">
      <c r="A254" s="20">
        <v>244</v>
      </c>
      <c r="B254" s="21" t="s">
        <v>934</v>
      </c>
      <c r="C254" s="31" t="s">
        <v>935</v>
      </c>
      <c r="D254" s="21" t="s">
        <v>559</v>
      </c>
      <c r="E254" s="23">
        <v>0</v>
      </c>
      <c r="F254" s="24">
        <v>0</v>
      </c>
      <c r="G254" s="24">
        <v>0</v>
      </c>
      <c r="H254" s="25">
        <v>0</v>
      </c>
      <c r="I254" s="26">
        <v>0</v>
      </c>
      <c r="J254" s="24">
        <v>0</v>
      </c>
      <c r="K254" s="27">
        <v>0</v>
      </c>
      <c r="L254" s="43"/>
      <c r="M254" s="53">
        <v>0</v>
      </c>
      <c r="O254" s="60">
        <v>99093</v>
      </c>
      <c r="P254" s="60">
        <v>5882</v>
      </c>
      <c r="Q254" s="60">
        <v>4705.6000000000004</v>
      </c>
      <c r="R254" s="60">
        <v>4411.5</v>
      </c>
      <c r="T254" s="96">
        <f t="shared" si="12"/>
        <v>0</v>
      </c>
      <c r="U254" s="96">
        <f t="shared" si="13"/>
        <v>0</v>
      </c>
      <c r="W254" s="94">
        <f t="shared" si="14"/>
        <v>0</v>
      </c>
      <c r="X254" s="94">
        <f t="shared" si="15"/>
        <v>0</v>
      </c>
    </row>
    <row r="255" spans="1:24" ht="76.5">
      <c r="A255" s="20">
        <v>245</v>
      </c>
      <c r="B255" s="21" t="s">
        <v>936</v>
      </c>
      <c r="C255" s="31" t="s">
        <v>937</v>
      </c>
      <c r="D255" s="21" t="s">
        <v>559</v>
      </c>
      <c r="E255" s="23">
        <v>0</v>
      </c>
      <c r="F255" s="24">
        <v>0</v>
      </c>
      <c r="G255" s="24">
        <v>0</v>
      </c>
      <c r="H255" s="25">
        <v>0</v>
      </c>
      <c r="I255" s="26">
        <v>0</v>
      </c>
      <c r="J255" s="24">
        <v>0</v>
      </c>
      <c r="K255" s="27">
        <v>0</v>
      </c>
      <c r="L255" s="43"/>
      <c r="M255" s="53">
        <v>0</v>
      </c>
      <c r="O255" s="60">
        <v>174544</v>
      </c>
      <c r="P255" s="60">
        <v>7700</v>
      </c>
      <c r="Q255" s="60">
        <v>6160</v>
      </c>
      <c r="R255" s="60">
        <v>5775</v>
      </c>
      <c r="T255" s="96">
        <f t="shared" si="12"/>
        <v>0</v>
      </c>
      <c r="U255" s="96">
        <f t="shared" si="13"/>
        <v>0</v>
      </c>
      <c r="W255" s="94">
        <f t="shared" si="14"/>
        <v>0</v>
      </c>
      <c r="X255" s="94">
        <f t="shared" si="15"/>
        <v>0</v>
      </c>
    </row>
    <row r="256" spans="1:24" ht="38.25">
      <c r="A256" s="20">
        <v>246</v>
      </c>
      <c r="B256" s="21" t="s">
        <v>938</v>
      </c>
      <c r="C256" s="31" t="s">
        <v>939</v>
      </c>
      <c r="D256" s="21" t="s">
        <v>559</v>
      </c>
      <c r="E256" s="23">
        <v>0</v>
      </c>
      <c r="F256" s="24">
        <v>0</v>
      </c>
      <c r="G256" s="24">
        <v>0</v>
      </c>
      <c r="H256" s="25">
        <v>0</v>
      </c>
      <c r="I256" s="26">
        <v>0</v>
      </c>
      <c r="J256" s="24">
        <v>0</v>
      </c>
      <c r="K256" s="27">
        <v>0</v>
      </c>
      <c r="L256" s="43"/>
      <c r="M256" s="53">
        <v>0</v>
      </c>
      <c r="O256" s="60">
        <v>71000</v>
      </c>
      <c r="P256" s="60">
        <v>3966</v>
      </c>
      <c r="Q256" s="60">
        <v>3172.8</v>
      </c>
      <c r="R256" s="60">
        <v>2974.5</v>
      </c>
      <c r="T256" s="96">
        <f t="shared" si="12"/>
        <v>0</v>
      </c>
      <c r="U256" s="96">
        <f t="shared" si="13"/>
        <v>0</v>
      </c>
      <c r="W256" s="94">
        <f t="shared" si="14"/>
        <v>0</v>
      </c>
      <c r="X256" s="94">
        <f t="shared" si="15"/>
        <v>0</v>
      </c>
    </row>
    <row r="257" spans="1:24" ht="38.25">
      <c r="A257" s="20">
        <v>247</v>
      </c>
      <c r="B257" s="21" t="s">
        <v>940</v>
      </c>
      <c r="C257" s="31" t="s">
        <v>941</v>
      </c>
      <c r="D257" s="21" t="s">
        <v>559</v>
      </c>
      <c r="E257" s="23">
        <v>0</v>
      </c>
      <c r="F257" s="24">
        <v>0</v>
      </c>
      <c r="G257" s="24">
        <v>0</v>
      </c>
      <c r="H257" s="25">
        <v>0</v>
      </c>
      <c r="I257" s="26">
        <v>0</v>
      </c>
      <c r="J257" s="24">
        <v>0</v>
      </c>
      <c r="K257" s="27">
        <v>0</v>
      </c>
      <c r="L257" s="43"/>
      <c r="M257" s="53">
        <v>0</v>
      </c>
      <c r="O257" s="60">
        <v>87954</v>
      </c>
      <c r="P257" s="60">
        <v>7700</v>
      </c>
      <c r="Q257" s="60">
        <v>6160</v>
      </c>
      <c r="R257" s="60">
        <v>5775</v>
      </c>
      <c r="T257" s="96">
        <f t="shared" si="12"/>
        <v>0</v>
      </c>
      <c r="U257" s="96">
        <f t="shared" si="13"/>
        <v>0</v>
      </c>
      <c r="W257" s="94">
        <f t="shared" si="14"/>
        <v>0</v>
      </c>
      <c r="X257" s="94">
        <f t="shared" si="15"/>
        <v>0</v>
      </c>
    </row>
    <row r="258" spans="1:24" ht="114.75">
      <c r="A258" s="20">
        <v>248</v>
      </c>
      <c r="B258" s="21" t="s">
        <v>942</v>
      </c>
      <c r="C258" s="31" t="s">
        <v>943</v>
      </c>
      <c r="D258" s="21" t="s">
        <v>559</v>
      </c>
      <c r="E258" s="23">
        <v>7</v>
      </c>
      <c r="F258" s="24">
        <v>1171</v>
      </c>
      <c r="G258" s="24">
        <v>345</v>
      </c>
      <c r="H258" s="25">
        <v>0.2</v>
      </c>
      <c r="I258" s="26">
        <v>0.76430401366353551</v>
      </c>
      <c r="J258" s="24">
        <v>276</v>
      </c>
      <c r="K258" s="27">
        <v>1932</v>
      </c>
      <c r="L258" s="43"/>
      <c r="M258" s="53">
        <v>7</v>
      </c>
      <c r="O258" s="60">
        <v>9219</v>
      </c>
      <c r="P258" s="60">
        <v>345</v>
      </c>
      <c r="Q258" s="60">
        <v>276</v>
      </c>
      <c r="R258" s="60">
        <v>258.75</v>
      </c>
      <c r="T258" s="96">
        <f t="shared" si="12"/>
        <v>1932</v>
      </c>
      <c r="U258" s="96">
        <f t="shared" si="13"/>
        <v>1811.25</v>
      </c>
      <c r="W258" s="94">
        <f t="shared" si="14"/>
        <v>0</v>
      </c>
      <c r="X258" s="94">
        <f t="shared" si="15"/>
        <v>-120.75</v>
      </c>
    </row>
    <row r="259" spans="1:24" ht="114.75">
      <c r="A259" s="20">
        <v>249</v>
      </c>
      <c r="B259" s="21" t="s">
        <v>944</v>
      </c>
      <c r="C259" s="31" t="s">
        <v>943</v>
      </c>
      <c r="D259" s="21" t="s">
        <v>559</v>
      </c>
      <c r="E259" s="23">
        <v>0</v>
      </c>
      <c r="F259" s="24">
        <v>0</v>
      </c>
      <c r="G259" s="24">
        <v>0</v>
      </c>
      <c r="H259" s="25">
        <v>0</v>
      </c>
      <c r="I259" s="26">
        <v>0</v>
      </c>
      <c r="J259" s="24">
        <v>0</v>
      </c>
      <c r="K259" s="27">
        <v>0</v>
      </c>
      <c r="L259" s="43"/>
      <c r="M259" s="53">
        <v>0</v>
      </c>
      <c r="O259" s="60">
        <v>27911</v>
      </c>
      <c r="P259" s="60">
        <v>3315</v>
      </c>
      <c r="Q259" s="60">
        <v>2652</v>
      </c>
      <c r="R259" s="60">
        <v>2486.25</v>
      </c>
      <c r="T259" s="96">
        <f t="shared" si="12"/>
        <v>0</v>
      </c>
      <c r="U259" s="96">
        <f t="shared" si="13"/>
        <v>0</v>
      </c>
      <c r="W259" s="94">
        <f t="shared" si="14"/>
        <v>0</v>
      </c>
      <c r="X259" s="94">
        <f t="shared" si="15"/>
        <v>0</v>
      </c>
    </row>
    <row r="260" spans="1:24" ht="153">
      <c r="A260" s="20">
        <v>250</v>
      </c>
      <c r="B260" s="21" t="s">
        <v>945</v>
      </c>
      <c r="C260" s="31" t="s">
        <v>946</v>
      </c>
      <c r="D260" s="21" t="s">
        <v>559</v>
      </c>
      <c r="E260" s="23">
        <v>0</v>
      </c>
      <c r="F260" s="24">
        <v>0</v>
      </c>
      <c r="G260" s="24">
        <v>0</v>
      </c>
      <c r="H260" s="25">
        <v>0</v>
      </c>
      <c r="I260" s="26">
        <v>0</v>
      </c>
      <c r="J260" s="24">
        <v>0</v>
      </c>
      <c r="K260" s="27">
        <v>0</v>
      </c>
      <c r="L260" s="43"/>
      <c r="M260" s="53">
        <v>0</v>
      </c>
      <c r="O260" s="60">
        <v>68476</v>
      </c>
      <c r="P260" s="60">
        <v>147</v>
      </c>
      <c r="Q260" s="60">
        <v>117.6</v>
      </c>
      <c r="R260" s="60">
        <v>110.25</v>
      </c>
      <c r="T260" s="96">
        <f t="shared" si="12"/>
        <v>0</v>
      </c>
      <c r="U260" s="96">
        <f t="shared" si="13"/>
        <v>0</v>
      </c>
      <c r="W260" s="94">
        <f t="shared" si="14"/>
        <v>0</v>
      </c>
      <c r="X260" s="94">
        <f t="shared" si="15"/>
        <v>0</v>
      </c>
    </row>
    <row r="261" spans="1:24" ht="153">
      <c r="A261" s="20">
        <v>251</v>
      </c>
      <c r="B261" s="21" t="s">
        <v>947</v>
      </c>
      <c r="C261" s="31" t="s">
        <v>948</v>
      </c>
      <c r="D261" s="21" t="s">
        <v>559</v>
      </c>
      <c r="E261" s="23">
        <v>0</v>
      </c>
      <c r="F261" s="24">
        <v>0</v>
      </c>
      <c r="G261" s="24">
        <v>0</v>
      </c>
      <c r="H261" s="25">
        <v>0</v>
      </c>
      <c r="I261" s="26">
        <v>0</v>
      </c>
      <c r="J261" s="24">
        <v>0</v>
      </c>
      <c r="K261" s="27">
        <v>0</v>
      </c>
      <c r="L261" s="43"/>
      <c r="M261" s="53">
        <v>0</v>
      </c>
      <c r="O261" s="60">
        <v>80205</v>
      </c>
      <c r="P261" s="60">
        <v>165</v>
      </c>
      <c r="Q261" s="60">
        <v>132</v>
      </c>
      <c r="R261" s="60">
        <v>123.75</v>
      </c>
      <c r="T261" s="96">
        <f t="shared" si="12"/>
        <v>0</v>
      </c>
      <c r="U261" s="96">
        <f t="shared" si="13"/>
        <v>0</v>
      </c>
      <c r="W261" s="94">
        <f t="shared" si="14"/>
        <v>0</v>
      </c>
      <c r="X261" s="94">
        <f t="shared" si="15"/>
        <v>0</v>
      </c>
    </row>
    <row r="262" spans="1:24" ht="89.25">
      <c r="A262" s="20">
        <v>252</v>
      </c>
      <c r="B262" s="21" t="s">
        <v>949</v>
      </c>
      <c r="C262" s="31" t="s">
        <v>950</v>
      </c>
      <c r="D262" s="21" t="s">
        <v>559</v>
      </c>
      <c r="E262" s="23">
        <v>0</v>
      </c>
      <c r="F262" s="24">
        <v>0</v>
      </c>
      <c r="G262" s="24">
        <v>0</v>
      </c>
      <c r="H262" s="25">
        <v>0</v>
      </c>
      <c r="I262" s="26">
        <v>0</v>
      </c>
      <c r="J262" s="24">
        <v>0</v>
      </c>
      <c r="K262" s="27">
        <v>0</v>
      </c>
      <c r="L262" s="43"/>
      <c r="M262" s="53">
        <v>0</v>
      </c>
      <c r="O262" s="60">
        <v>17081</v>
      </c>
      <c r="P262" s="60">
        <v>490</v>
      </c>
      <c r="Q262" s="60">
        <v>392</v>
      </c>
      <c r="R262" s="60">
        <v>367.5</v>
      </c>
      <c r="T262" s="96">
        <f t="shared" si="12"/>
        <v>0</v>
      </c>
      <c r="U262" s="96">
        <f t="shared" si="13"/>
        <v>0</v>
      </c>
      <c r="W262" s="94">
        <f t="shared" si="14"/>
        <v>0</v>
      </c>
      <c r="X262" s="94">
        <f t="shared" si="15"/>
        <v>0</v>
      </c>
    </row>
    <row r="263" spans="1:24" ht="89.25">
      <c r="A263" s="20">
        <v>253</v>
      </c>
      <c r="B263" s="21" t="s">
        <v>951</v>
      </c>
      <c r="C263" s="31" t="s">
        <v>950</v>
      </c>
      <c r="D263" s="21" t="s">
        <v>559</v>
      </c>
      <c r="E263" s="23">
        <v>0</v>
      </c>
      <c r="F263" s="24">
        <v>0</v>
      </c>
      <c r="G263" s="24">
        <v>0</v>
      </c>
      <c r="H263" s="25">
        <v>0</v>
      </c>
      <c r="I263" s="26">
        <v>0</v>
      </c>
      <c r="J263" s="24">
        <v>0</v>
      </c>
      <c r="K263" s="27">
        <v>0</v>
      </c>
      <c r="L263" s="43"/>
      <c r="M263" s="53">
        <v>0</v>
      </c>
      <c r="O263" s="60">
        <v>50904</v>
      </c>
      <c r="P263" s="60">
        <v>626</v>
      </c>
      <c r="Q263" s="60">
        <v>500.8</v>
      </c>
      <c r="R263" s="60">
        <v>469.5</v>
      </c>
      <c r="T263" s="96">
        <f t="shared" si="12"/>
        <v>0</v>
      </c>
      <c r="U263" s="96">
        <f t="shared" si="13"/>
        <v>0</v>
      </c>
      <c r="W263" s="94">
        <f t="shared" si="14"/>
        <v>0</v>
      </c>
      <c r="X263" s="94">
        <f t="shared" si="15"/>
        <v>0</v>
      </c>
    </row>
    <row r="264" spans="1:24" ht="114.75">
      <c r="A264" s="20">
        <v>254</v>
      </c>
      <c r="B264" s="21" t="s">
        <v>952</v>
      </c>
      <c r="C264" s="31" t="s">
        <v>953</v>
      </c>
      <c r="D264" s="21" t="s">
        <v>912</v>
      </c>
      <c r="E264" s="23">
        <v>0</v>
      </c>
      <c r="F264" s="24">
        <v>0</v>
      </c>
      <c r="G264" s="24">
        <v>0</v>
      </c>
      <c r="H264" s="25">
        <v>0</v>
      </c>
      <c r="I264" s="26">
        <v>0</v>
      </c>
      <c r="J264" s="24">
        <v>0</v>
      </c>
      <c r="K264" s="27">
        <v>0</v>
      </c>
      <c r="L264" s="43"/>
      <c r="M264" s="53">
        <v>0</v>
      </c>
      <c r="O264" s="60">
        <v>38149</v>
      </c>
      <c r="P264" s="60">
        <v>482</v>
      </c>
      <c r="Q264" s="60">
        <v>385.6</v>
      </c>
      <c r="R264" s="60">
        <v>361.5</v>
      </c>
      <c r="T264" s="96">
        <f t="shared" si="12"/>
        <v>0</v>
      </c>
      <c r="U264" s="96">
        <f t="shared" si="13"/>
        <v>0</v>
      </c>
      <c r="W264" s="94">
        <f t="shared" si="14"/>
        <v>0</v>
      </c>
      <c r="X264" s="94">
        <f t="shared" si="15"/>
        <v>0</v>
      </c>
    </row>
    <row r="265" spans="1:24" ht="114.75">
      <c r="A265" s="20">
        <v>255</v>
      </c>
      <c r="B265" s="21" t="s">
        <v>954</v>
      </c>
      <c r="C265" s="31" t="s">
        <v>953</v>
      </c>
      <c r="D265" s="21" t="s">
        <v>912</v>
      </c>
      <c r="E265" s="23">
        <v>0</v>
      </c>
      <c r="F265" s="24">
        <v>0</v>
      </c>
      <c r="G265" s="24">
        <v>0</v>
      </c>
      <c r="H265" s="25">
        <v>0</v>
      </c>
      <c r="I265" s="26">
        <v>0</v>
      </c>
      <c r="J265" s="24">
        <v>0</v>
      </c>
      <c r="K265" s="27">
        <v>0</v>
      </c>
      <c r="L265" s="43"/>
      <c r="M265" s="53">
        <v>0</v>
      </c>
      <c r="O265" s="60">
        <v>115497</v>
      </c>
      <c r="P265" s="60">
        <v>482</v>
      </c>
      <c r="Q265" s="60">
        <v>385.6</v>
      </c>
      <c r="R265" s="60">
        <v>361.5</v>
      </c>
      <c r="T265" s="96">
        <f t="shared" si="12"/>
        <v>0</v>
      </c>
      <c r="U265" s="96">
        <f t="shared" si="13"/>
        <v>0</v>
      </c>
      <c r="W265" s="94">
        <f t="shared" si="14"/>
        <v>0</v>
      </c>
      <c r="X265" s="94">
        <f t="shared" si="15"/>
        <v>0</v>
      </c>
    </row>
    <row r="266" spans="1:24" ht="89.25">
      <c r="A266" s="20">
        <v>256</v>
      </c>
      <c r="B266" s="21" t="s">
        <v>955</v>
      </c>
      <c r="C266" s="31" t="s">
        <v>956</v>
      </c>
      <c r="D266" s="21" t="s">
        <v>559</v>
      </c>
      <c r="E266" s="23">
        <v>0</v>
      </c>
      <c r="F266" s="24">
        <v>0</v>
      </c>
      <c r="G266" s="24">
        <v>0</v>
      </c>
      <c r="H266" s="25">
        <v>0</v>
      </c>
      <c r="I266" s="26">
        <v>0</v>
      </c>
      <c r="J266" s="24">
        <v>0</v>
      </c>
      <c r="K266" s="27">
        <v>0</v>
      </c>
      <c r="L266" s="43"/>
      <c r="M266" s="53">
        <v>0</v>
      </c>
      <c r="O266" s="60">
        <v>95021</v>
      </c>
      <c r="P266" s="60">
        <v>5741</v>
      </c>
      <c r="Q266" s="60">
        <v>4592.8</v>
      </c>
      <c r="R266" s="60">
        <v>4305.75</v>
      </c>
      <c r="T266" s="96">
        <f t="shared" si="12"/>
        <v>0</v>
      </c>
      <c r="U266" s="96">
        <f t="shared" si="13"/>
        <v>0</v>
      </c>
      <c r="W266" s="94">
        <f t="shared" si="14"/>
        <v>0</v>
      </c>
      <c r="X266" s="94">
        <f t="shared" si="15"/>
        <v>0</v>
      </c>
    </row>
    <row r="267" spans="1:24" ht="89.25">
      <c r="A267" s="20">
        <v>257</v>
      </c>
      <c r="B267" s="21" t="s">
        <v>957</v>
      </c>
      <c r="C267" s="31" t="s">
        <v>956</v>
      </c>
      <c r="D267" s="21" t="s">
        <v>559</v>
      </c>
      <c r="E267" s="23">
        <v>0</v>
      </c>
      <c r="F267" s="24">
        <v>0</v>
      </c>
      <c r="G267" s="24">
        <v>0</v>
      </c>
      <c r="H267" s="25">
        <v>0</v>
      </c>
      <c r="I267" s="26">
        <v>0</v>
      </c>
      <c r="J267" s="24">
        <v>0</v>
      </c>
      <c r="K267" s="27">
        <v>0</v>
      </c>
      <c r="L267" s="43"/>
      <c r="M267" s="53">
        <v>0</v>
      </c>
      <c r="O267" s="60">
        <v>291850</v>
      </c>
      <c r="P267" s="60">
        <v>5741</v>
      </c>
      <c r="Q267" s="60">
        <v>4592.8</v>
      </c>
      <c r="R267" s="60">
        <v>4305.75</v>
      </c>
      <c r="T267" s="96">
        <f t="shared" ref="T267:T330" si="16">E267*Q267</f>
        <v>0</v>
      </c>
      <c r="U267" s="96">
        <f t="shared" ref="U267:U330" si="17">E267*R267</f>
        <v>0</v>
      </c>
      <c r="W267" s="94">
        <f t="shared" ref="W267:W330" si="18">T267-K267</f>
        <v>0</v>
      </c>
      <c r="X267" s="94">
        <f t="shared" ref="X267:X330" si="19">U267-K267</f>
        <v>0</v>
      </c>
    </row>
    <row r="268" spans="1:24" ht="165.75">
      <c r="A268" s="20">
        <v>258</v>
      </c>
      <c r="B268" s="21" t="s">
        <v>958</v>
      </c>
      <c r="C268" s="31" t="s">
        <v>959</v>
      </c>
      <c r="D268" s="21" t="s">
        <v>912</v>
      </c>
      <c r="E268" s="23">
        <v>0</v>
      </c>
      <c r="F268" s="24">
        <v>0</v>
      </c>
      <c r="G268" s="24">
        <v>0</v>
      </c>
      <c r="H268" s="25">
        <v>0</v>
      </c>
      <c r="I268" s="26">
        <v>0</v>
      </c>
      <c r="J268" s="24">
        <v>0</v>
      </c>
      <c r="K268" s="27">
        <v>0</v>
      </c>
      <c r="L268" s="43"/>
      <c r="M268" s="53">
        <v>0</v>
      </c>
      <c r="O268" s="60">
        <v>249977</v>
      </c>
      <c r="P268" s="60">
        <v>4236</v>
      </c>
      <c r="Q268" s="60">
        <v>3388.8</v>
      </c>
      <c r="R268" s="60">
        <v>3177</v>
      </c>
      <c r="T268" s="96">
        <f t="shared" si="16"/>
        <v>0</v>
      </c>
      <c r="U268" s="96">
        <f t="shared" si="17"/>
        <v>0</v>
      </c>
      <c r="W268" s="94">
        <f t="shared" si="18"/>
        <v>0</v>
      </c>
      <c r="X268" s="94">
        <f t="shared" si="19"/>
        <v>0</v>
      </c>
    </row>
    <row r="269" spans="1:24" ht="165.75">
      <c r="A269" s="20">
        <v>259</v>
      </c>
      <c r="B269" s="21" t="s">
        <v>960</v>
      </c>
      <c r="C269" s="31" t="s">
        <v>959</v>
      </c>
      <c r="D269" s="21" t="s">
        <v>912</v>
      </c>
      <c r="E269" s="23">
        <v>0</v>
      </c>
      <c r="F269" s="24">
        <v>0</v>
      </c>
      <c r="G269" s="24">
        <v>0</v>
      </c>
      <c r="H269" s="25">
        <v>0</v>
      </c>
      <c r="I269" s="26">
        <v>0</v>
      </c>
      <c r="J269" s="24">
        <v>0</v>
      </c>
      <c r="K269" s="27">
        <v>0</v>
      </c>
      <c r="L269" s="43"/>
      <c r="M269" s="53">
        <v>0</v>
      </c>
      <c r="O269" s="60">
        <v>790850</v>
      </c>
      <c r="P269" s="60">
        <v>10816</v>
      </c>
      <c r="Q269" s="60">
        <v>8652.7999999999993</v>
      </c>
      <c r="R269" s="60">
        <v>8112</v>
      </c>
      <c r="T269" s="96">
        <f t="shared" si="16"/>
        <v>0</v>
      </c>
      <c r="U269" s="96">
        <f t="shared" si="17"/>
        <v>0</v>
      </c>
      <c r="W269" s="94">
        <f t="shared" si="18"/>
        <v>0</v>
      </c>
      <c r="X269" s="94">
        <f t="shared" si="19"/>
        <v>0</v>
      </c>
    </row>
    <row r="270" spans="1:24" ht="165.75">
      <c r="A270" s="20">
        <v>260</v>
      </c>
      <c r="B270" s="21" t="s">
        <v>961</v>
      </c>
      <c r="C270" s="31" t="s">
        <v>962</v>
      </c>
      <c r="D270" s="21" t="s">
        <v>912</v>
      </c>
      <c r="E270" s="23">
        <v>0</v>
      </c>
      <c r="F270" s="24">
        <v>0</v>
      </c>
      <c r="G270" s="24">
        <v>0</v>
      </c>
      <c r="H270" s="25">
        <v>0</v>
      </c>
      <c r="I270" s="26">
        <v>0</v>
      </c>
      <c r="J270" s="24">
        <v>0</v>
      </c>
      <c r="K270" s="27">
        <v>0</v>
      </c>
      <c r="L270" s="43"/>
      <c r="M270" s="53">
        <v>0</v>
      </c>
      <c r="O270" s="60">
        <v>124989</v>
      </c>
      <c r="P270" s="60">
        <v>4378</v>
      </c>
      <c r="Q270" s="60">
        <v>3502.4</v>
      </c>
      <c r="R270" s="60">
        <v>3283.5</v>
      </c>
      <c r="T270" s="96">
        <f t="shared" si="16"/>
        <v>0</v>
      </c>
      <c r="U270" s="96">
        <f t="shared" si="17"/>
        <v>0</v>
      </c>
      <c r="W270" s="94">
        <f t="shared" si="18"/>
        <v>0</v>
      </c>
      <c r="X270" s="94">
        <f t="shared" si="19"/>
        <v>0</v>
      </c>
    </row>
    <row r="271" spans="1:24" ht="165.75">
      <c r="A271" s="20">
        <v>261</v>
      </c>
      <c r="B271" s="21" t="s">
        <v>963</v>
      </c>
      <c r="C271" s="31" t="s">
        <v>962</v>
      </c>
      <c r="D271" s="21" t="s">
        <v>912</v>
      </c>
      <c r="E271" s="23">
        <v>0</v>
      </c>
      <c r="F271" s="24">
        <v>0</v>
      </c>
      <c r="G271" s="24">
        <v>0</v>
      </c>
      <c r="H271" s="25">
        <v>0</v>
      </c>
      <c r="I271" s="26">
        <v>0</v>
      </c>
      <c r="J271" s="24">
        <v>0</v>
      </c>
      <c r="K271" s="27">
        <v>0</v>
      </c>
      <c r="L271" s="43"/>
      <c r="M271" s="53">
        <v>0</v>
      </c>
      <c r="O271" s="60">
        <v>525669</v>
      </c>
      <c r="P271" s="60">
        <v>5408</v>
      </c>
      <c r="Q271" s="60">
        <v>4326.3999999999996</v>
      </c>
      <c r="R271" s="60">
        <v>4056</v>
      </c>
      <c r="T271" s="96">
        <f t="shared" si="16"/>
        <v>0</v>
      </c>
      <c r="U271" s="96">
        <f t="shared" si="17"/>
        <v>0</v>
      </c>
      <c r="W271" s="94">
        <f t="shared" si="18"/>
        <v>0</v>
      </c>
      <c r="X271" s="94">
        <f t="shared" si="19"/>
        <v>0</v>
      </c>
    </row>
    <row r="272" spans="1:24" ht="38.25">
      <c r="A272" s="20">
        <v>262</v>
      </c>
      <c r="B272" s="21" t="s">
        <v>964</v>
      </c>
      <c r="C272" s="31" t="s">
        <v>965</v>
      </c>
      <c r="D272" s="21" t="s">
        <v>559</v>
      </c>
      <c r="E272" s="23">
        <v>0</v>
      </c>
      <c r="F272" s="24">
        <v>0</v>
      </c>
      <c r="G272" s="24">
        <v>0</v>
      </c>
      <c r="H272" s="25">
        <v>0</v>
      </c>
      <c r="I272" s="26">
        <v>0</v>
      </c>
      <c r="J272" s="24">
        <v>0</v>
      </c>
      <c r="K272" s="27">
        <v>0</v>
      </c>
      <c r="L272" s="43"/>
      <c r="M272" s="53">
        <v>0</v>
      </c>
      <c r="O272" s="60">
        <v>7918</v>
      </c>
      <c r="P272" s="60">
        <v>337</v>
      </c>
      <c r="Q272" s="60">
        <v>269.60000000000002</v>
      </c>
      <c r="R272" s="60">
        <v>252.75</v>
      </c>
      <c r="T272" s="96">
        <f t="shared" si="16"/>
        <v>0</v>
      </c>
      <c r="U272" s="96">
        <f t="shared" si="17"/>
        <v>0</v>
      </c>
      <c r="W272" s="94">
        <f t="shared" si="18"/>
        <v>0</v>
      </c>
      <c r="X272" s="94">
        <f t="shared" si="19"/>
        <v>0</v>
      </c>
    </row>
    <row r="273" spans="1:24" ht="25.5">
      <c r="A273" s="20">
        <v>263</v>
      </c>
      <c r="B273" s="21" t="s">
        <v>966</v>
      </c>
      <c r="C273" s="31" t="s">
        <v>965</v>
      </c>
      <c r="D273" s="21" t="s">
        <v>559</v>
      </c>
      <c r="E273" s="23">
        <v>0</v>
      </c>
      <c r="F273" s="24">
        <v>0</v>
      </c>
      <c r="G273" s="24">
        <v>0</v>
      </c>
      <c r="H273" s="25">
        <v>0</v>
      </c>
      <c r="I273" s="26">
        <v>0</v>
      </c>
      <c r="J273" s="24">
        <v>0</v>
      </c>
      <c r="K273" s="27">
        <v>0</v>
      </c>
      <c r="L273" s="43"/>
      <c r="M273" s="53">
        <v>0</v>
      </c>
      <c r="O273" s="60">
        <v>48528</v>
      </c>
      <c r="P273" s="60">
        <v>337</v>
      </c>
      <c r="Q273" s="60">
        <v>269.60000000000002</v>
      </c>
      <c r="R273" s="60">
        <v>252.75</v>
      </c>
      <c r="T273" s="96">
        <f t="shared" si="16"/>
        <v>0</v>
      </c>
      <c r="U273" s="96">
        <f t="shared" si="17"/>
        <v>0</v>
      </c>
      <c r="W273" s="94">
        <f t="shared" si="18"/>
        <v>0</v>
      </c>
      <c r="X273" s="94">
        <f t="shared" si="19"/>
        <v>0</v>
      </c>
    </row>
    <row r="274" spans="1:24" ht="63.75">
      <c r="A274" s="20">
        <v>264</v>
      </c>
      <c r="B274" s="21" t="s">
        <v>967</v>
      </c>
      <c r="C274" s="31" t="s">
        <v>968</v>
      </c>
      <c r="D274" s="21" t="s">
        <v>559</v>
      </c>
      <c r="E274" s="23">
        <v>0</v>
      </c>
      <c r="F274" s="24">
        <v>0</v>
      </c>
      <c r="G274" s="24">
        <v>0</v>
      </c>
      <c r="H274" s="25">
        <v>0</v>
      </c>
      <c r="I274" s="26">
        <v>0</v>
      </c>
      <c r="J274" s="24">
        <v>0</v>
      </c>
      <c r="K274" s="27">
        <v>0</v>
      </c>
      <c r="L274" s="43"/>
      <c r="M274" s="53">
        <v>0</v>
      </c>
      <c r="O274" s="60">
        <v>31391</v>
      </c>
      <c r="P274" s="60">
        <v>537</v>
      </c>
      <c r="Q274" s="60">
        <v>429.6</v>
      </c>
      <c r="R274" s="60">
        <v>402.75</v>
      </c>
      <c r="T274" s="96">
        <f t="shared" si="16"/>
        <v>0</v>
      </c>
      <c r="U274" s="96">
        <f t="shared" si="17"/>
        <v>0</v>
      </c>
      <c r="W274" s="94">
        <f t="shared" si="18"/>
        <v>0</v>
      </c>
      <c r="X274" s="94">
        <f t="shared" si="19"/>
        <v>0</v>
      </c>
    </row>
    <row r="275" spans="1:24" ht="63.75">
      <c r="A275" s="20">
        <v>265</v>
      </c>
      <c r="B275" s="21" t="s">
        <v>969</v>
      </c>
      <c r="C275" s="31" t="s">
        <v>968</v>
      </c>
      <c r="D275" s="21" t="s">
        <v>559</v>
      </c>
      <c r="E275" s="23">
        <v>0</v>
      </c>
      <c r="F275" s="24">
        <v>0</v>
      </c>
      <c r="G275" s="24">
        <v>0</v>
      </c>
      <c r="H275" s="25">
        <v>0</v>
      </c>
      <c r="I275" s="26">
        <v>0</v>
      </c>
      <c r="J275" s="24">
        <v>0</v>
      </c>
      <c r="K275" s="27">
        <v>0</v>
      </c>
      <c r="L275" s="43"/>
      <c r="M275" s="53">
        <v>0</v>
      </c>
      <c r="O275" s="60">
        <v>179662</v>
      </c>
      <c r="P275" s="60">
        <v>537</v>
      </c>
      <c r="Q275" s="60">
        <v>429.6</v>
      </c>
      <c r="R275" s="60">
        <v>402.75</v>
      </c>
      <c r="T275" s="96">
        <f t="shared" si="16"/>
        <v>0</v>
      </c>
      <c r="U275" s="96">
        <f t="shared" si="17"/>
        <v>0</v>
      </c>
      <c r="W275" s="94">
        <f t="shared" si="18"/>
        <v>0</v>
      </c>
      <c r="X275" s="94">
        <f t="shared" si="19"/>
        <v>0</v>
      </c>
    </row>
    <row r="276" spans="1:24" ht="63.75">
      <c r="A276" s="20">
        <v>266</v>
      </c>
      <c r="B276" s="21" t="s">
        <v>970</v>
      </c>
      <c r="C276" s="31" t="s">
        <v>971</v>
      </c>
      <c r="D276" s="21" t="s">
        <v>559</v>
      </c>
      <c r="E276" s="23">
        <v>0</v>
      </c>
      <c r="F276" s="24">
        <v>0</v>
      </c>
      <c r="G276" s="24">
        <v>0</v>
      </c>
      <c r="H276" s="25">
        <v>0</v>
      </c>
      <c r="I276" s="26">
        <v>0</v>
      </c>
      <c r="J276" s="24">
        <v>0</v>
      </c>
      <c r="K276" s="27">
        <v>0</v>
      </c>
      <c r="L276" s="43"/>
      <c r="M276" s="53">
        <v>0</v>
      </c>
      <c r="O276" s="60">
        <v>35633</v>
      </c>
      <c r="P276" s="60">
        <v>964</v>
      </c>
      <c r="Q276" s="60">
        <v>771.2</v>
      </c>
      <c r="R276" s="60">
        <v>723</v>
      </c>
      <c r="T276" s="96">
        <f t="shared" si="16"/>
        <v>0</v>
      </c>
      <c r="U276" s="96">
        <f t="shared" si="17"/>
        <v>0</v>
      </c>
      <c r="W276" s="94">
        <f t="shared" si="18"/>
        <v>0</v>
      </c>
      <c r="X276" s="94">
        <f t="shared" si="19"/>
        <v>0</v>
      </c>
    </row>
    <row r="277" spans="1:24" ht="63.75">
      <c r="A277" s="20">
        <v>267</v>
      </c>
      <c r="B277" s="21" t="s">
        <v>972</v>
      </c>
      <c r="C277" s="31" t="s">
        <v>971</v>
      </c>
      <c r="D277" s="21" t="s">
        <v>559</v>
      </c>
      <c r="E277" s="23">
        <v>0</v>
      </c>
      <c r="F277" s="24">
        <v>0</v>
      </c>
      <c r="G277" s="24">
        <v>0</v>
      </c>
      <c r="H277" s="25">
        <v>0</v>
      </c>
      <c r="I277" s="26">
        <v>0</v>
      </c>
      <c r="J277" s="24">
        <v>0</v>
      </c>
      <c r="K277" s="27">
        <v>0</v>
      </c>
      <c r="L277" s="43"/>
      <c r="M277" s="53">
        <v>0</v>
      </c>
      <c r="O277" s="60">
        <v>224576</v>
      </c>
      <c r="P277" s="60">
        <v>964</v>
      </c>
      <c r="Q277" s="60">
        <v>771.2</v>
      </c>
      <c r="R277" s="60">
        <v>723</v>
      </c>
      <c r="T277" s="96">
        <f t="shared" si="16"/>
        <v>0</v>
      </c>
      <c r="U277" s="96">
        <f t="shared" si="17"/>
        <v>0</v>
      </c>
      <c r="W277" s="94">
        <f t="shared" si="18"/>
        <v>0</v>
      </c>
      <c r="X277" s="94">
        <f t="shared" si="19"/>
        <v>0</v>
      </c>
    </row>
    <row r="278" spans="1:24" ht="89.25">
      <c r="A278" s="20">
        <v>268</v>
      </c>
      <c r="B278" s="21" t="s">
        <v>973</v>
      </c>
      <c r="C278" s="31" t="s">
        <v>974</v>
      </c>
      <c r="D278" s="21" t="s">
        <v>559</v>
      </c>
      <c r="E278" s="23">
        <v>0</v>
      </c>
      <c r="F278" s="24">
        <v>0</v>
      </c>
      <c r="G278" s="24">
        <v>0</v>
      </c>
      <c r="H278" s="25">
        <v>0</v>
      </c>
      <c r="I278" s="26">
        <v>0</v>
      </c>
      <c r="J278" s="24">
        <v>0</v>
      </c>
      <c r="K278" s="27">
        <v>0</v>
      </c>
      <c r="L278" s="43"/>
      <c r="M278" s="53">
        <v>0</v>
      </c>
      <c r="O278" s="60">
        <v>20134</v>
      </c>
      <c r="P278" s="60">
        <v>260</v>
      </c>
      <c r="Q278" s="60">
        <v>208</v>
      </c>
      <c r="R278" s="60">
        <v>195</v>
      </c>
      <c r="T278" s="96">
        <f t="shared" si="16"/>
        <v>0</v>
      </c>
      <c r="U278" s="96">
        <f t="shared" si="17"/>
        <v>0</v>
      </c>
      <c r="W278" s="94">
        <f t="shared" si="18"/>
        <v>0</v>
      </c>
      <c r="X278" s="94">
        <f t="shared" si="19"/>
        <v>0</v>
      </c>
    </row>
    <row r="279" spans="1:24" ht="89.25">
      <c r="A279" s="20">
        <v>269</v>
      </c>
      <c r="B279" s="21" t="s">
        <v>975</v>
      </c>
      <c r="C279" s="31" t="s">
        <v>974</v>
      </c>
      <c r="D279" s="21" t="s">
        <v>559</v>
      </c>
      <c r="E279" s="23">
        <v>0</v>
      </c>
      <c r="F279" s="24">
        <v>0</v>
      </c>
      <c r="G279" s="24">
        <v>0</v>
      </c>
      <c r="H279" s="25">
        <v>0</v>
      </c>
      <c r="I279" s="26">
        <v>0</v>
      </c>
      <c r="J279" s="24">
        <v>0</v>
      </c>
      <c r="K279" s="27">
        <v>0</v>
      </c>
      <c r="L279" s="43"/>
      <c r="M279" s="53">
        <v>0</v>
      </c>
      <c r="O279" s="60">
        <v>60957</v>
      </c>
      <c r="P279" s="60">
        <v>260</v>
      </c>
      <c r="Q279" s="60">
        <v>208</v>
      </c>
      <c r="R279" s="60">
        <v>195</v>
      </c>
      <c r="T279" s="96">
        <f t="shared" si="16"/>
        <v>0</v>
      </c>
      <c r="U279" s="96">
        <f t="shared" si="17"/>
        <v>0</v>
      </c>
      <c r="W279" s="94">
        <f t="shared" si="18"/>
        <v>0</v>
      </c>
      <c r="X279" s="94">
        <f t="shared" si="19"/>
        <v>0</v>
      </c>
    </row>
    <row r="280" spans="1:24" ht="89.25">
      <c r="A280" s="20">
        <v>270</v>
      </c>
      <c r="B280" s="21" t="s">
        <v>976</v>
      </c>
      <c r="C280" s="31" t="s">
        <v>977</v>
      </c>
      <c r="D280" s="21" t="s">
        <v>559</v>
      </c>
      <c r="E280" s="23">
        <v>0</v>
      </c>
      <c r="F280" s="24">
        <v>0</v>
      </c>
      <c r="G280" s="24">
        <v>0</v>
      </c>
      <c r="H280" s="25">
        <v>0</v>
      </c>
      <c r="I280" s="26">
        <v>0</v>
      </c>
      <c r="J280" s="24">
        <v>0</v>
      </c>
      <c r="K280" s="27">
        <v>0</v>
      </c>
      <c r="L280" s="43"/>
      <c r="M280" s="53">
        <v>0</v>
      </c>
      <c r="O280" s="60">
        <v>254322</v>
      </c>
      <c r="P280" s="60">
        <v>201</v>
      </c>
      <c r="Q280" s="60">
        <v>160.80000000000001</v>
      </c>
      <c r="R280" s="60">
        <v>150.75</v>
      </c>
      <c r="T280" s="96">
        <f t="shared" si="16"/>
        <v>0</v>
      </c>
      <c r="U280" s="96">
        <f t="shared" si="17"/>
        <v>0</v>
      </c>
      <c r="W280" s="94">
        <f t="shared" si="18"/>
        <v>0</v>
      </c>
      <c r="X280" s="94">
        <f t="shared" si="19"/>
        <v>0</v>
      </c>
    </row>
    <row r="281" spans="1:24" ht="89.25">
      <c r="A281" s="20">
        <v>271</v>
      </c>
      <c r="B281" s="21" t="s">
        <v>978</v>
      </c>
      <c r="C281" s="31" t="s">
        <v>977</v>
      </c>
      <c r="D281" s="21" t="s">
        <v>559</v>
      </c>
      <c r="E281" s="23">
        <v>0</v>
      </c>
      <c r="F281" s="24">
        <v>0</v>
      </c>
      <c r="G281" s="24">
        <v>0</v>
      </c>
      <c r="H281" s="25">
        <v>0</v>
      </c>
      <c r="I281" s="26">
        <v>0</v>
      </c>
      <c r="J281" s="24">
        <v>0</v>
      </c>
      <c r="K281" s="27">
        <v>0</v>
      </c>
      <c r="L281" s="43"/>
      <c r="M281" s="53">
        <v>0</v>
      </c>
      <c r="O281" s="60">
        <v>76997</v>
      </c>
      <c r="P281" s="60">
        <v>201</v>
      </c>
      <c r="Q281" s="60">
        <v>160.80000000000001</v>
      </c>
      <c r="R281" s="60">
        <v>150.75</v>
      </c>
      <c r="T281" s="96">
        <f t="shared" si="16"/>
        <v>0</v>
      </c>
      <c r="U281" s="96">
        <f t="shared" si="17"/>
        <v>0</v>
      </c>
      <c r="W281" s="94">
        <f t="shared" si="18"/>
        <v>0</v>
      </c>
      <c r="X281" s="94">
        <f t="shared" si="19"/>
        <v>0</v>
      </c>
    </row>
    <row r="282" spans="1:24" ht="38.25">
      <c r="A282" s="20">
        <v>272</v>
      </c>
      <c r="B282" s="21" t="s">
        <v>979</v>
      </c>
      <c r="C282" s="31" t="s">
        <v>980</v>
      </c>
      <c r="D282" s="21" t="s">
        <v>559</v>
      </c>
      <c r="E282" s="23">
        <v>0</v>
      </c>
      <c r="F282" s="24">
        <v>0</v>
      </c>
      <c r="G282" s="24">
        <v>0</v>
      </c>
      <c r="H282" s="25">
        <v>0</v>
      </c>
      <c r="I282" s="26">
        <v>0</v>
      </c>
      <c r="J282" s="24">
        <v>0</v>
      </c>
      <c r="K282" s="27">
        <v>0</v>
      </c>
      <c r="L282" s="43"/>
      <c r="M282" s="53">
        <v>0</v>
      </c>
      <c r="O282" s="60">
        <v>21193</v>
      </c>
      <c r="P282" s="60">
        <v>538</v>
      </c>
      <c r="Q282" s="60">
        <v>430.4</v>
      </c>
      <c r="R282" s="60">
        <v>403.5</v>
      </c>
      <c r="T282" s="96">
        <f t="shared" si="16"/>
        <v>0</v>
      </c>
      <c r="U282" s="96">
        <f t="shared" si="17"/>
        <v>0</v>
      </c>
      <c r="W282" s="94">
        <f t="shared" si="18"/>
        <v>0</v>
      </c>
      <c r="X282" s="94">
        <f t="shared" si="19"/>
        <v>0</v>
      </c>
    </row>
    <row r="283" spans="1:24" ht="25.5">
      <c r="A283" s="20">
        <v>273</v>
      </c>
      <c r="B283" s="21" t="s">
        <v>981</v>
      </c>
      <c r="C283" s="31" t="s">
        <v>980</v>
      </c>
      <c r="D283" s="21" t="s">
        <v>559</v>
      </c>
      <c r="E283" s="23">
        <v>0</v>
      </c>
      <c r="F283" s="24">
        <v>0</v>
      </c>
      <c r="G283" s="24">
        <v>0</v>
      </c>
      <c r="H283" s="25">
        <v>0</v>
      </c>
      <c r="I283" s="26">
        <v>0</v>
      </c>
      <c r="J283" s="24">
        <v>0</v>
      </c>
      <c r="K283" s="27">
        <v>0</v>
      </c>
      <c r="L283" s="43"/>
      <c r="M283" s="53">
        <v>0</v>
      </c>
      <c r="O283" s="60">
        <v>65044</v>
      </c>
      <c r="P283" s="60">
        <v>692</v>
      </c>
      <c r="Q283" s="60">
        <v>553.6</v>
      </c>
      <c r="R283" s="60">
        <v>519</v>
      </c>
      <c r="T283" s="96">
        <f t="shared" si="16"/>
        <v>0</v>
      </c>
      <c r="U283" s="96">
        <f t="shared" si="17"/>
        <v>0</v>
      </c>
      <c r="W283" s="94">
        <f t="shared" si="18"/>
        <v>0</v>
      </c>
      <c r="X283" s="94">
        <f t="shared" si="19"/>
        <v>0</v>
      </c>
    </row>
    <row r="284" spans="1:24" ht="38.25">
      <c r="A284" s="20">
        <v>274</v>
      </c>
      <c r="B284" s="21" t="s">
        <v>982</v>
      </c>
      <c r="C284" s="31" t="s">
        <v>983</v>
      </c>
      <c r="D284" s="21" t="s">
        <v>559</v>
      </c>
      <c r="E284" s="23">
        <v>0</v>
      </c>
      <c r="F284" s="24">
        <v>0</v>
      </c>
      <c r="G284" s="24">
        <v>0</v>
      </c>
      <c r="H284" s="25">
        <v>0</v>
      </c>
      <c r="I284" s="26">
        <v>0</v>
      </c>
      <c r="J284" s="24">
        <v>0</v>
      </c>
      <c r="K284" s="27">
        <v>0</v>
      </c>
      <c r="L284" s="43"/>
      <c r="M284" s="53">
        <v>0</v>
      </c>
      <c r="O284" s="60">
        <v>36029</v>
      </c>
      <c r="P284" s="60">
        <v>542</v>
      </c>
      <c r="Q284" s="60">
        <v>433.6</v>
      </c>
      <c r="R284" s="60">
        <v>406.5</v>
      </c>
      <c r="T284" s="96">
        <f t="shared" si="16"/>
        <v>0</v>
      </c>
      <c r="U284" s="96">
        <f t="shared" si="17"/>
        <v>0</v>
      </c>
      <c r="W284" s="94">
        <f t="shared" si="18"/>
        <v>0</v>
      </c>
      <c r="X284" s="94">
        <f t="shared" si="19"/>
        <v>0</v>
      </c>
    </row>
    <row r="285" spans="1:24" ht="38.25">
      <c r="A285" s="20">
        <v>275</v>
      </c>
      <c r="B285" s="21" t="s">
        <v>984</v>
      </c>
      <c r="C285" s="31" t="s">
        <v>983</v>
      </c>
      <c r="D285" s="21" t="s">
        <v>559</v>
      </c>
      <c r="E285" s="23">
        <v>0</v>
      </c>
      <c r="F285" s="24">
        <v>0</v>
      </c>
      <c r="G285" s="24">
        <v>0</v>
      </c>
      <c r="H285" s="25">
        <v>0</v>
      </c>
      <c r="I285" s="26">
        <v>0</v>
      </c>
      <c r="J285" s="24">
        <v>0</v>
      </c>
      <c r="K285" s="27">
        <v>0</v>
      </c>
      <c r="L285" s="43"/>
      <c r="M285" s="53">
        <v>0</v>
      </c>
      <c r="O285" s="60">
        <v>109080</v>
      </c>
      <c r="P285" s="60">
        <v>1174</v>
      </c>
      <c r="Q285" s="60">
        <v>939.2</v>
      </c>
      <c r="R285" s="60">
        <v>880.5</v>
      </c>
      <c r="T285" s="96">
        <f t="shared" si="16"/>
        <v>0</v>
      </c>
      <c r="U285" s="96">
        <f t="shared" si="17"/>
        <v>0</v>
      </c>
      <c r="W285" s="94">
        <f t="shared" si="18"/>
        <v>0</v>
      </c>
      <c r="X285" s="94">
        <f t="shared" si="19"/>
        <v>0</v>
      </c>
    </row>
    <row r="286" spans="1:24" ht="38.25">
      <c r="A286" s="20">
        <v>276</v>
      </c>
      <c r="B286" s="21" t="s">
        <v>985</v>
      </c>
      <c r="C286" s="31" t="s">
        <v>986</v>
      </c>
      <c r="D286" s="21" t="s">
        <v>559</v>
      </c>
      <c r="E286" s="23">
        <v>0</v>
      </c>
      <c r="F286" s="24">
        <v>0</v>
      </c>
      <c r="G286" s="24">
        <v>0</v>
      </c>
      <c r="H286" s="25">
        <v>0</v>
      </c>
      <c r="I286" s="26">
        <v>0</v>
      </c>
      <c r="J286" s="24">
        <v>0</v>
      </c>
      <c r="K286" s="27">
        <v>0</v>
      </c>
      <c r="L286" s="43"/>
      <c r="M286" s="53">
        <v>0</v>
      </c>
      <c r="O286" s="60">
        <v>49804</v>
      </c>
      <c r="P286" s="60">
        <v>669</v>
      </c>
      <c r="Q286" s="60">
        <v>535.20000000000005</v>
      </c>
      <c r="R286" s="60">
        <v>501.75</v>
      </c>
      <c r="T286" s="96">
        <f t="shared" si="16"/>
        <v>0</v>
      </c>
      <c r="U286" s="96">
        <f t="shared" si="17"/>
        <v>0</v>
      </c>
      <c r="W286" s="94">
        <f t="shared" si="18"/>
        <v>0</v>
      </c>
      <c r="X286" s="94">
        <f t="shared" si="19"/>
        <v>0</v>
      </c>
    </row>
    <row r="287" spans="1:24" ht="38.25">
      <c r="A287" s="20">
        <v>277</v>
      </c>
      <c r="B287" s="21" t="s">
        <v>987</v>
      </c>
      <c r="C287" s="31" t="s">
        <v>986</v>
      </c>
      <c r="D287" s="21" t="s">
        <v>559</v>
      </c>
      <c r="E287" s="23">
        <v>0</v>
      </c>
      <c r="F287" s="24">
        <v>0</v>
      </c>
      <c r="G287" s="24">
        <v>0</v>
      </c>
      <c r="H287" s="25">
        <v>0</v>
      </c>
      <c r="I287" s="26">
        <v>0</v>
      </c>
      <c r="J287" s="24">
        <v>0</v>
      </c>
      <c r="K287" s="27">
        <v>0</v>
      </c>
      <c r="L287" s="43"/>
      <c r="M287" s="53">
        <v>0</v>
      </c>
      <c r="O287" s="60">
        <v>150787</v>
      </c>
      <c r="P287" s="60">
        <v>1509</v>
      </c>
      <c r="Q287" s="60">
        <v>1207.2</v>
      </c>
      <c r="R287" s="60">
        <v>1131.75</v>
      </c>
      <c r="T287" s="96">
        <f t="shared" si="16"/>
        <v>0</v>
      </c>
      <c r="U287" s="96">
        <f t="shared" si="17"/>
        <v>0</v>
      </c>
      <c r="W287" s="94">
        <f t="shared" si="18"/>
        <v>0</v>
      </c>
      <c r="X287" s="94">
        <f t="shared" si="19"/>
        <v>0</v>
      </c>
    </row>
    <row r="288" spans="1:24" ht="63.75">
      <c r="A288" s="20">
        <v>278</v>
      </c>
      <c r="B288" s="21" t="s">
        <v>988</v>
      </c>
      <c r="C288" s="31" t="s">
        <v>989</v>
      </c>
      <c r="D288" s="21" t="s">
        <v>559</v>
      </c>
      <c r="E288" s="23">
        <v>0</v>
      </c>
      <c r="F288" s="24">
        <v>0</v>
      </c>
      <c r="G288" s="24">
        <v>0</v>
      </c>
      <c r="H288" s="25">
        <v>0</v>
      </c>
      <c r="I288" s="26">
        <v>0</v>
      </c>
      <c r="J288" s="24">
        <v>0</v>
      </c>
      <c r="K288" s="27">
        <v>0</v>
      </c>
      <c r="L288" s="43"/>
      <c r="M288" s="53">
        <v>0</v>
      </c>
      <c r="O288" s="60">
        <v>39875</v>
      </c>
      <c r="P288" s="60">
        <v>933</v>
      </c>
      <c r="Q288" s="60">
        <v>746.4</v>
      </c>
      <c r="R288" s="60">
        <v>699.75</v>
      </c>
      <c r="T288" s="96">
        <f t="shared" si="16"/>
        <v>0</v>
      </c>
      <c r="U288" s="96">
        <f t="shared" si="17"/>
        <v>0</v>
      </c>
      <c r="W288" s="94">
        <f t="shared" si="18"/>
        <v>0</v>
      </c>
      <c r="X288" s="94">
        <f t="shared" si="19"/>
        <v>0</v>
      </c>
    </row>
    <row r="289" spans="1:24" ht="63.75">
      <c r="A289" s="20">
        <v>279</v>
      </c>
      <c r="B289" s="21" t="s">
        <v>990</v>
      </c>
      <c r="C289" s="31" t="s">
        <v>989</v>
      </c>
      <c r="D289" s="21" t="s">
        <v>559</v>
      </c>
      <c r="E289" s="23">
        <v>0</v>
      </c>
      <c r="F289" s="24">
        <v>0</v>
      </c>
      <c r="G289" s="24">
        <v>0</v>
      </c>
      <c r="H289" s="25">
        <v>0</v>
      </c>
      <c r="I289" s="26">
        <v>0</v>
      </c>
      <c r="J289" s="24">
        <v>0</v>
      </c>
      <c r="K289" s="27">
        <v>0</v>
      </c>
      <c r="L289" s="43"/>
      <c r="M289" s="53">
        <v>0</v>
      </c>
      <c r="O289" s="60">
        <v>83098</v>
      </c>
      <c r="P289" s="60">
        <v>1174</v>
      </c>
      <c r="Q289" s="60">
        <v>939.2</v>
      </c>
      <c r="R289" s="60">
        <v>880.5</v>
      </c>
      <c r="T289" s="96">
        <f t="shared" si="16"/>
        <v>0</v>
      </c>
      <c r="U289" s="96">
        <f t="shared" si="17"/>
        <v>0</v>
      </c>
      <c r="W289" s="94">
        <f t="shared" si="18"/>
        <v>0</v>
      </c>
      <c r="X289" s="94">
        <f t="shared" si="19"/>
        <v>0</v>
      </c>
    </row>
    <row r="290" spans="1:24" ht="63.75">
      <c r="A290" s="20">
        <v>280</v>
      </c>
      <c r="B290" s="21" t="s">
        <v>991</v>
      </c>
      <c r="C290" s="31" t="s">
        <v>992</v>
      </c>
      <c r="D290" s="21" t="s">
        <v>559</v>
      </c>
      <c r="E290" s="23">
        <v>0</v>
      </c>
      <c r="F290" s="24">
        <v>0</v>
      </c>
      <c r="G290" s="24">
        <v>0</v>
      </c>
      <c r="H290" s="25">
        <v>0</v>
      </c>
      <c r="I290" s="26">
        <v>0</v>
      </c>
      <c r="J290" s="24">
        <v>0</v>
      </c>
      <c r="K290" s="27">
        <v>0</v>
      </c>
      <c r="L290" s="43"/>
      <c r="M290" s="53">
        <v>0</v>
      </c>
      <c r="O290" s="60">
        <v>116411</v>
      </c>
      <c r="P290" s="60">
        <v>2008</v>
      </c>
      <c r="Q290" s="60">
        <v>1606.4</v>
      </c>
      <c r="R290" s="60">
        <v>1506</v>
      </c>
      <c r="T290" s="96">
        <f t="shared" si="16"/>
        <v>0</v>
      </c>
      <c r="U290" s="96">
        <f t="shared" si="17"/>
        <v>0</v>
      </c>
      <c r="W290" s="94">
        <f t="shared" si="18"/>
        <v>0</v>
      </c>
      <c r="X290" s="94">
        <f t="shared" si="19"/>
        <v>0</v>
      </c>
    </row>
    <row r="291" spans="1:24" ht="63.75">
      <c r="A291" s="20">
        <v>281</v>
      </c>
      <c r="B291" s="21" t="s">
        <v>993</v>
      </c>
      <c r="C291" s="31" t="s">
        <v>994</v>
      </c>
      <c r="D291" s="21" t="s">
        <v>559</v>
      </c>
      <c r="E291" s="23">
        <v>0</v>
      </c>
      <c r="F291" s="24">
        <v>0</v>
      </c>
      <c r="G291" s="24">
        <v>0</v>
      </c>
      <c r="H291" s="25">
        <v>0</v>
      </c>
      <c r="I291" s="26">
        <v>0</v>
      </c>
      <c r="J291" s="24">
        <v>0</v>
      </c>
      <c r="K291" s="27">
        <v>0</v>
      </c>
      <c r="L291" s="43"/>
      <c r="M291" s="53">
        <v>0</v>
      </c>
      <c r="O291" s="60">
        <v>110631</v>
      </c>
      <c r="P291" s="60">
        <v>8478</v>
      </c>
      <c r="Q291" s="60">
        <v>6782.4</v>
      </c>
      <c r="R291" s="60">
        <v>6358.5</v>
      </c>
      <c r="T291" s="96">
        <f t="shared" si="16"/>
        <v>0</v>
      </c>
      <c r="U291" s="96">
        <f t="shared" si="17"/>
        <v>0</v>
      </c>
      <c r="W291" s="94">
        <f t="shared" si="18"/>
        <v>0</v>
      </c>
      <c r="X291" s="94">
        <f t="shared" si="19"/>
        <v>0</v>
      </c>
    </row>
    <row r="292" spans="1:24" ht="63.75">
      <c r="A292" s="20">
        <v>282</v>
      </c>
      <c r="B292" s="21" t="s">
        <v>995</v>
      </c>
      <c r="C292" s="31" t="s">
        <v>994</v>
      </c>
      <c r="D292" s="21" t="s">
        <v>559</v>
      </c>
      <c r="E292" s="23">
        <v>0</v>
      </c>
      <c r="F292" s="24">
        <v>0</v>
      </c>
      <c r="G292" s="24">
        <v>0</v>
      </c>
      <c r="H292" s="25">
        <v>0</v>
      </c>
      <c r="I292" s="26">
        <v>0</v>
      </c>
      <c r="J292" s="24">
        <v>0</v>
      </c>
      <c r="K292" s="27">
        <v>0</v>
      </c>
      <c r="L292" s="43"/>
      <c r="M292" s="53">
        <v>0</v>
      </c>
      <c r="O292" s="60">
        <v>732700</v>
      </c>
      <c r="P292" s="60">
        <v>9952</v>
      </c>
      <c r="Q292" s="60">
        <v>7961.6</v>
      </c>
      <c r="R292" s="60">
        <v>7464</v>
      </c>
      <c r="T292" s="96">
        <f t="shared" si="16"/>
        <v>0</v>
      </c>
      <c r="U292" s="96">
        <f t="shared" si="17"/>
        <v>0</v>
      </c>
      <c r="W292" s="94">
        <f t="shared" si="18"/>
        <v>0</v>
      </c>
      <c r="X292" s="94">
        <f t="shared" si="19"/>
        <v>0</v>
      </c>
    </row>
    <row r="293" spans="1:24" ht="63.75">
      <c r="A293" s="20">
        <v>283</v>
      </c>
      <c r="B293" s="21" t="s">
        <v>996</v>
      </c>
      <c r="C293" s="31" t="s">
        <v>997</v>
      </c>
      <c r="D293" s="21" t="s">
        <v>559</v>
      </c>
      <c r="E293" s="23">
        <v>4</v>
      </c>
      <c r="F293" s="24">
        <v>22285</v>
      </c>
      <c r="G293" s="24">
        <v>10616</v>
      </c>
      <c r="H293" s="25">
        <v>0.25</v>
      </c>
      <c r="I293" s="26">
        <v>0.64271931792685666</v>
      </c>
      <c r="J293" s="24">
        <v>7962</v>
      </c>
      <c r="K293" s="27">
        <v>31848</v>
      </c>
      <c r="L293" s="43"/>
      <c r="M293" s="53">
        <v>4</v>
      </c>
      <c r="O293" s="60">
        <v>123301</v>
      </c>
      <c r="P293" s="60">
        <v>10616</v>
      </c>
      <c r="Q293" s="60">
        <v>8492.7999999999993</v>
      </c>
      <c r="R293" s="60">
        <v>7962</v>
      </c>
      <c r="T293" s="96">
        <f t="shared" si="16"/>
        <v>33971.199999999997</v>
      </c>
      <c r="U293" s="96">
        <f t="shared" si="17"/>
        <v>31848</v>
      </c>
      <c r="W293" s="94">
        <f t="shared" si="18"/>
        <v>2123.1999999999971</v>
      </c>
      <c r="X293" s="94">
        <f t="shared" si="19"/>
        <v>0</v>
      </c>
    </row>
    <row r="294" spans="1:24" ht="51">
      <c r="A294" s="20">
        <v>284</v>
      </c>
      <c r="B294" s="21" t="s">
        <v>998</v>
      </c>
      <c r="C294" s="31" t="s">
        <v>997</v>
      </c>
      <c r="D294" s="21" t="s">
        <v>559</v>
      </c>
      <c r="E294" s="23">
        <v>0</v>
      </c>
      <c r="F294" s="24">
        <v>0</v>
      </c>
      <c r="G294" s="24">
        <v>0</v>
      </c>
      <c r="H294" s="25">
        <v>0</v>
      </c>
      <c r="I294" s="26">
        <v>0</v>
      </c>
      <c r="J294" s="24">
        <v>0</v>
      </c>
      <c r="K294" s="27">
        <v>0</v>
      </c>
      <c r="L294" s="43"/>
      <c r="M294" s="53">
        <v>0</v>
      </c>
      <c r="O294" s="60">
        <v>813160</v>
      </c>
      <c r="P294" s="60">
        <v>10616</v>
      </c>
      <c r="Q294" s="60">
        <v>8492.7999999999993</v>
      </c>
      <c r="R294" s="60">
        <v>7962</v>
      </c>
      <c r="T294" s="96">
        <f t="shared" si="16"/>
        <v>0</v>
      </c>
      <c r="U294" s="96">
        <f t="shared" si="17"/>
        <v>0</v>
      </c>
      <c r="W294" s="94">
        <f t="shared" si="18"/>
        <v>0</v>
      </c>
      <c r="X294" s="94">
        <f t="shared" si="19"/>
        <v>0</v>
      </c>
    </row>
    <row r="295" spans="1:24" ht="165.75">
      <c r="A295" s="20">
        <v>285</v>
      </c>
      <c r="B295" s="21" t="s">
        <v>999</v>
      </c>
      <c r="C295" s="31" t="s">
        <v>1000</v>
      </c>
      <c r="D295" s="21" t="s">
        <v>559</v>
      </c>
      <c r="E295" s="23">
        <v>0</v>
      </c>
      <c r="F295" s="24">
        <v>0</v>
      </c>
      <c r="G295" s="24">
        <v>0</v>
      </c>
      <c r="H295" s="25">
        <v>0</v>
      </c>
      <c r="I295" s="26">
        <v>0</v>
      </c>
      <c r="J295" s="24">
        <v>0</v>
      </c>
      <c r="K295" s="27">
        <v>0</v>
      </c>
      <c r="L295" s="43"/>
      <c r="M295" s="53">
        <v>0</v>
      </c>
      <c r="O295" s="60">
        <v>243208</v>
      </c>
      <c r="P295" s="60">
        <v>21757</v>
      </c>
      <c r="Q295" s="60">
        <v>17405.599999999999</v>
      </c>
      <c r="R295" s="60">
        <v>16317.75</v>
      </c>
      <c r="T295" s="96">
        <f t="shared" si="16"/>
        <v>0</v>
      </c>
      <c r="U295" s="96">
        <f t="shared" si="17"/>
        <v>0</v>
      </c>
      <c r="W295" s="94">
        <f t="shared" si="18"/>
        <v>0</v>
      </c>
      <c r="X295" s="94">
        <f t="shared" si="19"/>
        <v>0</v>
      </c>
    </row>
    <row r="296" spans="1:24" ht="165.75">
      <c r="A296" s="20">
        <v>286</v>
      </c>
      <c r="B296" s="21" t="s">
        <v>1001</v>
      </c>
      <c r="C296" s="31" t="s">
        <v>1000</v>
      </c>
      <c r="D296" s="21" t="s">
        <v>559</v>
      </c>
      <c r="E296" s="23">
        <v>0</v>
      </c>
      <c r="F296" s="24">
        <v>0</v>
      </c>
      <c r="G296" s="24">
        <v>0</v>
      </c>
      <c r="H296" s="25">
        <v>0</v>
      </c>
      <c r="I296" s="26">
        <v>0</v>
      </c>
      <c r="J296" s="24">
        <v>0</v>
      </c>
      <c r="K296" s="27">
        <v>0</v>
      </c>
      <c r="L296" s="43"/>
      <c r="M296" s="53">
        <v>0</v>
      </c>
      <c r="O296" s="60">
        <v>1626318</v>
      </c>
      <c r="P296" s="60">
        <v>21757</v>
      </c>
      <c r="Q296" s="60">
        <v>17405.599999999999</v>
      </c>
      <c r="R296" s="60">
        <v>16317.75</v>
      </c>
      <c r="T296" s="96">
        <f t="shared" si="16"/>
        <v>0</v>
      </c>
      <c r="U296" s="96">
        <f t="shared" si="17"/>
        <v>0</v>
      </c>
      <c r="W296" s="94">
        <f t="shared" si="18"/>
        <v>0</v>
      </c>
      <c r="X296" s="94">
        <f t="shared" si="19"/>
        <v>0</v>
      </c>
    </row>
    <row r="297" spans="1:24" ht="76.5">
      <c r="A297" s="20">
        <v>287</v>
      </c>
      <c r="B297" s="21" t="s">
        <v>1002</v>
      </c>
      <c r="C297" s="31" t="s">
        <v>1003</v>
      </c>
      <c r="D297" s="21" t="s">
        <v>559</v>
      </c>
      <c r="E297" s="23">
        <v>0</v>
      </c>
      <c r="F297" s="24">
        <v>0</v>
      </c>
      <c r="G297" s="24">
        <v>0</v>
      </c>
      <c r="H297" s="25">
        <v>0</v>
      </c>
      <c r="I297" s="26">
        <v>0</v>
      </c>
      <c r="J297" s="24">
        <v>0</v>
      </c>
      <c r="K297" s="27">
        <v>0</v>
      </c>
      <c r="L297" s="43"/>
      <c r="M297" s="53">
        <v>0</v>
      </c>
      <c r="O297" s="60">
        <v>274316</v>
      </c>
      <c r="P297" s="60">
        <v>20718</v>
      </c>
      <c r="Q297" s="60">
        <v>16574.400000000001</v>
      </c>
      <c r="R297" s="60">
        <v>15538.5</v>
      </c>
      <c r="T297" s="96">
        <f t="shared" si="16"/>
        <v>0</v>
      </c>
      <c r="U297" s="96">
        <f t="shared" si="17"/>
        <v>0</v>
      </c>
      <c r="W297" s="94">
        <f t="shared" si="18"/>
        <v>0</v>
      </c>
      <c r="X297" s="94">
        <f t="shared" si="19"/>
        <v>0</v>
      </c>
    </row>
    <row r="298" spans="1:24" ht="76.5">
      <c r="A298" s="20">
        <v>288</v>
      </c>
      <c r="B298" s="21" t="s">
        <v>1004</v>
      </c>
      <c r="C298" s="31" t="s">
        <v>1003</v>
      </c>
      <c r="D298" s="21" t="s">
        <v>559</v>
      </c>
      <c r="E298" s="23">
        <v>0</v>
      </c>
      <c r="F298" s="24">
        <v>0</v>
      </c>
      <c r="G298" s="24">
        <v>0</v>
      </c>
      <c r="H298" s="25">
        <v>0</v>
      </c>
      <c r="I298" s="26">
        <v>0</v>
      </c>
      <c r="J298" s="24">
        <v>0</v>
      </c>
      <c r="K298" s="27">
        <v>0</v>
      </c>
      <c r="L298" s="43"/>
      <c r="M298" s="53">
        <v>0</v>
      </c>
      <c r="O298" s="60">
        <v>1883105</v>
      </c>
      <c r="P298" s="60">
        <v>20718</v>
      </c>
      <c r="Q298" s="60">
        <v>16574.400000000001</v>
      </c>
      <c r="R298" s="60">
        <v>15538.5</v>
      </c>
      <c r="T298" s="96">
        <f t="shared" si="16"/>
        <v>0</v>
      </c>
      <c r="U298" s="96">
        <f t="shared" si="17"/>
        <v>0</v>
      </c>
      <c r="W298" s="94">
        <f t="shared" si="18"/>
        <v>0</v>
      </c>
      <c r="X298" s="94">
        <f t="shared" si="19"/>
        <v>0</v>
      </c>
    </row>
    <row r="299" spans="1:24" ht="38.25">
      <c r="A299" s="20">
        <v>289</v>
      </c>
      <c r="B299" s="21" t="s">
        <v>1005</v>
      </c>
      <c r="C299" s="31" t="s">
        <v>1006</v>
      </c>
      <c r="D299" s="21" t="s">
        <v>559</v>
      </c>
      <c r="E299" s="23">
        <v>1</v>
      </c>
      <c r="F299" s="24">
        <v>7839</v>
      </c>
      <c r="G299" s="24">
        <v>2372</v>
      </c>
      <c r="H299" s="25">
        <v>0.20000000000000004</v>
      </c>
      <c r="I299" s="26">
        <v>0.75792830718203852</v>
      </c>
      <c r="J299" s="24">
        <v>1897.6</v>
      </c>
      <c r="K299" s="27">
        <v>1897.6</v>
      </c>
      <c r="L299" s="43"/>
      <c r="M299" s="53">
        <v>1</v>
      </c>
      <c r="O299" s="60">
        <v>39875</v>
      </c>
      <c r="P299" s="60">
        <v>2372</v>
      </c>
      <c r="Q299" s="60">
        <v>1897.6</v>
      </c>
      <c r="R299" s="60">
        <v>1779</v>
      </c>
      <c r="T299" s="96">
        <f t="shared" si="16"/>
        <v>1897.6</v>
      </c>
      <c r="U299" s="96">
        <f t="shared" si="17"/>
        <v>1779</v>
      </c>
      <c r="W299" s="94">
        <f t="shared" si="18"/>
        <v>0</v>
      </c>
      <c r="X299" s="94">
        <f t="shared" si="19"/>
        <v>-118.59999999999991</v>
      </c>
    </row>
    <row r="300" spans="1:24" ht="38.25">
      <c r="A300" s="20">
        <v>290</v>
      </c>
      <c r="B300" s="21" t="s">
        <v>1007</v>
      </c>
      <c r="C300" s="31" t="s">
        <v>1006</v>
      </c>
      <c r="D300" s="21" t="s">
        <v>559</v>
      </c>
      <c r="E300" s="23">
        <v>0</v>
      </c>
      <c r="F300" s="24">
        <v>0</v>
      </c>
      <c r="G300" s="24">
        <v>0</v>
      </c>
      <c r="H300" s="25">
        <v>0</v>
      </c>
      <c r="I300" s="26">
        <v>0</v>
      </c>
      <c r="J300" s="24">
        <v>0</v>
      </c>
      <c r="K300" s="27">
        <v>0</v>
      </c>
      <c r="L300" s="43"/>
      <c r="M300" s="53">
        <v>0</v>
      </c>
      <c r="O300" s="60">
        <v>111274</v>
      </c>
      <c r="P300" s="60">
        <v>2372</v>
      </c>
      <c r="Q300" s="60">
        <v>1897.6</v>
      </c>
      <c r="R300" s="60">
        <v>1779</v>
      </c>
      <c r="T300" s="96">
        <f t="shared" si="16"/>
        <v>0</v>
      </c>
      <c r="U300" s="96">
        <f t="shared" si="17"/>
        <v>0</v>
      </c>
      <c r="W300" s="94">
        <f t="shared" si="18"/>
        <v>0</v>
      </c>
      <c r="X300" s="94">
        <f t="shared" si="19"/>
        <v>0</v>
      </c>
    </row>
    <row r="301" spans="1:24" ht="38.25">
      <c r="A301" s="20">
        <v>291</v>
      </c>
      <c r="B301" s="21" t="s">
        <v>1008</v>
      </c>
      <c r="C301" s="31" t="s">
        <v>1009</v>
      </c>
      <c r="D301" s="21" t="s">
        <v>559</v>
      </c>
      <c r="E301" s="23">
        <v>0</v>
      </c>
      <c r="F301" s="24">
        <v>0</v>
      </c>
      <c r="G301" s="24">
        <v>0</v>
      </c>
      <c r="H301" s="25">
        <v>0</v>
      </c>
      <c r="I301" s="26">
        <v>0</v>
      </c>
      <c r="J301" s="24">
        <v>0</v>
      </c>
      <c r="K301" s="27">
        <v>0</v>
      </c>
      <c r="L301" s="43"/>
      <c r="M301" s="53">
        <v>0</v>
      </c>
      <c r="O301" s="60">
        <v>52013</v>
      </c>
      <c r="P301" s="60">
        <v>5618</v>
      </c>
      <c r="Q301" s="60">
        <v>4494.3999999999996</v>
      </c>
      <c r="R301" s="60">
        <v>4213.5</v>
      </c>
      <c r="T301" s="96">
        <f t="shared" si="16"/>
        <v>0</v>
      </c>
      <c r="U301" s="96">
        <f t="shared" si="17"/>
        <v>0</v>
      </c>
      <c r="W301" s="94">
        <f t="shared" si="18"/>
        <v>0</v>
      </c>
      <c r="X301" s="94">
        <f t="shared" si="19"/>
        <v>0</v>
      </c>
    </row>
    <row r="302" spans="1:24" ht="38.25">
      <c r="A302" s="20">
        <v>292</v>
      </c>
      <c r="B302" s="21" t="s">
        <v>1010</v>
      </c>
      <c r="C302" s="31" t="s">
        <v>1009</v>
      </c>
      <c r="D302" s="21" t="s">
        <v>559</v>
      </c>
      <c r="E302" s="23">
        <v>0</v>
      </c>
      <c r="F302" s="24">
        <v>0</v>
      </c>
      <c r="G302" s="24">
        <v>0</v>
      </c>
      <c r="H302" s="25">
        <v>0</v>
      </c>
      <c r="I302" s="26">
        <v>0</v>
      </c>
      <c r="J302" s="24">
        <v>0</v>
      </c>
      <c r="K302" s="27">
        <v>0</v>
      </c>
      <c r="L302" s="43"/>
      <c r="M302" s="53">
        <v>0</v>
      </c>
      <c r="O302" s="60">
        <v>325778</v>
      </c>
      <c r="P302" s="60">
        <v>5618</v>
      </c>
      <c r="Q302" s="60">
        <v>4494.3999999999996</v>
      </c>
      <c r="R302" s="60">
        <v>4213.5</v>
      </c>
      <c r="T302" s="96">
        <f t="shared" si="16"/>
        <v>0</v>
      </c>
      <c r="U302" s="96">
        <f t="shared" si="17"/>
        <v>0</v>
      </c>
      <c r="W302" s="94">
        <f t="shared" si="18"/>
        <v>0</v>
      </c>
      <c r="X302" s="94">
        <f t="shared" si="19"/>
        <v>0</v>
      </c>
    </row>
    <row r="303" spans="1:24" ht="38.25">
      <c r="A303" s="20">
        <v>293</v>
      </c>
      <c r="B303" s="21" t="s">
        <v>1011</v>
      </c>
      <c r="C303" s="31" t="s">
        <v>1012</v>
      </c>
      <c r="D303" s="21" t="s">
        <v>559</v>
      </c>
      <c r="E303" s="23">
        <v>0</v>
      </c>
      <c r="F303" s="24">
        <v>0</v>
      </c>
      <c r="G303" s="24">
        <v>0</v>
      </c>
      <c r="H303" s="25">
        <v>0</v>
      </c>
      <c r="I303" s="26">
        <v>0</v>
      </c>
      <c r="J303" s="24">
        <v>0</v>
      </c>
      <c r="K303" s="27">
        <v>0</v>
      </c>
      <c r="L303" s="43"/>
      <c r="M303" s="53">
        <v>0</v>
      </c>
      <c r="O303" s="60">
        <v>147056</v>
      </c>
      <c r="P303" s="60">
        <v>8657</v>
      </c>
      <c r="Q303" s="60">
        <v>6925.6</v>
      </c>
      <c r="R303" s="60">
        <v>6492.75</v>
      </c>
      <c r="T303" s="96">
        <f t="shared" si="16"/>
        <v>0</v>
      </c>
      <c r="U303" s="96">
        <f t="shared" si="17"/>
        <v>0</v>
      </c>
      <c r="W303" s="94">
        <f t="shared" si="18"/>
        <v>0</v>
      </c>
      <c r="X303" s="94">
        <f t="shared" si="19"/>
        <v>0</v>
      </c>
    </row>
    <row r="304" spans="1:24" ht="38.25">
      <c r="A304" s="20">
        <v>294</v>
      </c>
      <c r="B304" s="21" t="s">
        <v>1013</v>
      </c>
      <c r="C304" s="31" t="s">
        <v>1012</v>
      </c>
      <c r="D304" s="21" t="s">
        <v>559</v>
      </c>
      <c r="E304" s="23">
        <v>0</v>
      </c>
      <c r="F304" s="24">
        <v>0</v>
      </c>
      <c r="G304" s="24">
        <v>0</v>
      </c>
      <c r="H304" s="25">
        <v>0</v>
      </c>
      <c r="I304" s="26">
        <v>0</v>
      </c>
      <c r="J304" s="24">
        <v>0</v>
      </c>
      <c r="K304" s="27">
        <v>0</v>
      </c>
      <c r="L304" s="43"/>
      <c r="M304" s="53">
        <v>0</v>
      </c>
      <c r="O304" s="60">
        <v>647046</v>
      </c>
      <c r="P304" s="60">
        <v>10963</v>
      </c>
      <c r="Q304" s="60">
        <v>8770.4</v>
      </c>
      <c r="R304" s="60">
        <v>8222.25</v>
      </c>
      <c r="T304" s="96">
        <f t="shared" si="16"/>
        <v>0</v>
      </c>
      <c r="U304" s="96">
        <f t="shared" si="17"/>
        <v>0</v>
      </c>
      <c r="W304" s="94">
        <f t="shared" si="18"/>
        <v>0</v>
      </c>
      <c r="X304" s="94">
        <f t="shared" si="19"/>
        <v>0</v>
      </c>
    </row>
    <row r="305" spans="1:24" ht="38.25">
      <c r="A305" s="20">
        <v>295</v>
      </c>
      <c r="B305" s="21" t="s">
        <v>1014</v>
      </c>
      <c r="C305" s="31" t="s">
        <v>1015</v>
      </c>
      <c r="D305" s="21" t="s">
        <v>559</v>
      </c>
      <c r="E305" s="23">
        <v>1</v>
      </c>
      <c r="F305" s="24">
        <v>33710</v>
      </c>
      <c r="G305" s="24">
        <v>12427</v>
      </c>
      <c r="H305" s="25">
        <v>0.19999999999999998</v>
      </c>
      <c r="I305" s="26">
        <v>0.70508454464550585</v>
      </c>
      <c r="J305" s="24">
        <v>9941.6</v>
      </c>
      <c r="K305" s="27">
        <v>9941.6</v>
      </c>
      <c r="L305" s="43"/>
      <c r="M305" s="53">
        <v>1</v>
      </c>
      <c r="O305" s="60">
        <v>164024</v>
      </c>
      <c r="P305" s="60">
        <v>12427</v>
      </c>
      <c r="Q305" s="60">
        <v>9941.6</v>
      </c>
      <c r="R305" s="60">
        <v>9320.25</v>
      </c>
      <c r="T305" s="96">
        <f t="shared" si="16"/>
        <v>9941.6</v>
      </c>
      <c r="U305" s="96">
        <f t="shared" si="17"/>
        <v>9320.25</v>
      </c>
      <c r="W305" s="94">
        <f t="shared" si="18"/>
        <v>0</v>
      </c>
      <c r="X305" s="94">
        <f t="shared" si="19"/>
        <v>-621.35000000000036</v>
      </c>
    </row>
    <row r="306" spans="1:24" ht="38.25">
      <c r="A306" s="20">
        <v>296</v>
      </c>
      <c r="B306" s="21" t="s">
        <v>1016</v>
      </c>
      <c r="C306" s="31" t="s">
        <v>1015</v>
      </c>
      <c r="D306" s="21" t="s">
        <v>559</v>
      </c>
      <c r="E306" s="23">
        <v>0</v>
      </c>
      <c r="F306" s="24">
        <v>0</v>
      </c>
      <c r="G306" s="24">
        <v>0</v>
      </c>
      <c r="H306" s="25">
        <v>0</v>
      </c>
      <c r="I306" s="26">
        <v>0</v>
      </c>
      <c r="J306" s="24">
        <v>0</v>
      </c>
      <c r="K306" s="27">
        <v>0</v>
      </c>
      <c r="L306" s="43"/>
      <c r="M306" s="53">
        <v>0</v>
      </c>
      <c r="O306" s="60">
        <v>770362</v>
      </c>
      <c r="P306" s="60">
        <v>17812</v>
      </c>
      <c r="Q306" s="60">
        <v>14249.6</v>
      </c>
      <c r="R306" s="60">
        <v>13359</v>
      </c>
      <c r="T306" s="96">
        <f t="shared" si="16"/>
        <v>0</v>
      </c>
      <c r="U306" s="96">
        <f t="shared" si="17"/>
        <v>0</v>
      </c>
      <c r="W306" s="94">
        <f t="shared" si="18"/>
        <v>0</v>
      </c>
      <c r="X306" s="94">
        <f t="shared" si="19"/>
        <v>0</v>
      </c>
    </row>
    <row r="307" spans="1:24" ht="102">
      <c r="A307" s="20">
        <v>297</v>
      </c>
      <c r="B307" s="21" t="s">
        <v>1017</v>
      </c>
      <c r="C307" s="31" t="s">
        <v>1018</v>
      </c>
      <c r="D307" s="21" t="s">
        <v>559</v>
      </c>
      <c r="E307" s="23">
        <v>0</v>
      </c>
      <c r="F307" s="24">
        <v>0</v>
      </c>
      <c r="G307" s="24">
        <v>0</v>
      </c>
      <c r="H307" s="25">
        <v>0</v>
      </c>
      <c r="I307" s="26">
        <v>0</v>
      </c>
      <c r="J307" s="24">
        <v>0</v>
      </c>
      <c r="K307" s="27">
        <v>0</v>
      </c>
      <c r="L307" s="43"/>
      <c r="M307" s="53">
        <v>0</v>
      </c>
      <c r="O307" s="60">
        <v>314561</v>
      </c>
      <c r="P307" s="60">
        <v>10987</v>
      </c>
      <c r="Q307" s="60">
        <v>8789.6</v>
      </c>
      <c r="R307" s="60">
        <v>8240.25</v>
      </c>
      <c r="T307" s="96">
        <f t="shared" si="16"/>
        <v>0</v>
      </c>
      <c r="U307" s="96">
        <f t="shared" si="17"/>
        <v>0</v>
      </c>
      <c r="W307" s="94">
        <f t="shared" si="18"/>
        <v>0</v>
      </c>
      <c r="X307" s="94">
        <f t="shared" si="19"/>
        <v>0</v>
      </c>
    </row>
    <row r="308" spans="1:24" ht="102">
      <c r="A308" s="20">
        <v>298</v>
      </c>
      <c r="B308" s="21" t="s">
        <v>1019</v>
      </c>
      <c r="C308" s="31" t="s">
        <v>1018</v>
      </c>
      <c r="D308" s="21" t="s">
        <v>559</v>
      </c>
      <c r="E308" s="23">
        <v>0</v>
      </c>
      <c r="F308" s="24">
        <v>0</v>
      </c>
      <c r="G308" s="24">
        <v>0</v>
      </c>
      <c r="H308" s="25">
        <v>0</v>
      </c>
      <c r="I308" s="26">
        <v>0</v>
      </c>
      <c r="J308" s="24">
        <v>0</v>
      </c>
      <c r="K308" s="27">
        <v>0</v>
      </c>
      <c r="L308" s="43"/>
      <c r="M308" s="53">
        <v>0</v>
      </c>
      <c r="O308" s="60">
        <v>2350287</v>
      </c>
      <c r="P308" s="60">
        <v>18367</v>
      </c>
      <c r="Q308" s="60">
        <v>14693.6</v>
      </c>
      <c r="R308" s="60">
        <v>13775.25</v>
      </c>
      <c r="T308" s="96">
        <f t="shared" si="16"/>
        <v>0</v>
      </c>
      <c r="U308" s="96">
        <f t="shared" si="17"/>
        <v>0</v>
      </c>
      <c r="W308" s="94">
        <f t="shared" si="18"/>
        <v>0</v>
      </c>
      <c r="X308" s="94">
        <f t="shared" si="19"/>
        <v>0</v>
      </c>
    </row>
    <row r="309" spans="1:24" ht="89.25">
      <c r="A309" s="20">
        <v>299</v>
      </c>
      <c r="B309" s="21" t="s">
        <v>1020</v>
      </c>
      <c r="C309" s="31" t="s">
        <v>1021</v>
      </c>
      <c r="D309" s="21" t="s">
        <v>559</v>
      </c>
      <c r="E309" s="23">
        <v>0</v>
      </c>
      <c r="F309" s="24">
        <v>0</v>
      </c>
      <c r="G309" s="24">
        <v>0</v>
      </c>
      <c r="H309" s="25">
        <v>0</v>
      </c>
      <c r="I309" s="26">
        <v>0</v>
      </c>
      <c r="J309" s="24">
        <v>0</v>
      </c>
      <c r="K309" s="27">
        <v>0</v>
      </c>
      <c r="L309" s="43"/>
      <c r="M309" s="53">
        <v>0</v>
      </c>
      <c r="O309" s="60">
        <v>49704</v>
      </c>
      <c r="P309" s="60">
        <v>3054</v>
      </c>
      <c r="Q309" s="60">
        <v>2443.1999999999998</v>
      </c>
      <c r="R309" s="60">
        <v>2290.5</v>
      </c>
      <c r="T309" s="96">
        <f t="shared" si="16"/>
        <v>0</v>
      </c>
      <c r="U309" s="96">
        <f t="shared" si="17"/>
        <v>0</v>
      </c>
      <c r="W309" s="94">
        <f t="shared" si="18"/>
        <v>0</v>
      </c>
      <c r="X309" s="94">
        <f t="shared" si="19"/>
        <v>0</v>
      </c>
    </row>
    <row r="310" spans="1:24" ht="89.25">
      <c r="A310" s="20">
        <v>300</v>
      </c>
      <c r="B310" s="21" t="s">
        <v>1022</v>
      </c>
      <c r="C310" s="31" t="s">
        <v>1021</v>
      </c>
      <c r="D310" s="21" t="s">
        <v>559</v>
      </c>
      <c r="E310" s="23">
        <v>0</v>
      </c>
      <c r="F310" s="24">
        <v>0</v>
      </c>
      <c r="G310" s="24">
        <v>0</v>
      </c>
      <c r="H310" s="25">
        <v>0</v>
      </c>
      <c r="I310" s="26">
        <v>0</v>
      </c>
      <c r="J310" s="24">
        <v>0</v>
      </c>
      <c r="K310" s="27">
        <v>0</v>
      </c>
      <c r="L310" s="43"/>
      <c r="M310" s="53">
        <v>0</v>
      </c>
      <c r="O310" s="60">
        <v>356395</v>
      </c>
      <c r="P310" s="60">
        <v>3884</v>
      </c>
      <c r="Q310" s="60">
        <v>3107.2</v>
      </c>
      <c r="R310" s="60">
        <v>2913</v>
      </c>
      <c r="T310" s="96">
        <f t="shared" si="16"/>
        <v>0</v>
      </c>
      <c r="U310" s="96">
        <f t="shared" si="17"/>
        <v>0</v>
      </c>
      <c r="W310" s="94">
        <f t="shared" si="18"/>
        <v>0</v>
      </c>
      <c r="X310" s="94">
        <f t="shared" si="19"/>
        <v>0</v>
      </c>
    </row>
    <row r="311" spans="1:24" ht="76.5">
      <c r="A311" s="20">
        <v>301</v>
      </c>
      <c r="B311" s="21" t="s">
        <v>1023</v>
      </c>
      <c r="C311" s="31" t="s">
        <v>1024</v>
      </c>
      <c r="D311" s="21" t="s">
        <v>559</v>
      </c>
      <c r="E311" s="23">
        <v>1</v>
      </c>
      <c r="F311" s="24">
        <v>10181</v>
      </c>
      <c r="G311" s="24">
        <v>3733</v>
      </c>
      <c r="H311" s="25">
        <v>0.19999999999999998</v>
      </c>
      <c r="I311" s="26">
        <v>0.70666928592476186</v>
      </c>
      <c r="J311" s="24">
        <v>2986.4</v>
      </c>
      <c r="K311" s="27">
        <v>2986.4</v>
      </c>
      <c r="L311" s="43"/>
      <c r="M311" s="53">
        <v>1</v>
      </c>
      <c r="O311" s="60">
        <v>71833</v>
      </c>
      <c r="P311" s="60">
        <v>3733</v>
      </c>
      <c r="Q311" s="60">
        <v>2986.4</v>
      </c>
      <c r="R311" s="60">
        <v>2799.75</v>
      </c>
      <c r="T311" s="96">
        <f t="shared" si="16"/>
        <v>2986.4</v>
      </c>
      <c r="U311" s="96">
        <f t="shared" si="17"/>
        <v>2799.75</v>
      </c>
      <c r="W311" s="94">
        <f t="shared" si="18"/>
        <v>0</v>
      </c>
      <c r="X311" s="94">
        <f t="shared" si="19"/>
        <v>-186.65000000000009</v>
      </c>
    </row>
    <row r="312" spans="1:24" ht="76.5">
      <c r="A312" s="20">
        <v>302</v>
      </c>
      <c r="B312" s="21" t="s">
        <v>1025</v>
      </c>
      <c r="C312" s="31" t="s">
        <v>1024</v>
      </c>
      <c r="D312" s="21" t="s">
        <v>559</v>
      </c>
      <c r="E312" s="23">
        <v>0</v>
      </c>
      <c r="F312" s="24">
        <v>0</v>
      </c>
      <c r="G312" s="24">
        <v>0</v>
      </c>
      <c r="H312" s="25">
        <v>0</v>
      </c>
      <c r="I312" s="26">
        <v>0</v>
      </c>
      <c r="J312" s="24">
        <v>0</v>
      </c>
      <c r="K312" s="27">
        <v>0</v>
      </c>
      <c r="L312" s="43"/>
      <c r="M312" s="53">
        <v>0</v>
      </c>
      <c r="O312" s="60">
        <v>338960</v>
      </c>
      <c r="P312" s="60">
        <v>5270</v>
      </c>
      <c r="Q312" s="60">
        <v>4216</v>
      </c>
      <c r="R312" s="60">
        <v>3952.5</v>
      </c>
      <c r="T312" s="96">
        <f t="shared" si="16"/>
        <v>0</v>
      </c>
      <c r="U312" s="96">
        <f t="shared" si="17"/>
        <v>0</v>
      </c>
      <c r="W312" s="94">
        <f t="shared" si="18"/>
        <v>0</v>
      </c>
      <c r="X312" s="94">
        <f t="shared" si="19"/>
        <v>0</v>
      </c>
    </row>
    <row r="313" spans="1:24" ht="76.5">
      <c r="A313" s="20">
        <v>303</v>
      </c>
      <c r="B313" s="21" t="s">
        <v>1026</v>
      </c>
      <c r="C313" s="31" t="s">
        <v>1027</v>
      </c>
      <c r="D313" s="21" t="s">
        <v>559</v>
      </c>
      <c r="E313" s="23">
        <v>0</v>
      </c>
      <c r="F313" s="24">
        <v>0</v>
      </c>
      <c r="G313" s="24">
        <v>0</v>
      </c>
      <c r="H313" s="25">
        <v>0</v>
      </c>
      <c r="I313" s="26">
        <v>0</v>
      </c>
      <c r="J313" s="24">
        <v>0</v>
      </c>
      <c r="K313" s="27">
        <v>0</v>
      </c>
      <c r="L313" s="43"/>
      <c r="M313" s="53">
        <v>0</v>
      </c>
      <c r="O313" s="60">
        <v>101583</v>
      </c>
      <c r="P313" s="60">
        <v>8041</v>
      </c>
      <c r="Q313" s="60">
        <v>6432.8</v>
      </c>
      <c r="R313" s="60">
        <v>6030.75</v>
      </c>
      <c r="T313" s="96">
        <f t="shared" si="16"/>
        <v>0</v>
      </c>
      <c r="U313" s="96">
        <f t="shared" si="17"/>
        <v>0</v>
      </c>
      <c r="W313" s="94">
        <f t="shared" si="18"/>
        <v>0</v>
      </c>
      <c r="X313" s="94">
        <f t="shared" si="19"/>
        <v>0</v>
      </c>
    </row>
    <row r="314" spans="1:24" ht="76.5">
      <c r="A314" s="20">
        <v>304</v>
      </c>
      <c r="B314" s="21" t="s">
        <v>1028</v>
      </c>
      <c r="C314" s="31" t="s">
        <v>1027</v>
      </c>
      <c r="D314" s="21" t="s">
        <v>559</v>
      </c>
      <c r="E314" s="23">
        <v>0</v>
      </c>
      <c r="F314" s="24">
        <v>0</v>
      </c>
      <c r="G314" s="24">
        <v>0</v>
      </c>
      <c r="H314" s="25">
        <v>0</v>
      </c>
      <c r="I314" s="26">
        <v>0</v>
      </c>
      <c r="J314" s="24">
        <v>0</v>
      </c>
      <c r="K314" s="27">
        <v>0</v>
      </c>
      <c r="L314" s="43"/>
      <c r="M314" s="53">
        <v>0</v>
      </c>
      <c r="O314" s="60">
        <v>479336</v>
      </c>
      <c r="P314" s="60">
        <v>8041</v>
      </c>
      <c r="Q314" s="60">
        <v>6432.8</v>
      </c>
      <c r="R314" s="60">
        <v>6030.75</v>
      </c>
      <c r="T314" s="96">
        <f t="shared" si="16"/>
        <v>0</v>
      </c>
      <c r="U314" s="96">
        <f t="shared" si="17"/>
        <v>0</v>
      </c>
      <c r="W314" s="94">
        <f t="shared" si="18"/>
        <v>0</v>
      </c>
      <c r="X314" s="94">
        <f t="shared" si="19"/>
        <v>0</v>
      </c>
    </row>
    <row r="315" spans="1:24" ht="89.25">
      <c r="A315" s="20">
        <v>305</v>
      </c>
      <c r="B315" s="21" t="s">
        <v>1029</v>
      </c>
      <c r="C315" s="31" t="s">
        <v>1030</v>
      </c>
      <c r="D315" s="21" t="s">
        <v>559</v>
      </c>
      <c r="E315" s="23">
        <v>0</v>
      </c>
      <c r="F315" s="24">
        <v>0</v>
      </c>
      <c r="G315" s="24">
        <v>0</v>
      </c>
      <c r="H315" s="25">
        <v>0</v>
      </c>
      <c r="I315" s="26">
        <v>0</v>
      </c>
      <c r="J315" s="24">
        <v>0</v>
      </c>
      <c r="K315" s="27">
        <v>0</v>
      </c>
      <c r="L315" s="43"/>
      <c r="M315" s="53">
        <v>0</v>
      </c>
      <c r="O315" s="60">
        <v>90948</v>
      </c>
      <c r="P315" s="60">
        <v>1212</v>
      </c>
      <c r="Q315" s="60">
        <v>969.6</v>
      </c>
      <c r="R315" s="60">
        <v>909</v>
      </c>
      <c r="T315" s="96">
        <f t="shared" si="16"/>
        <v>0</v>
      </c>
      <c r="U315" s="96">
        <f t="shared" si="17"/>
        <v>0</v>
      </c>
      <c r="W315" s="94">
        <f t="shared" si="18"/>
        <v>0</v>
      </c>
      <c r="X315" s="94">
        <f t="shared" si="19"/>
        <v>0</v>
      </c>
    </row>
    <row r="316" spans="1:24" ht="89.25">
      <c r="A316" s="20">
        <v>306</v>
      </c>
      <c r="B316" s="21" t="s">
        <v>1031</v>
      </c>
      <c r="C316" s="31" t="s">
        <v>1032</v>
      </c>
      <c r="D316" s="21" t="s">
        <v>559</v>
      </c>
      <c r="E316" s="23">
        <v>0</v>
      </c>
      <c r="F316" s="24">
        <v>0</v>
      </c>
      <c r="G316" s="24">
        <v>0</v>
      </c>
      <c r="H316" s="25">
        <v>0</v>
      </c>
      <c r="I316" s="26">
        <v>0</v>
      </c>
      <c r="J316" s="24">
        <v>0</v>
      </c>
      <c r="K316" s="27">
        <v>0</v>
      </c>
      <c r="L316" s="43"/>
      <c r="M316" s="53">
        <v>0</v>
      </c>
      <c r="O316" s="60">
        <v>90948</v>
      </c>
      <c r="P316" s="60">
        <v>1212</v>
      </c>
      <c r="Q316" s="60">
        <v>969.6</v>
      </c>
      <c r="R316" s="60">
        <v>909</v>
      </c>
      <c r="T316" s="96">
        <f t="shared" si="16"/>
        <v>0</v>
      </c>
      <c r="U316" s="96">
        <f t="shared" si="17"/>
        <v>0</v>
      </c>
      <c r="W316" s="94">
        <f t="shared" si="18"/>
        <v>0</v>
      </c>
      <c r="X316" s="94">
        <f t="shared" si="19"/>
        <v>0</v>
      </c>
    </row>
    <row r="317" spans="1:24" ht="102">
      <c r="A317" s="20">
        <v>307</v>
      </c>
      <c r="B317" s="21" t="s">
        <v>1033</v>
      </c>
      <c r="C317" s="31" t="s">
        <v>1034</v>
      </c>
      <c r="D317" s="21" t="s">
        <v>559</v>
      </c>
      <c r="E317" s="23">
        <v>0</v>
      </c>
      <c r="F317" s="24">
        <v>0</v>
      </c>
      <c r="G317" s="24">
        <v>0</v>
      </c>
      <c r="H317" s="25">
        <v>0</v>
      </c>
      <c r="I317" s="26">
        <v>0</v>
      </c>
      <c r="J317" s="24">
        <v>0</v>
      </c>
      <c r="K317" s="27">
        <v>0</v>
      </c>
      <c r="L317" s="43"/>
      <c r="M317" s="53">
        <v>0</v>
      </c>
      <c r="O317" s="60">
        <v>90948</v>
      </c>
      <c r="P317" s="60">
        <v>1212</v>
      </c>
      <c r="Q317" s="60">
        <v>969.6</v>
      </c>
      <c r="R317" s="60">
        <v>909</v>
      </c>
      <c r="T317" s="96">
        <f t="shared" si="16"/>
        <v>0</v>
      </c>
      <c r="U317" s="96">
        <f t="shared" si="17"/>
        <v>0</v>
      </c>
      <c r="W317" s="94">
        <f t="shared" si="18"/>
        <v>0</v>
      </c>
      <c r="X317" s="94">
        <f t="shared" si="19"/>
        <v>0</v>
      </c>
    </row>
    <row r="318" spans="1:24" ht="102">
      <c r="A318" s="20">
        <v>308</v>
      </c>
      <c r="B318" s="21" t="s">
        <v>1035</v>
      </c>
      <c r="C318" s="31" t="s">
        <v>1036</v>
      </c>
      <c r="D318" s="21" t="s">
        <v>559</v>
      </c>
      <c r="E318" s="23">
        <v>0</v>
      </c>
      <c r="F318" s="24">
        <v>0</v>
      </c>
      <c r="G318" s="24">
        <v>0</v>
      </c>
      <c r="H318" s="25">
        <v>0</v>
      </c>
      <c r="I318" s="26">
        <v>0</v>
      </c>
      <c r="J318" s="24">
        <v>0</v>
      </c>
      <c r="K318" s="27">
        <v>0</v>
      </c>
      <c r="L318" s="43"/>
      <c r="M318" s="53">
        <v>0</v>
      </c>
      <c r="O318" s="60">
        <v>90948</v>
      </c>
      <c r="P318" s="60">
        <v>1212</v>
      </c>
      <c r="Q318" s="60">
        <v>969.6</v>
      </c>
      <c r="R318" s="60">
        <v>909</v>
      </c>
      <c r="T318" s="96">
        <f t="shared" si="16"/>
        <v>0</v>
      </c>
      <c r="U318" s="96">
        <f t="shared" si="17"/>
        <v>0</v>
      </c>
      <c r="W318" s="94">
        <f t="shared" si="18"/>
        <v>0</v>
      </c>
      <c r="X318" s="94">
        <f t="shared" si="19"/>
        <v>0</v>
      </c>
    </row>
    <row r="319" spans="1:24" ht="89.25">
      <c r="A319" s="20">
        <v>309</v>
      </c>
      <c r="B319" s="21" t="s">
        <v>1037</v>
      </c>
      <c r="C319" s="31" t="s">
        <v>1038</v>
      </c>
      <c r="D319" s="21" t="s">
        <v>559</v>
      </c>
      <c r="E319" s="23">
        <v>0</v>
      </c>
      <c r="F319" s="24">
        <v>0</v>
      </c>
      <c r="G319" s="24">
        <v>0</v>
      </c>
      <c r="H319" s="25">
        <v>0</v>
      </c>
      <c r="I319" s="26">
        <v>0</v>
      </c>
      <c r="J319" s="24">
        <v>0</v>
      </c>
      <c r="K319" s="27">
        <v>0</v>
      </c>
      <c r="L319" s="43"/>
      <c r="M319" s="53">
        <v>0</v>
      </c>
      <c r="O319" s="60">
        <v>125563</v>
      </c>
      <c r="P319" s="60">
        <v>1515</v>
      </c>
      <c r="Q319" s="60">
        <v>1212</v>
      </c>
      <c r="R319" s="60">
        <v>1136.25</v>
      </c>
      <c r="T319" s="96">
        <f t="shared" si="16"/>
        <v>0</v>
      </c>
      <c r="U319" s="96">
        <f t="shared" si="17"/>
        <v>0</v>
      </c>
      <c r="W319" s="94">
        <f t="shared" si="18"/>
        <v>0</v>
      </c>
      <c r="X319" s="94">
        <f t="shared" si="19"/>
        <v>0</v>
      </c>
    </row>
    <row r="320" spans="1:24" ht="89.25">
      <c r="A320" s="20">
        <v>310</v>
      </c>
      <c r="B320" s="21" t="s">
        <v>1039</v>
      </c>
      <c r="C320" s="31" t="s">
        <v>1040</v>
      </c>
      <c r="D320" s="21" t="s">
        <v>559</v>
      </c>
      <c r="E320" s="23">
        <v>0</v>
      </c>
      <c r="F320" s="24">
        <v>0</v>
      </c>
      <c r="G320" s="24">
        <v>0</v>
      </c>
      <c r="H320" s="25">
        <v>0</v>
      </c>
      <c r="I320" s="26">
        <v>0</v>
      </c>
      <c r="J320" s="24">
        <v>0</v>
      </c>
      <c r="K320" s="27">
        <v>0</v>
      </c>
      <c r="L320" s="43"/>
      <c r="M320" s="53">
        <v>0</v>
      </c>
      <c r="O320" s="60">
        <v>125563</v>
      </c>
      <c r="P320" s="60">
        <v>1515</v>
      </c>
      <c r="Q320" s="60">
        <v>1212</v>
      </c>
      <c r="R320" s="60">
        <v>1136.25</v>
      </c>
      <c r="T320" s="96">
        <f t="shared" si="16"/>
        <v>0</v>
      </c>
      <c r="U320" s="96">
        <f t="shared" si="17"/>
        <v>0</v>
      </c>
      <c r="W320" s="94">
        <f t="shared" si="18"/>
        <v>0</v>
      </c>
      <c r="X320" s="94">
        <f t="shared" si="19"/>
        <v>0</v>
      </c>
    </row>
    <row r="321" spans="1:24" ht="102">
      <c r="A321" s="20">
        <v>311</v>
      </c>
      <c r="B321" s="21" t="s">
        <v>1041</v>
      </c>
      <c r="C321" s="31" t="s">
        <v>1042</v>
      </c>
      <c r="D321" s="21" t="s">
        <v>559</v>
      </c>
      <c r="E321" s="23">
        <v>0</v>
      </c>
      <c r="F321" s="24">
        <v>0</v>
      </c>
      <c r="G321" s="24">
        <v>0</v>
      </c>
      <c r="H321" s="25">
        <v>0</v>
      </c>
      <c r="I321" s="26">
        <v>0</v>
      </c>
      <c r="J321" s="24">
        <v>0</v>
      </c>
      <c r="K321" s="27">
        <v>0</v>
      </c>
      <c r="L321" s="43"/>
      <c r="M321" s="53">
        <v>0</v>
      </c>
      <c r="O321" s="60">
        <v>125563</v>
      </c>
      <c r="P321" s="60">
        <v>1515</v>
      </c>
      <c r="Q321" s="60">
        <v>1212</v>
      </c>
      <c r="R321" s="60">
        <v>1136.25</v>
      </c>
      <c r="T321" s="96">
        <f t="shared" si="16"/>
        <v>0</v>
      </c>
      <c r="U321" s="96">
        <f t="shared" si="17"/>
        <v>0</v>
      </c>
      <c r="W321" s="94">
        <f t="shared" si="18"/>
        <v>0</v>
      </c>
      <c r="X321" s="94">
        <f t="shared" si="19"/>
        <v>0</v>
      </c>
    </row>
    <row r="322" spans="1:24" ht="114.75">
      <c r="A322" s="20">
        <v>312</v>
      </c>
      <c r="B322" s="21" t="s">
        <v>1043</v>
      </c>
      <c r="C322" s="31" t="s">
        <v>1044</v>
      </c>
      <c r="D322" s="21" t="s">
        <v>559</v>
      </c>
      <c r="E322" s="23">
        <v>0</v>
      </c>
      <c r="F322" s="24">
        <v>0</v>
      </c>
      <c r="G322" s="24">
        <v>0</v>
      </c>
      <c r="H322" s="25">
        <v>0</v>
      </c>
      <c r="I322" s="26">
        <v>0</v>
      </c>
      <c r="J322" s="24">
        <v>0</v>
      </c>
      <c r="K322" s="27">
        <v>0</v>
      </c>
      <c r="L322" s="43"/>
      <c r="M322" s="53">
        <v>0</v>
      </c>
      <c r="O322" s="60">
        <v>125563</v>
      </c>
      <c r="P322" s="60">
        <v>1515</v>
      </c>
      <c r="Q322" s="60">
        <v>1212</v>
      </c>
      <c r="R322" s="60">
        <v>1136.25</v>
      </c>
      <c r="T322" s="96">
        <f t="shared" si="16"/>
        <v>0</v>
      </c>
      <c r="U322" s="96">
        <f t="shared" si="17"/>
        <v>0</v>
      </c>
      <c r="W322" s="94">
        <f t="shared" si="18"/>
        <v>0</v>
      </c>
      <c r="X322" s="94">
        <f t="shared" si="19"/>
        <v>0</v>
      </c>
    </row>
    <row r="323" spans="1:24" ht="89.25">
      <c r="A323" s="20">
        <v>313</v>
      </c>
      <c r="B323" s="21" t="s">
        <v>1045</v>
      </c>
      <c r="C323" s="31" t="s">
        <v>1046</v>
      </c>
      <c r="D323" s="21" t="s">
        <v>559</v>
      </c>
      <c r="E323" s="23">
        <v>0</v>
      </c>
      <c r="F323" s="24">
        <v>0</v>
      </c>
      <c r="G323" s="24">
        <v>0</v>
      </c>
      <c r="H323" s="25">
        <v>0</v>
      </c>
      <c r="I323" s="26">
        <v>0</v>
      </c>
      <c r="J323" s="24">
        <v>0</v>
      </c>
      <c r="K323" s="27">
        <v>0</v>
      </c>
      <c r="L323" s="43"/>
      <c r="M323" s="53">
        <v>0</v>
      </c>
      <c r="O323" s="60">
        <v>152938</v>
      </c>
      <c r="P323" s="60">
        <v>2272</v>
      </c>
      <c r="Q323" s="60">
        <v>1817.6</v>
      </c>
      <c r="R323" s="60">
        <v>1704</v>
      </c>
      <c r="T323" s="96">
        <f t="shared" si="16"/>
        <v>0</v>
      </c>
      <c r="U323" s="96">
        <f t="shared" si="17"/>
        <v>0</v>
      </c>
      <c r="W323" s="94">
        <f t="shared" si="18"/>
        <v>0</v>
      </c>
      <c r="X323" s="94">
        <f t="shared" si="19"/>
        <v>0</v>
      </c>
    </row>
    <row r="324" spans="1:24" ht="89.25">
      <c r="A324" s="20">
        <v>314</v>
      </c>
      <c r="B324" s="21" t="s">
        <v>1047</v>
      </c>
      <c r="C324" s="31" t="s">
        <v>1048</v>
      </c>
      <c r="D324" s="21" t="s">
        <v>559</v>
      </c>
      <c r="E324" s="23">
        <v>0</v>
      </c>
      <c r="F324" s="24">
        <v>0</v>
      </c>
      <c r="G324" s="24">
        <v>0</v>
      </c>
      <c r="H324" s="25">
        <v>0</v>
      </c>
      <c r="I324" s="26">
        <v>0</v>
      </c>
      <c r="J324" s="24">
        <v>0</v>
      </c>
      <c r="K324" s="27">
        <v>0</v>
      </c>
      <c r="L324" s="43"/>
      <c r="M324" s="53">
        <v>0</v>
      </c>
      <c r="O324" s="60">
        <v>152938</v>
      </c>
      <c r="P324" s="60">
        <v>2272</v>
      </c>
      <c r="Q324" s="60">
        <v>1817.6</v>
      </c>
      <c r="R324" s="60">
        <v>1704</v>
      </c>
      <c r="T324" s="96">
        <f t="shared" si="16"/>
        <v>0</v>
      </c>
      <c r="U324" s="96">
        <f t="shared" si="17"/>
        <v>0</v>
      </c>
      <c r="W324" s="94">
        <f t="shared" si="18"/>
        <v>0</v>
      </c>
      <c r="X324" s="94">
        <f t="shared" si="19"/>
        <v>0</v>
      </c>
    </row>
    <row r="325" spans="1:24" ht="102">
      <c r="A325" s="20">
        <v>315</v>
      </c>
      <c r="B325" s="21" t="s">
        <v>1049</v>
      </c>
      <c r="C325" s="31" t="s">
        <v>1050</v>
      </c>
      <c r="D325" s="21" t="s">
        <v>559</v>
      </c>
      <c r="E325" s="23">
        <v>0</v>
      </c>
      <c r="F325" s="24">
        <v>0</v>
      </c>
      <c r="G325" s="24">
        <v>0</v>
      </c>
      <c r="H325" s="25">
        <v>0</v>
      </c>
      <c r="I325" s="26">
        <v>0</v>
      </c>
      <c r="J325" s="24">
        <v>0</v>
      </c>
      <c r="K325" s="27">
        <v>0</v>
      </c>
      <c r="L325" s="43"/>
      <c r="M325" s="53">
        <v>0</v>
      </c>
      <c r="O325" s="60">
        <v>172884</v>
      </c>
      <c r="P325" s="60">
        <v>2272</v>
      </c>
      <c r="Q325" s="60">
        <v>1817.6</v>
      </c>
      <c r="R325" s="60">
        <v>1704</v>
      </c>
      <c r="T325" s="96">
        <f t="shared" si="16"/>
        <v>0</v>
      </c>
      <c r="U325" s="96">
        <f t="shared" si="17"/>
        <v>0</v>
      </c>
      <c r="W325" s="94">
        <f t="shared" si="18"/>
        <v>0</v>
      </c>
      <c r="X325" s="94">
        <f t="shared" si="19"/>
        <v>0</v>
      </c>
    </row>
    <row r="326" spans="1:24" ht="102">
      <c r="A326" s="20">
        <v>316</v>
      </c>
      <c r="B326" s="21" t="s">
        <v>1051</v>
      </c>
      <c r="C326" s="31" t="s">
        <v>1052</v>
      </c>
      <c r="D326" s="21" t="s">
        <v>559</v>
      </c>
      <c r="E326" s="23">
        <v>0</v>
      </c>
      <c r="F326" s="24">
        <v>0</v>
      </c>
      <c r="G326" s="24">
        <v>0</v>
      </c>
      <c r="H326" s="25">
        <v>0</v>
      </c>
      <c r="I326" s="26">
        <v>0</v>
      </c>
      <c r="J326" s="24">
        <v>0</v>
      </c>
      <c r="K326" s="27">
        <v>0</v>
      </c>
      <c r="L326" s="43"/>
      <c r="M326" s="53">
        <v>0</v>
      </c>
      <c r="O326" s="60">
        <v>152938</v>
      </c>
      <c r="P326" s="60">
        <v>2272</v>
      </c>
      <c r="Q326" s="60">
        <v>1817.6</v>
      </c>
      <c r="R326" s="60">
        <v>1704</v>
      </c>
      <c r="T326" s="96">
        <f t="shared" si="16"/>
        <v>0</v>
      </c>
      <c r="U326" s="96">
        <f t="shared" si="17"/>
        <v>0</v>
      </c>
      <c r="W326" s="94">
        <f t="shared" si="18"/>
        <v>0</v>
      </c>
      <c r="X326" s="94">
        <f t="shared" si="19"/>
        <v>0</v>
      </c>
    </row>
    <row r="327" spans="1:24" ht="102">
      <c r="A327" s="20">
        <v>317</v>
      </c>
      <c r="B327" s="21" t="s">
        <v>1053</v>
      </c>
      <c r="C327" s="31" t="s">
        <v>1054</v>
      </c>
      <c r="D327" s="21" t="s">
        <v>559</v>
      </c>
      <c r="E327" s="23">
        <v>0</v>
      </c>
      <c r="F327" s="24">
        <v>0</v>
      </c>
      <c r="G327" s="24">
        <v>0</v>
      </c>
      <c r="H327" s="25">
        <v>0</v>
      </c>
      <c r="I327" s="26">
        <v>0</v>
      </c>
      <c r="J327" s="24">
        <v>0</v>
      </c>
      <c r="K327" s="27">
        <v>0</v>
      </c>
      <c r="L327" s="43"/>
      <c r="M327" s="53">
        <v>0</v>
      </c>
      <c r="O327" s="60">
        <v>689771</v>
      </c>
      <c r="P327" s="60">
        <v>5236</v>
      </c>
      <c r="Q327" s="60">
        <v>4188.8</v>
      </c>
      <c r="R327" s="60">
        <v>3927</v>
      </c>
      <c r="T327" s="96">
        <f t="shared" si="16"/>
        <v>0</v>
      </c>
      <c r="U327" s="96">
        <f t="shared" si="17"/>
        <v>0</v>
      </c>
      <c r="W327" s="94">
        <f t="shared" si="18"/>
        <v>0</v>
      </c>
      <c r="X327" s="94">
        <f t="shared" si="19"/>
        <v>0</v>
      </c>
    </row>
    <row r="328" spans="1:24" ht="102">
      <c r="A328" s="20">
        <v>318</v>
      </c>
      <c r="B328" s="21" t="s">
        <v>1055</v>
      </c>
      <c r="C328" s="31" t="s">
        <v>1056</v>
      </c>
      <c r="D328" s="21" t="s">
        <v>559</v>
      </c>
      <c r="E328" s="23">
        <v>0</v>
      </c>
      <c r="F328" s="24">
        <v>0</v>
      </c>
      <c r="G328" s="24">
        <v>0</v>
      </c>
      <c r="H328" s="25">
        <v>0</v>
      </c>
      <c r="I328" s="26">
        <v>0</v>
      </c>
      <c r="J328" s="24">
        <v>0</v>
      </c>
      <c r="K328" s="27">
        <v>0</v>
      </c>
      <c r="L328" s="43"/>
      <c r="M328" s="53">
        <v>0</v>
      </c>
      <c r="O328" s="60">
        <v>736123</v>
      </c>
      <c r="P328" s="60">
        <v>5236</v>
      </c>
      <c r="Q328" s="60">
        <v>4188.8</v>
      </c>
      <c r="R328" s="60">
        <v>3927</v>
      </c>
      <c r="T328" s="96">
        <f t="shared" si="16"/>
        <v>0</v>
      </c>
      <c r="U328" s="96">
        <f t="shared" si="17"/>
        <v>0</v>
      </c>
      <c r="W328" s="94">
        <f t="shared" si="18"/>
        <v>0</v>
      </c>
      <c r="X328" s="94">
        <f t="shared" si="19"/>
        <v>0</v>
      </c>
    </row>
    <row r="329" spans="1:24" ht="114.75">
      <c r="A329" s="20">
        <v>319</v>
      </c>
      <c r="B329" s="21" t="s">
        <v>1057</v>
      </c>
      <c r="C329" s="31" t="s">
        <v>1058</v>
      </c>
      <c r="D329" s="21" t="s">
        <v>559</v>
      </c>
      <c r="E329" s="23">
        <v>0</v>
      </c>
      <c r="F329" s="24">
        <v>0</v>
      </c>
      <c r="G329" s="24">
        <v>0</v>
      </c>
      <c r="H329" s="25">
        <v>0</v>
      </c>
      <c r="I329" s="26">
        <v>0</v>
      </c>
      <c r="J329" s="24">
        <v>0</v>
      </c>
      <c r="K329" s="27">
        <v>0</v>
      </c>
      <c r="L329" s="43"/>
      <c r="M329" s="53">
        <v>0</v>
      </c>
      <c r="O329" s="60">
        <v>689771</v>
      </c>
      <c r="P329" s="60">
        <v>5236</v>
      </c>
      <c r="Q329" s="60">
        <v>4188.8</v>
      </c>
      <c r="R329" s="60">
        <v>3927</v>
      </c>
      <c r="T329" s="96">
        <f t="shared" si="16"/>
        <v>0</v>
      </c>
      <c r="U329" s="96">
        <f t="shared" si="17"/>
        <v>0</v>
      </c>
      <c r="W329" s="94">
        <f t="shared" si="18"/>
        <v>0</v>
      </c>
      <c r="X329" s="94">
        <f t="shared" si="19"/>
        <v>0</v>
      </c>
    </row>
    <row r="330" spans="1:24" ht="114.75">
      <c r="A330" s="20">
        <v>320</v>
      </c>
      <c r="B330" s="21" t="s">
        <v>1059</v>
      </c>
      <c r="C330" s="31" t="s">
        <v>1060</v>
      </c>
      <c r="D330" s="21" t="s">
        <v>559</v>
      </c>
      <c r="E330" s="23">
        <v>0</v>
      </c>
      <c r="F330" s="24">
        <v>0</v>
      </c>
      <c r="G330" s="24">
        <v>0</v>
      </c>
      <c r="H330" s="25">
        <v>0</v>
      </c>
      <c r="I330" s="26">
        <v>0</v>
      </c>
      <c r="J330" s="24">
        <v>0</v>
      </c>
      <c r="K330" s="27">
        <v>0</v>
      </c>
      <c r="L330" s="43"/>
      <c r="M330" s="53">
        <v>0</v>
      </c>
      <c r="O330" s="60">
        <v>736123</v>
      </c>
      <c r="P330" s="60">
        <v>5236</v>
      </c>
      <c r="Q330" s="60">
        <v>4188.8</v>
      </c>
      <c r="R330" s="60">
        <v>3927</v>
      </c>
      <c r="T330" s="96">
        <f t="shared" si="16"/>
        <v>0</v>
      </c>
      <c r="U330" s="96">
        <f t="shared" si="17"/>
        <v>0</v>
      </c>
      <c r="W330" s="94">
        <f t="shared" si="18"/>
        <v>0</v>
      </c>
      <c r="X330" s="94">
        <f t="shared" si="19"/>
        <v>0</v>
      </c>
    </row>
    <row r="331" spans="1:24" ht="89.25">
      <c r="A331" s="20">
        <v>321</v>
      </c>
      <c r="B331" s="21" t="s">
        <v>1061</v>
      </c>
      <c r="C331" s="31" t="s">
        <v>1062</v>
      </c>
      <c r="D331" s="21" t="s">
        <v>559</v>
      </c>
      <c r="E331" s="23">
        <v>0</v>
      </c>
      <c r="F331" s="24">
        <v>0</v>
      </c>
      <c r="G331" s="24">
        <v>0</v>
      </c>
      <c r="H331" s="25">
        <v>0</v>
      </c>
      <c r="I331" s="26">
        <v>0</v>
      </c>
      <c r="J331" s="24">
        <v>0</v>
      </c>
      <c r="K331" s="27">
        <v>0</v>
      </c>
      <c r="L331" s="43"/>
      <c r="M331" s="53">
        <v>0</v>
      </c>
      <c r="O331" s="60">
        <v>989800</v>
      </c>
      <c r="P331" s="60">
        <v>15590</v>
      </c>
      <c r="Q331" s="60">
        <v>12472</v>
      </c>
      <c r="R331" s="60">
        <v>11692.5</v>
      </c>
      <c r="T331" s="96">
        <f t="shared" ref="T331:T394" si="20">E331*Q331</f>
        <v>0</v>
      </c>
      <c r="U331" s="96">
        <f t="shared" ref="U331:U394" si="21">E331*R331</f>
        <v>0</v>
      </c>
      <c r="W331" s="94">
        <f t="shared" ref="W331:W394" si="22">T331-K331</f>
        <v>0</v>
      </c>
      <c r="X331" s="94">
        <f t="shared" ref="X331:X394" si="23">U331-K331</f>
        <v>0</v>
      </c>
    </row>
    <row r="332" spans="1:24" ht="89.25">
      <c r="A332" s="20">
        <v>322</v>
      </c>
      <c r="B332" s="21" t="s">
        <v>1063</v>
      </c>
      <c r="C332" s="31" t="s">
        <v>1064</v>
      </c>
      <c r="D332" s="21" t="s">
        <v>559</v>
      </c>
      <c r="E332" s="23">
        <v>0</v>
      </c>
      <c r="F332" s="24">
        <v>0</v>
      </c>
      <c r="G332" s="24">
        <v>0</v>
      </c>
      <c r="H332" s="25">
        <v>0</v>
      </c>
      <c r="I332" s="26">
        <v>0</v>
      </c>
      <c r="J332" s="24">
        <v>0</v>
      </c>
      <c r="K332" s="27">
        <v>0</v>
      </c>
      <c r="L332" s="43"/>
      <c r="M332" s="53">
        <v>0</v>
      </c>
      <c r="O332" s="60">
        <v>992911</v>
      </c>
      <c r="P332" s="60">
        <v>15590</v>
      </c>
      <c r="Q332" s="60">
        <v>12472</v>
      </c>
      <c r="R332" s="60">
        <v>11692.5</v>
      </c>
      <c r="T332" s="96">
        <f t="shared" si="20"/>
        <v>0</v>
      </c>
      <c r="U332" s="96">
        <f t="shared" si="21"/>
        <v>0</v>
      </c>
      <c r="W332" s="94">
        <f t="shared" si="22"/>
        <v>0</v>
      </c>
      <c r="X332" s="94">
        <f t="shared" si="23"/>
        <v>0</v>
      </c>
    </row>
    <row r="333" spans="1:24" ht="89.25">
      <c r="A333" s="20">
        <v>323</v>
      </c>
      <c r="B333" s="21" t="s">
        <v>1065</v>
      </c>
      <c r="C333" s="31" t="s">
        <v>1066</v>
      </c>
      <c r="D333" s="21" t="s">
        <v>559</v>
      </c>
      <c r="E333" s="23">
        <v>0</v>
      </c>
      <c r="F333" s="24">
        <v>0</v>
      </c>
      <c r="G333" s="24">
        <v>0</v>
      </c>
      <c r="H333" s="25">
        <v>0</v>
      </c>
      <c r="I333" s="26">
        <v>0</v>
      </c>
      <c r="J333" s="24">
        <v>0</v>
      </c>
      <c r="K333" s="27">
        <v>0</v>
      </c>
      <c r="L333" s="43"/>
      <c r="M333" s="53">
        <v>0</v>
      </c>
      <c r="O333" s="60">
        <v>989800</v>
      </c>
      <c r="P333" s="60">
        <v>15590</v>
      </c>
      <c r="Q333" s="60">
        <v>12472</v>
      </c>
      <c r="R333" s="60">
        <v>11692.5</v>
      </c>
      <c r="T333" s="96">
        <f t="shared" si="20"/>
        <v>0</v>
      </c>
      <c r="U333" s="96">
        <f t="shared" si="21"/>
        <v>0</v>
      </c>
      <c r="W333" s="94">
        <f t="shared" si="22"/>
        <v>0</v>
      </c>
      <c r="X333" s="94">
        <f t="shared" si="23"/>
        <v>0</v>
      </c>
    </row>
    <row r="334" spans="1:24" ht="89.25">
      <c r="A334" s="20">
        <v>324</v>
      </c>
      <c r="B334" s="21" t="s">
        <v>1067</v>
      </c>
      <c r="C334" s="31" t="s">
        <v>1068</v>
      </c>
      <c r="D334" s="21" t="s">
        <v>559</v>
      </c>
      <c r="E334" s="23">
        <v>0</v>
      </c>
      <c r="F334" s="24">
        <v>0</v>
      </c>
      <c r="G334" s="24">
        <v>0</v>
      </c>
      <c r="H334" s="25">
        <v>0</v>
      </c>
      <c r="I334" s="26">
        <v>0</v>
      </c>
      <c r="J334" s="24">
        <v>0</v>
      </c>
      <c r="K334" s="27">
        <v>0</v>
      </c>
      <c r="L334" s="43"/>
      <c r="M334" s="53">
        <v>0</v>
      </c>
      <c r="O334" s="60">
        <v>1360972</v>
      </c>
      <c r="P334" s="60">
        <v>14942</v>
      </c>
      <c r="Q334" s="60">
        <v>11953.6</v>
      </c>
      <c r="R334" s="60">
        <v>11206.5</v>
      </c>
      <c r="T334" s="96">
        <f t="shared" si="20"/>
        <v>0</v>
      </c>
      <c r="U334" s="96">
        <f t="shared" si="21"/>
        <v>0</v>
      </c>
      <c r="W334" s="94">
        <f t="shared" si="22"/>
        <v>0</v>
      </c>
      <c r="X334" s="94">
        <f t="shared" si="23"/>
        <v>0</v>
      </c>
    </row>
    <row r="335" spans="1:24" ht="89.25">
      <c r="A335" s="20">
        <v>325</v>
      </c>
      <c r="B335" s="21" t="s">
        <v>1069</v>
      </c>
      <c r="C335" s="31" t="s">
        <v>1070</v>
      </c>
      <c r="D335" s="21" t="s">
        <v>559</v>
      </c>
      <c r="E335" s="23">
        <v>0</v>
      </c>
      <c r="F335" s="24">
        <v>0</v>
      </c>
      <c r="G335" s="24">
        <v>0</v>
      </c>
      <c r="H335" s="25">
        <v>0</v>
      </c>
      <c r="I335" s="26">
        <v>0</v>
      </c>
      <c r="J335" s="24">
        <v>0</v>
      </c>
      <c r="K335" s="27">
        <v>0</v>
      </c>
      <c r="L335" s="43"/>
      <c r="M335" s="53">
        <v>0</v>
      </c>
      <c r="O335" s="60">
        <v>1275273</v>
      </c>
      <c r="P335" s="60">
        <v>14942</v>
      </c>
      <c r="Q335" s="60">
        <v>11953.6</v>
      </c>
      <c r="R335" s="60">
        <v>11206.5</v>
      </c>
      <c r="T335" s="96">
        <f t="shared" si="20"/>
        <v>0</v>
      </c>
      <c r="U335" s="96">
        <f t="shared" si="21"/>
        <v>0</v>
      </c>
      <c r="W335" s="94">
        <f t="shared" si="22"/>
        <v>0</v>
      </c>
      <c r="X335" s="94">
        <f t="shared" si="23"/>
        <v>0</v>
      </c>
    </row>
    <row r="336" spans="1:24" ht="89.25">
      <c r="A336" s="20">
        <v>326</v>
      </c>
      <c r="B336" s="21" t="s">
        <v>1071</v>
      </c>
      <c r="C336" s="31" t="s">
        <v>1072</v>
      </c>
      <c r="D336" s="21" t="s">
        <v>559</v>
      </c>
      <c r="E336" s="23">
        <v>0</v>
      </c>
      <c r="F336" s="24">
        <v>0</v>
      </c>
      <c r="G336" s="24">
        <v>0</v>
      </c>
      <c r="H336" s="25">
        <v>0</v>
      </c>
      <c r="I336" s="26">
        <v>0</v>
      </c>
      <c r="J336" s="24">
        <v>0</v>
      </c>
      <c r="K336" s="27">
        <v>0</v>
      </c>
      <c r="L336" s="43"/>
      <c r="M336" s="53">
        <v>0</v>
      </c>
      <c r="O336" s="60">
        <v>1360972</v>
      </c>
      <c r="P336" s="60">
        <v>14942</v>
      </c>
      <c r="Q336" s="60">
        <v>11953.6</v>
      </c>
      <c r="R336" s="60">
        <v>11206.5</v>
      </c>
      <c r="T336" s="96">
        <f t="shared" si="20"/>
        <v>0</v>
      </c>
      <c r="U336" s="96">
        <f t="shared" si="21"/>
        <v>0</v>
      </c>
      <c r="W336" s="94">
        <f t="shared" si="22"/>
        <v>0</v>
      </c>
      <c r="X336" s="94">
        <f t="shared" si="23"/>
        <v>0</v>
      </c>
    </row>
    <row r="337" spans="1:24" ht="89.25">
      <c r="A337" s="20">
        <v>327</v>
      </c>
      <c r="B337" s="21" t="s">
        <v>1073</v>
      </c>
      <c r="C337" s="31" t="s">
        <v>1074</v>
      </c>
      <c r="D337" s="21" t="s">
        <v>559</v>
      </c>
      <c r="E337" s="23">
        <v>0</v>
      </c>
      <c r="F337" s="24">
        <v>0</v>
      </c>
      <c r="G337" s="24">
        <v>0</v>
      </c>
      <c r="H337" s="25">
        <v>0</v>
      </c>
      <c r="I337" s="26">
        <v>0</v>
      </c>
      <c r="J337" s="24">
        <v>0</v>
      </c>
      <c r="K337" s="27">
        <v>0</v>
      </c>
      <c r="L337" s="43"/>
      <c r="M337" s="53">
        <v>0</v>
      </c>
      <c r="O337" s="60">
        <v>2196682</v>
      </c>
      <c r="P337" s="60">
        <v>27437</v>
      </c>
      <c r="Q337" s="60">
        <v>21949.599999999999</v>
      </c>
      <c r="R337" s="60">
        <v>20577.75</v>
      </c>
      <c r="T337" s="96">
        <f t="shared" si="20"/>
        <v>0</v>
      </c>
      <c r="U337" s="96">
        <f t="shared" si="21"/>
        <v>0</v>
      </c>
      <c r="W337" s="94">
        <f t="shared" si="22"/>
        <v>0</v>
      </c>
      <c r="X337" s="94">
        <f t="shared" si="23"/>
        <v>0</v>
      </c>
    </row>
    <row r="338" spans="1:24" ht="89.25">
      <c r="A338" s="20">
        <v>328</v>
      </c>
      <c r="B338" s="21" t="s">
        <v>1075</v>
      </c>
      <c r="C338" s="31" t="s">
        <v>1076</v>
      </c>
      <c r="D338" s="21" t="s">
        <v>559</v>
      </c>
      <c r="E338" s="23">
        <v>0</v>
      </c>
      <c r="F338" s="24">
        <v>0</v>
      </c>
      <c r="G338" s="24">
        <v>0</v>
      </c>
      <c r="H338" s="25">
        <v>0</v>
      </c>
      <c r="I338" s="26">
        <v>0</v>
      </c>
      <c r="J338" s="24">
        <v>0</v>
      </c>
      <c r="K338" s="27">
        <v>0</v>
      </c>
      <c r="L338" s="43"/>
      <c r="M338" s="53">
        <v>0</v>
      </c>
      <c r="O338" s="60">
        <v>2202277</v>
      </c>
      <c r="P338" s="60">
        <v>27437</v>
      </c>
      <c r="Q338" s="60">
        <v>21949.599999999999</v>
      </c>
      <c r="R338" s="60">
        <v>20577.75</v>
      </c>
      <c r="T338" s="96">
        <f t="shared" si="20"/>
        <v>0</v>
      </c>
      <c r="U338" s="96">
        <f t="shared" si="21"/>
        <v>0</v>
      </c>
      <c r="W338" s="94">
        <f t="shared" si="22"/>
        <v>0</v>
      </c>
      <c r="X338" s="94">
        <f t="shared" si="23"/>
        <v>0</v>
      </c>
    </row>
    <row r="339" spans="1:24" ht="89.25">
      <c r="A339" s="20">
        <v>329</v>
      </c>
      <c r="B339" s="21" t="s">
        <v>1077</v>
      </c>
      <c r="C339" s="31" t="s">
        <v>1078</v>
      </c>
      <c r="D339" s="21" t="s">
        <v>559</v>
      </c>
      <c r="E339" s="23">
        <v>0</v>
      </c>
      <c r="F339" s="24">
        <v>0</v>
      </c>
      <c r="G339" s="24">
        <v>0</v>
      </c>
      <c r="H339" s="25">
        <v>0</v>
      </c>
      <c r="I339" s="26">
        <v>0</v>
      </c>
      <c r="J339" s="24">
        <v>0</v>
      </c>
      <c r="K339" s="27">
        <v>0</v>
      </c>
      <c r="L339" s="43"/>
      <c r="M339" s="53">
        <v>0</v>
      </c>
      <c r="O339" s="60">
        <v>2196682</v>
      </c>
      <c r="P339" s="60">
        <v>27437</v>
      </c>
      <c r="Q339" s="60">
        <v>21949.599999999999</v>
      </c>
      <c r="R339" s="60">
        <v>20577.75</v>
      </c>
      <c r="T339" s="96">
        <f t="shared" si="20"/>
        <v>0</v>
      </c>
      <c r="U339" s="96">
        <f t="shared" si="21"/>
        <v>0</v>
      </c>
      <c r="W339" s="94">
        <f t="shared" si="22"/>
        <v>0</v>
      </c>
      <c r="X339" s="94">
        <f t="shared" si="23"/>
        <v>0</v>
      </c>
    </row>
    <row r="340" spans="1:24" ht="89.25">
      <c r="A340" s="20">
        <v>330</v>
      </c>
      <c r="B340" s="21" t="s">
        <v>1079</v>
      </c>
      <c r="C340" s="31" t="s">
        <v>1080</v>
      </c>
      <c r="D340" s="21" t="s">
        <v>559</v>
      </c>
      <c r="E340" s="23">
        <v>0</v>
      </c>
      <c r="F340" s="24">
        <v>0</v>
      </c>
      <c r="G340" s="24">
        <v>0</v>
      </c>
      <c r="H340" s="25">
        <v>0</v>
      </c>
      <c r="I340" s="26">
        <v>0</v>
      </c>
      <c r="J340" s="24">
        <v>0</v>
      </c>
      <c r="K340" s="27">
        <v>0</v>
      </c>
      <c r="L340" s="43"/>
      <c r="M340" s="53">
        <v>0</v>
      </c>
      <c r="O340" s="60">
        <v>5290566</v>
      </c>
      <c r="P340" s="60">
        <v>79229</v>
      </c>
      <c r="Q340" s="60">
        <v>63383.199999999997</v>
      </c>
      <c r="R340" s="60">
        <v>59421.75</v>
      </c>
      <c r="T340" s="96">
        <f t="shared" si="20"/>
        <v>0</v>
      </c>
      <c r="U340" s="96">
        <f t="shared" si="21"/>
        <v>0</v>
      </c>
      <c r="W340" s="94">
        <f t="shared" si="22"/>
        <v>0</v>
      </c>
      <c r="X340" s="94">
        <f t="shared" si="23"/>
        <v>0</v>
      </c>
    </row>
    <row r="341" spans="1:24" ht="89.25">
      <c r="A341" s="20">
        <v>331</v>
      </c>
      <c r="B341" s="21" t="s">
        <v>1081</v>
      </c>
      <c r="C341" s="31" t="s">
        <v>1082</v>
      </c>
      <c r="D341" s="21" t="s">
        <v>559</v>
      </c>
      <c r="E341" s="23">
        <v>0</v>
      </c>
      <c r="F341" s="24">
        <v>0</v>
      </c>
      <c r="G341" s="24">
        <v>0</v>
      </c>
      <c r="H341" s="25">
        <v>0</v>
      </c>
      <c r="I341" s="26">
        <v>0</v>
      </c>
      <c r="J341" s="24">
        <v>0</v>
      </c>
      <c r="K341" s="27">
        <v>0</v>
      </c>
      <c r="L341" s="43"/>
      <c r="M341" s="53">
        <v>0</v>
      </c>
      <c r="O341" s="60">
        <v>5280107</v>
      </c>
      <c r="P341" s="60">
        <v>79229</v>
      </c>
      <c r="Q341" s="60">
        <v>63383.199999999997</v>
      </c>
      <c r="R341" s="60">
        <v>59421.75</v>
      </c>
      <c r="T341" s="96">
        <f t="shared" si="20"/>
        <v>0</v>
      </c>
      <c r="U341" s="96">
        <f t="shared" si="21"/>
        <v>0</v>
      </c>
      <c r="W341" s="94">
        <f t="shared" si="22"/>
        <v>0</v>
      </c>
      <c r="X341" s="94">
        <f t="shared" si="23"/>
        <v>0</v>
      </c>
    </row>
    <row r="342" spans="1:24" ht="89.25">
      <c r="A342" s="20">
        <v>332</v>
      </c>
      <c r="B342" s="21" t="s">
        <v>1083</v>
      </c>
      <c r="C342" s="31" t="s">
        <v>1084</v>
      </c>
      <c r="D342" s="21" t="s">
        <v>559</v>
      </c>
      <c r="E342" s="23">
        <v>0</v>
      </c>
      <c r="F342" s="24">
        <v>0</v>
      </c>
      <c r="G342" s="24">
        <v>0</v>
      </c>
      <c r="H342" s="25">
        <v>0</v>
      </c>
      <c r="I342" s="26">
        <v>0</v>
      </c>
      <c r="J342" s="24">
        <v>0</v>
      </c>
      <c r="K342" s="27">
        <v>0</v>
      </c>
      <c r="L342" s="43"/>
      <c r="M342" s="53">
        <v>0</v>
      </c>
      <c r="O342" s="60">
        <v>5282014</v>
      </c>
      <c r="P342" s="60">
        <v>79229</v>
      </c>
      <c r="Q342" s="60">
        <v>63383.199999999997</v>
      </c>
      <c r="R342" s="60">
        <v>59421.75</v>
      </c>
      <c r="T342" s="96">
        <f t="shared" si="20"/>
        <v>0</v>
      </c>
      <c r="U342" s="96">
        <f t="shared" si="21"/>
        <v>0</v>
      </c>
      <c r="W342" s="94">
        <f t="shared" si="22"/>
        <v>0</v>
      </c>
      <c r="X342" s="94">
        <f t="shared" si="23"/>
        <v>0</v>
      </c>
    </row>
    <row r="343" spans="1:24" ht="89.25">
      <c r="A343" s="20">
        <v>333</v>
      </c>
      <c r="B343" s="21" t="s">
        <v>1085</v>
      </c>
      <c r="C343" s="31" t="s">
        <v>1086</v>
      </c>
      <c r="D343" s="21" t="s">
        <v>559</v>
      </c>
      <c r="E343" s="23">
        <v>0</v>
      </c>
      <c r="F343" s="24">
        <v>0</v>
      </c>
      <c r="G343" s="24">
        <v>0</v>
      </c>
      <c r="H343" s="25">
        <v>0</v>
      </c>
      <c r="I343" s="26">
        <v>0</v>
      </c>
      <c r="J343" s="24">
        <v>0</v>
      </c>
      <c r="K343" s="27">
        <v>0</v>
      </c>
      <c r="L343" s="43"/>
      <c r="M343" s="53">
        <v>0</v>
      </c>
      <c r="O343" s="60">
        <v>8130308</v>
      </c>
      <c r="P343" s="60">
        <v>79768</v>
      </c>
      <c r="Q343" s="60">
        <v>63814.400000000001</v>
      </c>
      <c r="R343" s="60">
        <v>59826</v>
      </c>
      <c r="T343" s="96">
        <f t="shared" si="20"/>
        <v>0</v>
      </c>
      <c r="U343" s="96">
        <f t="shared" si="21"/>
        <v>0</v>
      </c>
      <c r="W343" s="94">
        <f t="shared" si="22"/>
        <v>0</v>
      </c>
      <c r="X343" s="94">
        <f t="shared" si="23"/>
        <v>0</v>
      </c>
    </row>
    <row r="344" spans="1:24" ht="89.25">
      <c r="A344" s="20">
        <v>334</v>
      </c>
      <c r="B344" s="21" t="s">
        <v>1087</v>
      </c>
      <c r="C344" s="31" t="s">
        <v>1088</v>
      </c>
      <c r="D344" s="21" t="s">
        <v>559</v>
      </c>
      <c r="E344" s="23">
        <v>0</v>
      </c>
      <c r="F344" s="24">
        <v>0</v>
      </c>
      <c r="G344" s="24">
        <v>0</v>
      </c>
      <c r="H344" s="25">
        <v>0</v>
      </c>
      <c r="I344" s="26">
        <v>0</v>
      </c>
      <c r="J344" s="24">
        <v>0</v>
      </c>
      <c r="K344" s="27">
        <v>0</v>
      </c>
      <c r="L344" s="43"/>
      <c r="M344" s="53">
        <v>0</v>
      </c>
      <c r="O344" s="60">
        <v>7977814</v>
      </c>
      <c r="P344" s="60">
        <v>79768</v>
      </c>
      <c r="Q344" s="60">
        <v>63814.400000000001</v>
      </c>
      <c r="R344" s="60">
        <v>59826</v>
      </c>
      <c r="T344" s="96">
        <f t="shared" si="20"/>
        <v>0</v>
      </c>
      <c r="U344" s="96">
        <f t="shared" si="21"/>
        <v>0</v>
      </c>
      <c r="W344" s="94">
        <f t="shared" si="22"/>
        <v>0</v>
      </c>
      <c r="X344" s="94">
        <f t="shared" si="23"/>
        <v>0</v>
      </c>
    </row>
    <row r="345" spans="1:24" ht="357">
      <c r="A345" s="20">
        <v>335</v>
      </c>
      <c r="B345" s="21" t="s">
        <v>1089</v>
      </c>
      <c r="C345" s="31" t="s">
        <v>1090</v>
      </c>
      <c r="D345" s="21" t="s">
        <v>559</v>
      </c>
      <c r="E345" s="23">
        <v>0</v>
      </c>
      <c r="F345" s="24">
        <v>0</v>
      </c>
      <c r="G345" s="24">
        <v>0</v>
      </c>
      <c r="H345" s="25">
        <v>0</v>
      </c>
      <c r="I345" s="26">
        <v>0</v>
      </c>
      <c r="J345" s="24">
        <v>0</v>
      </c>
      <c r="K345" s="27">
        <v>0</v>
      </c>
      <c r="L345" s="43"/>
      <c r="M345" s="53">
        <v>0</v>
      </c>
      <c r="O345" s="60">
        <v>615866</v>
      </c>
      <c r="P345" s="60">
        <v>11755</v>
      </c>
      <c r="Q345" s="60">
        <v>9404</v>
      </c>
      <c r="R345" s="60">
        <v>8816.25</v>
      </c>
      <c r="T345" s="96">
        <f t="shared" si="20"/>
        <v>0</v>
      </c>
      <c r="U345" s="96">
        <f t="shared" si="21"/>
        <v>0</v>
      </c>
      <c r="W345" s="94">
        <f t="shared" si="22"/>
        <v>0</v>
      </c>
      <c r="X345" s="94">
        <f t="shared" si="23"/>
        <v>0</v>
      </c>
    </row>
    <row r="346" spans="1:24" ht="357">
      <c r="A346" s="20">
        <v>336</v>
      </c>
      <c r="B346" s="21" t="s">
        <v>1091</v>
      </c>
      <c r="C346" s="31" t="s">
        <v>1092</v>
      </c>
      <c r="D346" s="21" t="s">
        <v>559</v>
      </c>
      <c r="E346" s="23">
        <v>1</v>
      </c>
      <c r="F346" s="24">
        <v>324315</v>
      </c>
      <c r="G346" s="24">
        <v>12785</v>
      </c>
      <c r="H346" s="25">
        <v>0.2</v>
      </c>
      <c r="I346" s="26">
        <v>0.96846275997101583</v>
      </c>
      <c r="J346" s="24">
        <v>10228</v>
      </c>
      <c r="K346" s="27">
        <v>10228</v>
      </c>
      <c r="L346" s="43"/>
      <c r="M346" s="53">
        <v>1</v>
      </c>
      <c r="O346" s="60">
        <v>724461</v>
      </c>
      <c r="P346" s="60">
        <v>12785</v>
      </c>
      <c r="Q346" s="60">
        <v>10228</v>
      </c>
      <c r="R346" s="60">
        <v>9588.75</v>
      </c>
      <c r="T346" s="96">
        <f t="shared" si="20"/>
        <v>10228</v>
      </c>
      <c r="U346" s="96">
        <f t="shared" si="21"/>
        <v>9588.75</v>
      </c>
      <c r="W346" s="94">
        <f t="shared" si="22"/>
        <v>0</v>
      </c>
      <c r="X346" s="94">
        <f t="shared" si="23"/>
        <v>-639.25</v>
      </c>
    </row>
    <row r="347" spans="1:24" ht="369.75">
      <c r="A347" s="20">
        <v>337</v>
      </c>
      <c r="B347" s="21" t="s">
        <v>1093</v>
      </c>
      <c r="C347" s="31" t="s">
        <v>1094</v>
      </c>
      <c r="D347" s="21" t="s">
        <v>559</v>
      </c>
      <c r="E347" s="23">
        <v>0</v>
      </c>
      <c r="F347" s="24">
        <v>0</v>
      </c>
      <c r="G347" s="24">
        <v>0</v>
      </c>
      <c r="H347" s="25">
        <v>0</v>
      </c>
      <c r="I347" s="26">
        <v>0</v>
      </c>
      <c r="J347" s="24">
        <v>0</v>
      </c>
      <c r="K347" s="27">
        <v>0</v>
      </c>
      <c r="L347" s="43"/>
      <c r="M347" s="53">
        <v>0</v>
      </c>
      <c r="O347" s="60">
        <v>846058</v>
      </c>
      <c r="P347" s="60">
        <v>14249</v>
      </c>
      <c r="Q347" s="60">
        <v>11399.2</v>
      </c>
      <c r="R347" s="60">
        <v>10686.75</v>
      </c>
      <c r="T347" s="96">
        <f t="shared" si="20"/>
        <v>0</v>
      </c>
      <c r="U347" s="96">
        <f t="shared" si="21"/>
        <v>0</v>
      </c>
      <c r="W347" s="94">
        <f t="shared" si="22"/>
        <v>0</v>
      </c>
      <c r="X347" s="94">
        <f t="shared" si="23"/>
        <v>0</v>
      </c>
    </row>
    <row r="348" spans="1:24" ht="357">
      <c r="A348" s="20">
        <v>338</v>
      </c>
      <c r="B348" s="21" t="s">
        <v>1095</v>
      </c>
      <c r="C348" s="31" t="s">
        <v>1096</v>
      </c>
      <c r="D348" s="21" t="s">
        <v>559</v>
      </c>
      <c r="E348" s="23">
        <v>0</v>
      </c>
      <c r="F348" s="24">
        <v>0</v>
      </c>
      <c r="G348" s="24">
        <v>0</v>
      </c>
      <c r="H348" s="25">
        <v>0</v>
      </c>
      <c r="I348" s="26">
        <v>0</v>
      </c>
      <c r="J348" s="24">
        <v>0</v>
      </c>
      <c r="K348" s="27">
        <v>0</v>
      </c>
      <c r="L348" s="43"/>
      <c r="M348" s="53">
        <v>0</v>
      </c>
      <c r="O348" s="60">
        <v>1115096</v>
      </c>
      <c r="P348" s="60">
        <v>14936</v>
      </c>
      <c r="Q348" s="60">
        <v>11948.8</v>
      </c>
      <c r="R348" s="60">
        <v>11202</v>
      </c>
      <c r="T348" s="96">
        <f t="shared" si="20"/>
        <v>0</v>
      </c>
      <c r="U348" s="96">
        <f t="shared" si="21"/>
        <v>0</v>
      </c>
      <c r="W348" s="94">
        <f t="shared" si="22"/>
        <v>0</v>
      </c>
      <c r="X348" s="94">
        <f t="shared" si="23"/>
        <v>0</v>
      </c>
    </row>
    <row r="349" spans="1:24" ht="369.75">
      <c r="A349" s="20">
        <v>339</v>
      </c>
      <c r="B349" s="21" t="s">
        <v>1097</v>
      </c>
      <c r="C349" s="31" t="s">
        <v>1098</v>
      </c>
      <c r="D349" s="21" t="s">
        <v>559</v>
      </c>
      <c r="E349" s="23">
        <v>0</v>
      </c>
      <c r="F349" s="24">
        <v>0</v>
      </c>
      <c r="G349" s="24">
        <v>0</v>
      </c>
      <c r="H349" s="25">
        <v>0</v>
      </c>
      <c r="I349" s="26">
        <v>0</v>
      </c>
      <c r="J349" s="24">
        <v>0</v>
      </c>
      <c r="K349" s="27">
        <v>0</v>
      </c>
      <c r="L349" s="43"/>
      <c r="M349" s="53">
        <v>0</v>
      </c>
      <c r="O349" s="60">
        <v>1866480</v>
      </c>
      <c r="P349" s="60">
        <v>14123</v>
      </c>
      <c r="Q349" s="60">
        <v>11298.4</v>
      </c>
      <c r="R349" s="60">
        <v>10592.25</v>
      </c>
      <c r="T349" s="96">
        <f t="shared" si="20"/>
        <v>0</v>
      </c>
      <c r="U349" s="96">
        <f t="shared" si="21"/>
        <v>0</v>
      </c>
      <c r="W349" s="94">
        <f t="shared" si="22"/>
        <v>0</v>
      </c>
      <c r="X349" s="94">
        <f t="shared" si="23"/>
        <v>0</v>
      </c>
    </row>
    <row r="350" spans="1:24" ht="357">
      <c r="A350" s="20">
        <v>340</v>
      </c>
      <c r="B350" s="21" t="s">
        <v>1099</v>
      </c>
      <c r="C350" s="31" t="s">
        <v>1100</v>
      </c>
      <c r="D350" s="21" t="s">
        <v>559</v>
      </c>
      <c r="E350" s="23">
        <v>0</v>
      </c>
      <c r="F350" s="24">
        <v>0</v>
      </c>
      <c r="G350" s="24">
        <v>0</v>
      </c>
      <c r="H350" s="25">
        <v>0</v>
      </c>
      <c r="I350" s="26">
        <v>0</v>
      </c>
      <c r="J350" s="24">
        <v>0</v>
      </c>
      <c r="K350" s="27">
        <v>0</v>
      </c>
      <c r="L350" s="43"/>
      <c r="M350" s="53">
        <v>0</v>
      </c>
      <c r="O350" s="60">
        <v>2355724</v>
      </c>
      <c r="P350" s="60">
        <v>29054</v>
      </c>
      <c r="Q350" s="60">
        <v>23243.200000000001</v>
      </c>
      <c r="R350" s="60">
        <v>21790.5</v>
      </c>
      <c r="T350" s="96">
        <f t="shared" si="20"/>
        <v>0</v>
      </c>
      <c r="U350" s="96">
        <f t="shared" si="21"/>
        <v>0</v>
      </c>
      <c r="W350" s="94">
        <f t="shared" si="22"/>
        <v>0</v>
      </c>
      <c r="X350" s="94">
        <f t="shared" si="23"/>
        <v>0</v>
      </c>
    </row>
    <row r="351" spans="1:24" ht="63.75">
      <c r="A351" s="20">
        <v>341</v>
      </c>
      <c r="B351" s="21" t="s">
        <v>1101</v>
      </c>
      <c r="C351" s="31" t="s">
        <v>1102</v>
      </c>
      <c r="D351" s="21" t="s">
        <v>559</v>
      </c>
      <c r="E351" s="23">
        <v>0</v>
      </c>
      <c r="F351" s="24">
        <v>0</v>
      </c>
      <c r="G351" s="24">
        <v>0</v>
      </c>
      <c r="H351" s="25">
        <v>0</v>
      </c>
      <c r="I351" s="26">
        <v>0</v>
      </c>
      <c r="J351" s="24">
        <v>0</v>
      </c>
      <c r="K351" s="27">
        <v>0</v>
      </c>
      <c r="L351" s="43"/>
      <c r="M351" s="53">
        <v>0</v>
      </c>
      <c r="O351" s="60">
        <v>172884</v>
      </c>
      <c r="P351" s="60">
        <v>834</v>
      </c>
      <c r="Q351" s="60">
        <v>667.2</v>
      </c>
      <c r="R351" s="60">
        <v>625.5</v>
      </c>
      <c r="T351" s="96">
        <f t="shared" si="20"/>
        <v>0</v>
      </c>
      <c r="U351" s="96">
        <f t="shared" si="21"/>
        <v>0</v>
      </c>
      <c r="W351" s="94">
        <f t="shared" si="22"/>
        <v>0</v>
      </c>
      <c r="X351" s="94">
        <f t="shared" si="23"/>
        <v>0</v>
      </c>
    </row>
    <row r="352" spans="1:24" ht="76.5">
      <c r="A352" s="20">
        <v>342</v>
      </c>
      <c r="B352" s="21" t="s">
        <v>1103</v>
      </c>
      <c r="C352" s="31" t="s">
        <v>1104</v>
      </c>
      <c r="D352" s="21" t="s">
        <v>559</v>
      </c>
      <c r="E352" s="23">
        <v>0</v>
      </c>
      <c r="F352" s="24">
        <v>0</v>
      </c>
      <c r="G352" s="24">
        <v>0</v>
      </c>
      <c r="H352" s="25">
        <v>0</v>
      </c>
      <c r="I352" s="26">
        <v>0</v>
      </c>
      <c r="J352" s="24">
        <v>0</v>
      </c>
      <c r="K352" s="27">
        <v>0</v>
      </c>
      <c r="L352" s="43"/>
      <c r="M352" s="53">
        <v>0</v>
      </c>
      <c r="O352" s="60">
        <v>81725</v>
      </c>
      <c r="P352" s="60">
        <v>742</v>
      </c>
      <c r="Q352" s="60">
        <v>593.6</v>
      </c>
      <c r="R352" s="60">
        <v>556.5</v>
      </c>
      <c r="T352" s="96">
        <f t="shared" si="20"/>
        <v>0</v>
      </c>
      <c r="U352" s="96">
        <f t="shared" si="21"/>
        <v>0</v>
      </c>
      <c r="W352" s="94">
        <f t="shared" si="22"/>
        <v>0</v>
      </c>
      <c r="X352" s="94">
        <f t="shared" si="23"/>
        <v>0</v>
      </c>
    </row>
    <row r="353" spans="1:24" ht="51">
      <c r="A353" s="20">
        <v>343</v>
      </c>
      <c r="B353" s="21" t="s">
        <v>1105</v>
      </c>
      <c r="C353" s="31" t="s">
        <v>1106</v>
      </c>
      <c r="D353" s="21" t="s">
        <v>559</v>
      </c>
      <c r="E353" s="23">
        <v>0</v>
      </c>
      <c r="F353" s="24">
        <v>0</v>
      </c>
      <c r="G353" s="24">
        <v>0</v>
      </c>
      <c r="H353" s="25">
        <v>0</v>
      </c>
      <c r="I353" s="26">
        <v>0</v>
      </c>
      <c r="J353" s="24">
        <v>0</v>
      </c>
      <c r="K353" s="27">
        <v>0</v>
      </c>
      <c r="L353" s="43"/>
      <c r="M353" s="53">
        <v>0</v>
      </c>
      <c r="O353" s="60">
        <v>65496</v>
      </c>
      <c r="P353" s="60">
        <v>482</v>
      </c>
      <c r="Q353" s="60">
        <v>385.6</v>
      </c>
      <c r="R353" s="60">
        <v>361.5</v>
      </c>
      <c r="T353" s="96">
        <f t="shared" si="20"/>
        <v>0</v>
      </c>
      <c r="U353" s="96">
        <f t="shared" si="21"/>
        <v>0</v>
      </c>
      <c r="W353" s="94">
        <f t="shared" si="22"/>
        <v>0</v>
      </c>
      <c r="X353" s="94">
        <f t="shared" si="23"/>
        <v>0</v>
      </c>
    </row>
    <row r="354" spans="1:24" ht="140.25">
      <c r="A354" s="20">
        <v>344</v>
      </c>
      <c r="B354" s="21" t="s">
        <v>1107</v>
      </c>
      <c r="C354" s="31" t="s">
        <v>1108</v>
      </c>
      <c r="D354" s="21" t="s">
        <v>559</v>
      </c>
      <c r="E354" s="23">
        <v>0</v>
      </c>
      <c r="F354" s="24">
        <v>0</v>
      </c>
      <c r="G354" s="24">
        <v>0</v>
      </c>
      <c r="H354" s="25">
        <v>0</v>
      </c>
      <c r="I354" s="26">
        <v>0</v>
      </c>
      <c r="J354" s="24">
        <v>0</v>
      </c>
      <c r="K354" s="27">
        <v>0</v>
      </c>
      <c r="L354" s="43"/>
      <c r="M354" s="53">
        <v>0</v>
      </c>
      <c r="O354" s="60">
        <v>55994</v>
      </c>
      <c r="P354" s="60">
        <v>627</v>
      </c>
      <c r="Q354" s="60">
        <v>501.6</v>
      </c>
      <c r="R354" s="60">
        <v>470.25</v>
      </c>
      <c r="T354" s="96">
        <f t="shared" si="20"/>
        <v>0</v>
      </c>
      <c r="U354" s="96">
        <f t="shared" si="21"/>
        <v>0</v>
      </c>
      <c r="W354" s="94">
        <f t="shared" si="22"/>
        <v>0</v>
      </c>
      <c r="X354" s="94">
        <f t="shared" si="23"/>
        <v>0</v>
      </c>
    </row>
    <row r="355" spans="1:24" ht="114.75">
      <c r="A355" s="20">
        <v>345</v>
      </c>
      <c r="B355" s="21" t="s">
        <v>1109</v>
      </c>
      <c r="C355" s="31" t="s">
        <v>1110</v>
      </c>
      <c r="D355" s="21" t="s">
        <v>559</v>
      </c>
      <c r="E355" s="23">
        <v>0</v>
      </c>
      <c r="F355" s="24">
        <v>0</v>
      </c>
      <c r="G355" s="24">
        <v>0</v>
      </c>
      <c r="H355" s="25">
        <v>0</v>
      </c>
      <c r="I355" s="26">
        <v>0</v>
      </c>
      <c r="J355" s="24">
        <v>0</v>
      </c>
      <c r="K355" s="27">
        <v>0</v>
      </c>
      <c r="L355" s="43"/>
      <c r="M355" s="53">
        <v>0</v>
      </c>
      <c r="O355" s="60">
        <v>105541</v>
      </c>
      <c r="P355" s="60">
        <v>792</v>
      </c>
      <c r="Q355" s="60">
        <v>633.6</v>
      </c>
      <c r="R355" s="60">
        <v>594</v>
      </c>
      <c r="T355" s="96">
        <f t="shared" si="20"/>
        <v>0</v>
      </c>
      <c r="U355" s="96">
        <f t="shared" si="21"/>
        <v>0</v>
      </c>
      <c r="W355" s="94">
        <f t="shared" si="22"/>
        <v>0</v>
      </c>
      <c r="X355" s="94">
        <f t="shared" si="23"/>
        <v>0</v>
      </c>
    </row>
    <row r="356" spans="1:24" ht="114.75">
      <c r="A356" s="20">
        <v>346</v>
      </c>
      <c r="B356" s="21" t="s">
        <v>1111</v>
      </c>
      <c r="C356" s="31" t="s">
        <v>1112</v>
      </c>
      <c r="D356" s="21" t="s">
        <v>559</v>
      </c>
      <c r="E356" s="23">
        <v>0</v>
      </c>
      <c r="F356" s="24">
        <v>0</v>
      </c>
      <c r="G356" s="24">
        <v>0</v>
      </c>
      <c r="H356" s="25">
        <v>0</v>
      </c>
      <c r="I356" s="26">
        <v>0</v>
      </c>
      <c r="J356" s="24">
        <v>0</v>
      </c>
      <c r="K356" s="27">
        <v>0</v>
      </c>
      <c r="L356" s="43"/>
      <c r="M356" s="53">
        <v>0</v>
      </c>
      <c r="O356" s="60">
        <v>136536</v>
      </c>
      <c r="P356" s="60">
        <v>1216</v>
      </c>
      <c r="Q356" s="60">
        <v>972.8</v>
      </c>
      <c r="R356" s="60">
        <v>912</v>
      </c>
      <c r="T356" s="96">
        <f t="shared" si="20"/>
        <v>0</v>
      </c>
      <c r="U356" s="96">
        <f t="shared" si="21"/>
        <v>0</v>
      </c>
      <c r="W356" s="94">
        <f t="shared" si="22"/>
        <v>0</v>
      </c>
      <c r="X356" s="94">
        <f t="shared" si="23"/>
        <v>0</v>
      </c>
    </row>
    <row r="357" spans="1:24" ht="114.75">
      <c r="A357" s="20">
        <v>347</v>
      </c>
      <c r="B357" s="21" t="s">
        <v>1113</v>
      </c>
      <c r="C357" s="31" t="s">
        <v>1114</v>
      </c>
      <c r="D357" s="21" t="s">
        <v>559</v>
      </c>
      <c r="E357" s="23">
        <v>0</v>
      </c>
      <c r="F357" s="24">
        <v>0</v>
      </c>
      <c r="G357" s="24">
        <v>0</v>
      </c>
      <c r="H357" s="25">
        <v>0</v>
      </c>
      <c r="I357" s="26">
        <v>0</v>
      </c>
      <c r="J357" s="24">
        <v>0</v>
      </c>
      <c r="K357" s="27">
        <v>0</v>
      </c>
      <c r="L357" s="43"/>
      <c r="M357" s="53">
        <v>0</v>
      </c>
      <c r="O357" s="60">
        <v>114338</v>
      </c>
      <c r="P357" s="60">
        <v>858</v>
      </c>
      <c r="Q357" s="60">
        <v>686.4</v>
      </c>
      <c r="R357" s="60">
        <v>643.5</v>
      </c>
      <c r="T357" s="96">
        <f t="shared" si="20"/>
        <v>0</v>
      </c>
      <c r="U357" s="96">
        <f t="shared" si="21"/>
        <v>0</v>
      </c>
      <c r="W357" s="94">
        <f t="shared" si="22"/>
        <v>0</v>
      </c>
      <c r="X357" s="94">
        <f t="shared" si="23"/>
        <v>0</v>
      </c>
    </row>
    <row r="358" spans="1:24" ht="140.25">
      <c r="A358" s="20">
        <v>348</v>
      </c>
      <c r="B358" s="21" t="s">
        <v>1115</v>
      </c>
      <c r="C358" s="31" t="s">
        <v>1116</v>
      </c>
      <c r="D358" s="21" t="s">
        <v>559</v>
      </c>
      <c r="E358" s="23">
        <v>0</v>
      </c>
      <c r="F358" s="24">
        <v>0</v>
      </c>
      <c r="G358" s="24">
        <v>0</v>
      </c>
      <c r="H358" s="25">
        <v>0</v>
      </c>
      <c r="I358" s="26">
        <v>0</v>
      </c>
      <c r="J358" s="24">
        <v>0</v>
      </c>
      <c r="K358" s="27">
        <v>0</v>
      </c>
      <c r="L358" s="43"/>
      <c r="M358" s="53">
        <v>0</v>
      </c>
      <c r="O358" s="60">
        <v>124382</v>
      </c>
      <c r="P358" s="60">
        <v>858</v>
      </c>
      <c r="Q358" s="60">
        <v>686.4</v>
      </c>
      <c r="R358" s="60">
        <v>643.5</v>
      </c>
      <c r="T358" s="96">
        <f t="shared" si="20"/>
        <v>0</v>
      </c>
      <c r="U358" s="96">
        <f t="shared" si="21"/>
        <v>0</v>
      </c>
      <c r="W358" s="94">
        <f t="shared" si="22"/>
        <v>0</v>
      </c>
      <c r="X358" s="94">
        <f t="shared" si="23"/>
        <v>0</v>
      </c>
    </row>
    <row r="359" spans="1:24" ht="153">
      <c r="A359" s="20">
        <v>349</v>
      </c>
      <c r="B359" s="21" t="s">
        <v>1117</v>
      </c>
      <c r="C359" s="31" t="s">
        <v>1118</v>
      </c>
      <c r="D359" s="21" t="s">
        <v>559</v>
      </c>
      <c r="E359" s="23">
        <v>2</v>
      </c>
      <c r="F359" s="24">
        <v>18589</v>
      </c>
      <c r="G359" s="24">
        <v>858</v>
      </c>
      <c r="H359" s="25">
        <v>0.20000000000000004</v>
      </c>
      <c r="I359" s="26">
        <v>0.9630749367905751</v>
      </c>
      <c r="J359" s="24">
        <v>686.4</v>
      </c>
      <c r="K359" s="27">
        <v>1372.8</v>
      </c>
      <c r="L359" s="43"/>
      <c r="M359" s="53">
        <v>2</v>
      </c>
      <c r="O359" s="60">
        <v>67306</v>
      </c>
      <c r="P359" s="60">
        <v>858</v>
      </c>
      <c r="Q359" s="60">
        <v>686.4</v>
      </c>
      <c r="R359" s="60">
        <v>643.5</v>
      </c>
      <c r="T359" s="96">
        <f t="shared" si="20"/>
        <v>1372.8</v>
      </c>
      <c r="U359" s="96">
        <f t="shared" si="21"/>
        <v>1287</v>
      </c>
      <c r="W359" s="94">
        <f t="shared" si="22"/>
        <v>0</v>
      </c>
      <c r="X359" s="94">
        <f t="shared" si="23"/>
        <v>-85.799999999999955</v>
      </c>
    </row>
    <row r="360" spans="1:24" ht="140.25">
      <c r="A360" s="20">
        <v>350</v>
      </c>
      <c r="B360" s="21" t="s">
        <v>1119</v>
      </c>
      <c r="C360" s="31" t="s">
        <v>1120</v>
      </c>
      <c r="D360" s="21" t="s">
        <v>559</v>
      </c>
      <c r="E360" s="23">
        <v>0</v>
      </c>
      <c r="F360" s="24">
        <v>0</v>
      </c>
      <c r="G360" s="24">
        <v>0</v>
      </c>
      <c r="H360" s="25">
        <v>0</v>
      </c>
      <c r="I360" s="26">
        <v>0</v>
      </c>
      <c r="J360" s="24">
        <v>0</v>
      </c>
      <c r="K360" s="27">
        <v>0</v>
      </c>
      <c r="L360" s="43"/>
      <c r="M360" s="53">
        <v>0</v>
      </c>
      <c r="O360" s="60">
        <v>322440</v>
      </c>
      <c r="P360" s="60">
        <v>1258</v>
      </c>
      <c r="Q360" s="60">
        <v>1006.4</v>
      </c>
      <c r="R360" s="60">
        <v>943.5</v>
      </c>
      <c r="T360" s="96">
        <f t="shared" si="20"/>
        <v>0</v>
      </c>
      <c r="U360" s="96">
        <f t="shared" si="21"/>
        <v>0</v>
      </c>
      <c r="W360" s="94">
        <f t="shared" si="22"/>
        <v>0</v>
      </c>
      <c r="X360" s="94">
        <f t="shared" si="23"/>
        <v>0</v>
      </c>
    </row>
    <row r="361" spans="1:24" ht="127.5">
      <c r="A361" s="20">
        <v>351</v>
      </c>
      <c r="B361" s="21" t="s">
        <v>1121</v>
      </c>
      <c r="C361" s="31" t="s">
        <v>1122</v>
      </c>
      <c r="D361" s="21" t="s">
        <v>559</v>
      </c>
      <c r="E361" s="23">
        <v>0</v>
      </c>
      <c r="F361" s="24">
        <v>0</v>
      </c>
      <c r="G361" s="24">
        <v>0</v>
      </c>
      <c r="H361" s="25">
        <v>0</v>
      </c>
      <c r="I361" s="26">
        <v>0</v>
      </c>
      <c r="J361" s="24">
        <v>0</v>
      </c>
      <c r="K361" s="27">
        <v>0</v>
      </c>
      <c r="L361" s="43"/>
      <c r="M361" s="53">
        <v>0</v>
      </c>
      <c r="O361" s="60">
        <v>683861</v>
      </c>
      <c r="P361" s="60">
        <v>3773</v>
      </c>
      <c r="Q361" s="60">
        <v>3018.4</v>
      </c>
      <c r="R361" s="60">
        <v>2829.75</v>
      </c>
      <c r="T361" s="96">
        <f t="shared" si="20"/>
        <v>0</v>
      </c>
      <c r="U361" s="96">
        <f t="shared" si="21"/>
        <v>0</v>
      </c>
      <c r="W361" s="94">
        <f t="shared" si="22"/>
        <v>0</v>
      </c>
      <c r="X361" s="94">
        <f t="shared" si="23"/>
        <v>0</v>
      </c>
    </row>
    <row r="362" spans="1:24" ht="178.5">
      <c r="A362" s="20">
        <v>352</v>
      </c>
      <c r="B362" s="21" t="s">
        <v>1123</v>
      </c>
      <c r="C362" s="31" t="s">
        <v>1124</v>
      </c>
      <c r="D362" s="21" t="s">
        <v>559</v>
      </c>
      <c r="E362" s="23">
        <v>0</v>
      </c>
      <c r="F362" s="24">
        <v>0</v>
      </c>
      <c r="G362" s="24">
        <v>0</v>
      </c>
      <c r="H362" s="25">
        <v>0</v>
      </c>
      <c r="I362" s="26">
        <v>0</v>
      </c>
      <c r="J362" s="24">
        <v>0</v>
      </c>
      <c r="K362" s="27">
        <v>0</v>
      </c>
      <c r="L362" s="43"/>
      <c r="M362" s="53">
        <v>0</v>
      </c>
      <c r="O362" s="60">
        <v>554175</v>
      </c>
      <c r="P362" s="60">
        <v>13158</v>
      </c>
      <c r="Q362" s="60">
        <v>10526.4</v>
      </c>
      <c r="R362" s="60">
        <v>9868.5</v>
      </c>
      <c r="T362" s="96">
        <f t="shared" si="20"/>
        <v>0</v>
      </c>
      <c r="U362" s="96">
        <f t="shared" si="21"/>
        <v>0</v>
      </c>
      <c r="W362" s="94">
        <f t="shared" si="22"/>
        <v>0</v>
      </c>
      <c r="X362" s="94">
        <f t="shared" si="23"/>
        <v>0</v>
      </c>
    </row>
    <row r="363" spans="1:24" ht="140.25">
      <c r="A363" s="20">
        <v>353</v>
      </c>
      <c r="B363" s="21" t="s">
        <v>1125</v>
      </c>
      <c r="C363" s="31" t="s">
        <v>1126</v>
      </c>
      <c r="D363" s="21" t="s">
        <v>559</v>
      </c>
      <c r="E363" s="23">
        <v>0</v>
      </c>
      <c r="F363" s="24">
        <v>0</v>
      </c>
      <c r="G363" s="24">
        <v>0</v>
      </c>
      <c r="H363" s="25">
        <v>0</v>
      </c>
      <c r="I363" s="26">
        <v>0</v>
      </c>
      <c r="J363" s="24">
        <v>0</v>
      </c>
      <c r="K363" s="27">
        <v>0</v>
      </c>
      <c r="L363" s="43"/>
      <c r="M363" s="53">
        <v>0</v>
      </c>
      <c r="O363" s="60">
        <v>521338</v>
      </c>
      <c r="P363" s="60">
        <v>1237</v>
      </c>
      <c r="Q363" s="60">
        <v>989.6</v>
      </c>
      <c r="R363" s="60">
        <v>927.75</v>
      </c>
      <c r="T363" s="96">
        <f t="shared" si="20"/>
        <v>0</v>
      </c>
      <c r="U363" s="96">
        <f t="shared" si="21"/>
        <v>0</v>
      </c>
      <c r="W363" s="94">
        <f t="shared" si="22"/>
        <v>0</v>
      </c>
      <c r="X363" s="94">
        <f t="shared" si="23"/>
        <v>0</v>
      </c>
    </row>
    <row r="364" spans="1:24" ht="140.25">
      <c r="A364" s="20">
        <v>354</v>
      </c>
      <c r="B364" s="21" t="s">
        <v>1127</v>
      </c>
      <c r="C364" s="31" t="s">
        <v>1128</v>
      </c>
      <c r="D364" s="21" t="s">
        <v>559</v>
      </c>
      <c r="E364" s="23">
        <v>0</v>
      </c>
      <c r="F364" s="24">
        <v>0</v>
      </c>
      <c r="G364" s="24">
        <v>0</v>
      </c>
      <c r="H364" s="25">
        <v>0</v>
      </c>
      <c r="I364" s="26">
        <v>0</v>
      </c>
      <c r="J364" s="24">
        <v>0</v>
      </c>
      <c r="K364" s="27">
        <v>0</v>
      </c>
      <c r="L364" s="43"/>
      <c r="M364" s="53">
        <v>0</v>
      </c>
      <c r="O364" s="60">
        <v>435938</v>
      </c>
      <c r="P364" s="60">
        <v>3312</v>
      </c>
      <c r="Q364" s="60">
        <v>2649.6</v>
      </c>
      <c r="R364" s="60">
        <v>2484</v>
      </c>
      <c r="T364" s="96">
        <f t="shared" si="20"/>
        <v>0</v>
      </c>
      <c r="U364" s="96">
        <f t="shared" si="21"/>
        <v>0</v>
      </c>
      <c r="W364" s="94">
        <f t="shared" si="22"/>
        <v>0</v>
      </c>
      <c r="X364" s="94">
        <f t="shared" si="23"/>
        <v>0</v>
      </c>
    </row>
    <row r="365" spans="1:24" ht="140.25">
      <c r="A365" s="20">
        <v>355</v>
      </c>
      <c r="B365" s="21" t="s">
        <v>1129</v>
      </c>
      <c r="C365" s="31" t="s">
        <v>1130</v>
      </c>
      <c r="D365" s="21" t="s">
        <v>559</v>
      </c>
      <c r="E365" s="23">
        <v>0</v>
      </c>
      <c r="F365" s="24">
        <v>0</v>
      </c>
      <c r="G365" s="24">
        <v>0</v>
      </c>
      <c r="H365" s="25">
        <v>0</v>
      </c>
      <c r="I365" s="26">
        <v>0</v>
      </c>
      <c r="J365" s="24">
        <v>0</v>
      </c>
      <c r="K365" s="27">
        <v>0</v>
      </c>
      <c r="L365" s="43"/>
      <c r="M365" s="53">
        <v>0</v>
      </c>
      <c r="O365" s="60">
        <v>320711</v>
      </c>
      <c r="P365" s="60">
        <v>880</v>
      </c>
      <c r="Q365" s="60">
        <v>704</v>
      </c>
      <c r="R365" s="60">
        <v>660</v>
      </c>
      <c r="T365" s="96">
        <f t="shared" si="20"/>
        <v>0</v>
      </c>
      <c r="U365" s="96">
        <f t="shared" si="21"/>
        <v>0</v>
      </c>
      <c r="W365" s="94">
        <f t="shared" si="22"/>
        <v>0</v>
      </c>
      <c r="X365" s="94">
        <f t="shared" si="23"/>
        <v>0</v>
      </c>
    </row>
    <row r="366" spans="1:24" ht="153">
      <c r="A366" s="20">
        <v>356</v>
      </c>
      <c r="B366" s="21" t="s">
        <v>1131</v>
      </c>
      <c r="C366" s="31" t="s">
        <v>1132</v>
      </c>
      <c r="D366" s="21" t="s">
        <v>559</v>
      </c>
      <c r="E366" s="23">
        <v>0</v>
      </c>
      <c r="F366" s="24">
        <v>0</v>
      </c>
      <c r="G366" s="24">
        <v>0</v>
      </c>
      <c r="H366" s="25">
        <v>0</v>
      </c>
      <c r="I366" s="26">
        <v>0</v>
      </c>
      <c r="J366" s="24">
        <v>0</v>
      </c>
      <c r="K366" s="27">
        <v>0</v>
      </c>
      <c r="L366" s="43"/>
      <c r="M366" s="53">
        <v>0</v>
      </c>
      <c r="O366" s="60">
        <v>556372</v>
      </c>
      <c r="P366" s="60">
        <v>3333</v>
      </c>
      <c r="Q366" s="60">
        <v>2666.4</v>
      </c>
      <c r="R366" s="60">
        <v>2499.75</v>
      </c>
      <c r="T366" s="96">
        <f t="shared" si="20"/>
        <v>0</v>
      </c>
      <c r="U366" s="96">
        <f t="shared" si="21"/>
        <v>0</v>
      </c>
      <c r="W366" s="94">
        <f t="shared" si="22"/>
        <v>0</v>
      </c>
      <c r="X366" s="94">
        <f t="shared" si="23"/>
        <v>0</v>
      </c>
    </row>
    <row r="367" spans="1:24" ht="153">
      <c r="A367" s="20">
        <v>357</v>
      </c>
      <c r="B367" s="21" t="s">
        <v>1133</v>
      </c>
      <c r="C367" s="31" t="s">
        <v>1134</v>
      </c>
      <c r="D367" s="21" t="s">
        <v>559</v>
      </c>
      <c r="E367" s="23">
        <v>0</v>
      </c>
      <c r="F367" s="24">
        <v>0</v>
      </c>
      <c r="G367" s="24">
        <v>0</v>
      </c>
      <c r="H367" s="25">
        <v>0</v>
      </c>
      <c r="I367" s="26">
        <v>0</v>
      </c>
      <c r="J367" s="24">
        <v>0</v>
      </c>
      <c r="K367" s="27">
        <v>0</v>
      </c>
      <c r="L367" s="43"/>
      <c r="M367" s="53">
        <v>0</v>
      </c>
      <c r="O367" s="60">
        <v>344885</v>
      </c>
      <c r="P367" s="60">
        <v>2264</v>
      </c>
      <c r="Q367" s="60">
        <v>1811.2</v>
      </c>
      <c r="R367" s="60">
        <v>1698</v>
      </c>
      <c r="T367" s="96">
        <f t="shared" si="20"/>
        <v>0</v>
      </c>
      <c r="U367" s="96">
        <f t="shared" si="21"/>
        <v>0</v>
      </c>
      <c r="W367" s="94">
        <f t="shared" si="22"/>
        <v>0</v>
      </c>
      <c r="X367" s="94">
        <f t="shared" si="23"/>
        <v>0</v>
      </c>
    </row>
    <row r="368" spans="1:24" ht="153">
      <c r="A368" s="20">
        <v>358</v>
      </c>
      <c r="B368" s="21" t="s">
        <v>1135</v>
      </c>
      <c r="C368" s="31" t="s">
        <v>1136</v>
      </c>
      <c r="D368" s="21" t="s">
        <v>559</v>
      </c>
      <c r="E368" s="23">
        <v>0</v>
      </c>
      <c r="F368" s="24">
        <v>0</v>
      </c>
      <c r="G368" s="24">
        <v>0</v>
      </c>
      <c r="H368" s="25">
        <v>0</v>
      </c>
      <c r="I368" s="26">
        <v>0</v>
      </c>
      <c r="J368" s="24">
        <v>0</v>
      </c>
      <c r="K368" s="27">
        <v>0</v>
      </c>
      <c r="L368" s="43"/>
      <c r="M368" s="53">
        <v>0</v>
      </c>
      <c r="O368" s="60">
        <v>1245417</v>
      </c>
      <c r="P368" s="60">
        <v>15674</v>
      </c>
      <c r="Q368" s="60">
        <v>12539.2</v>
      </c>
      <c r="R368" s="60">
        <v>11755.5</v>
      </c>
      <c r="T368" s="96">
        <f t="shared" si="20"/>
        <v>0</v>
      </c>
      <c r="U368" s="96">
        <f t="shared" si="21"/>
        <v>0</v>
      </c>
      <c r="W368" s="94">
        <f t="shared" si="22"/>
        <v>0</v>
      </c>
      <c r="X368" s="94">
        <f t="shared" si="23"/>
        <v>0</v>
      </c>
    </row>
    <row r="369" spans="1:24" ht="140.25">
      <c r="A369" s="20">
        <v>359</v>
      </c>
      <c r="B369" s="21" t="s">
        <v>1137</v>
      </c>
      <c r="C369" s="31" t="s">
        <v>1138</v>
      </c>
      <c r="D369" s="21" t="s">
        <v>559</v>
      </c>
      <c r="E369" s="23">
        <v>0</v>
      </c>
      <c r="F369" s="24">
        <v>0</v>
      </c>
      <c r="G369" s="24">
        <v>0</v>
      </c>
      <c r="H369" s="25">
        <v>0</v>
      </c>
      <c r="I369" s="26">
        <v>0</v>
      </c>
      <c r="J369" s="24">
        <v>0</v>
      </c>
      <c r="K369" s="27">
        <v>0</v>
      </c>
      <c r="L369" s="43"/>
      <c r="M369" s="53">
        <v>0</v>
      </c>
      <c r="O369" s="60">
        <v>911182</v>
      </c>
      <c r="P369" s="60">
        <v>1170</v>
      </c>
      <c r="Q369" s="60">
        <v>936</v>
      </c>
      <c r="R369" s="60">
        <v>877.5</v>
      </c>
      <c r="T369" s="96">
        <f t="shared" si="20"/>
        <v>0</v>
      </c>
      <c r="U369" s="96">
        <f t="shared" si="21"/>
        <v>0</v>
      </c>
      <c r="W369" s="94">
        <f t="shared" si="22"/>
        <v>0</v>
      </c>
      <c r="X369" s="94">
        <f t="shared" si="23"/>
        <v>0</v>
      </c>
    </row>
    <row r="370" spans="1:24" ht="153">
      <c r="A370" s="20">
        <v>360</v>
      </c>
      <c r="B370" s="21" t="s">
        <v>1139</v>
      </c>
      <c r="C370" s="31" t="s">
        <v>1140</v>
      </c>
      <c r="D370" s="21" t="s">
        <v>559</v>
      </c>
      <c r="E370" s="23">
        <v>0</v>
      </c>
      <c r="F370" s="24">
        <v>0</v>
      </c>
      <c r="G370" s="24">
        <v>0</v>
      </c>
      <c r="H370" s="25">
        <v>0</v>
      </c>
      <c r="I370" s="26">
        <v>0</v>
      </c>
      <c r="J370" s="24">
        <v>0</v>
      </c>
      <c r="K370" s="27">
        <v>0</v>
      </c>
      <c r="L370" s="43"/>
      <c r="M370" s="53">
        <v>0</v>
      </c>
      <c r="O370" s="60">
        <v>4279785</v>
      </c>
      <c r="P370" s="60">
        <v>4817</v>
      </c>
      <c r="Q370" s="60">
        <v>3853.6</v>
      </c>
      <c r="R370" s="60">
        <v>3612.75</v>
      </c>
      <c r="T370" s="96">
        <f t="shared" si="20"/>
        <v>0</v>
      </c>
      <c r="U370" s="96">
        <f t="shared" si="21"/>
        <v>0</v>
      </c>
      <c r="W370" s="94">
        <f t="shared" si="22"/>
        <v>0</v>
      </c>
      <c r="X370" s="94">
        <f t="shared" si="23"/>
        <v>0</v>
      </c>
    </row>
    <row r="371" spans="1:24" ht="89.25">
      <c r="A371" s="20">
        <v>361</v>
      </c>
      <c r="B371" s="21" t="s">
        <v>1141</v>
      </c>
      <c r="C371" s="31" t="s">
        <v>1142</v>
      </c>
      <c r="D371" s="21" t="s">
        <v>559</v>
      </c>
      <c r="E371" s="23">
        <v>0</v>
      </c>
      <c r="F371" s="24">
        <v>0</v>
      </c>
      <c r="G371" s="24">
        <v>0</v>
      </c>
      <c r="H371" s="25">
        <v>0</v>
      </c>
      <c r="I371" s="26">
        <v>0</v>
      </c>
      <c r="J371" s="24">
        <v>0</v>
      </c>
      <c r="K371" s="27">
        <v>0</v>
      </c>
      <c r="L371" s="43"/>
      <c r="M371" s="53">
        <v>0</v>
      </c>
      <c r="O371" s="60">
        <v>3096763</v>
      </c>
      <c r="P371" s="60">
        <v>46071</v>
      </c>
      <c r="Q371" s="60">
        <v>36856.800000000003</v>
      </c>
      <c r="R371" s="60">
        <v>34553.25</v>
      </c>
      <c r="T371" s="96">
        <f t="shared" si="20"/>
        <v>0</v>
      </c>
      <c r="U371" s="96">
        <f t="shared" si="21"/>
        <v>0</v>
      </c>
      <c r="W371" s="94">
        <f t="shared" si="22"/>
        <v>0</v>
      </c>
      <c r="X371" s="94">
        <f t="shared" si="23"/>
        <v>0</v>
      </c>
    </row>
    <row r="372" spans="1:24" ht="63.75">
      <c r="A372" s="20">
        <v>362</v>
      </c>
      <c r="B372" s="21" t="s">
        <v>1143</v>
      </c>
      <c r="C372" s="31" t="s">
        <v>1144</v>
      </c>
      <c r="D372" s="21" t="s">
        <v>559</v>
      </c>
      <c r="E372" s="23">
        <v>0</v>
      </c>
      <c r="F372" s="24">
        <v>0</v>
      </c>
      <c r="G372" s="24">
        <v>0</v>
      </c>
      <c r="H372" s="25">
        <v>0</v>
      </c>
      <c r="I372" s="26">
        <v>0</v>
      </c>
      <c r="J372" s="24">
        <v>0</v>
      </c>
      <c r="K372" s="27">
        <v>0</v>
      </c>
      <c r="L372" s="43"/>
      <c r="M372" s="53">
        <v>0</v>
      </c>
      <c r="O372" s="60">
        <v>1848008</v>
      </c>
      <c r="P372" s="60">
        <v>33537</v>
      </c>
      <c r="Q372" s="60">
        <v>26829.599999999999</v>
      </c>
      <c r="R372" s="60">
        <v>25152.75</v>
      </c>
      <c r="T372" s="96">
        <f t="shared" si="20"/>
        <v>0</v>
      </c>
      <c r="U372" s="96">
        <f t="shared" si="21"/>
        <v>0</v>
      </c>
      <c r="W372" s="94">
        <f t="shared" si="22"/>
        <v>0</v>
      </c>
      <c r="X372" s="94">
        <f t="shared" si="23"/>
        <v>0</v>
      </c>
    </row>
    <row r="373" spans="1:24" ht="153">
      <c r="A373" s="20">
        <v>363</v>
      </c>
      <c r="B373" s="21" t="s">
        <v>1145</v>
      </c>
      <c r="C373" s="31" t="s">
        <v>1146</v>
      </c>
      <c r="D373" s="21" t="s">
        <v>559</v>
      </c>
      <c r="E373" s="23">
        <v>0</v>
      </c>
      <c r="F373" s="24">
        <v>0</v>
      </c>
      <c r="G373" s="24">
        <v>0</v>
      </c>
      <c r="H373" s="25">
        <v>0</v>
      </c>
      <c r="I373" s="26">
        <v>0</v>
      </c>
      <c r="J373" s="24">
        <v>0</v>
      </c>
      <c r="K373" s="27">
        <v>0</v>
      </c>
      <c r="L373" s="43"/>
      <c r="M373" s="53">
        <v>0</v>
      </c>
      <c r="O373" s="60">
        <v>322392</v>
      </c>
      <c r="P373" s="60">
        <v>14253</v>
      </c>
      <c r="Q373" s="60">
        <v>11402.4</v>
      </c>
      <c r="R373" s="60">
        <v>10689.75</v>
      </c>
      <c r="T373" s="96">
        <f t="shared" si="20"/>
        <v>0</v>
      </c>
      <c r="U373" s="96">
        <f t="shared" si="21"/>
        <v>0</v>
      </c>
      <c r="W373" s="94">
        <f t="shared" si="22"/>
        <v>0</v>
      </c>
      <c r="X373" s="94">
        <f t="shared" si="23"/>
        <v>0</v>
      </c>
    </row>
    <row r="374" spans="1:24" ht="153">
      <c r="A374" s="20">
        <v>364</v>
      </c>
      <c r="B374" s="21" t="s">
        <v>1147</v>
      </c>
      <c r="C374" s="31" t="s">
        <v>1146</v>
      </c>
      <c r="D374" s="21" t="s">
        <v>559</v>
      </c>
      <c r="E374" s="23">
        <v>0</v>
      </c>
      <c r="F374" s="24">
        <v>0</v>
      </c>
      <c r="G374" s="24">
        <v>0</v>
      </c>
      <c r="H374" s="25">
        <v>0</v>
      </c>
      <c r="I374" s="26">
        <v>0</v>
      </c>
      <c r="J374" s="24">
        <v>0</v>
      </c>
      <c r="K374" s="27">
        <v>0</v>
      </c>
      <c r="L374" s="43"/>
      <c r="M374" s="53">
        <v>0</v>
      </c>
      <c r="O374" s="60">
        <v>1230451</v>
      </c>
      <c r="P374" s="60">
        <v>14253</v>
      </c>
      <c r="Q374" s="60">
        <v>11402.4</v>
      </c>
      <c r="R374" s="60">
        <v>10689.75</v>
      </c>
      <c r="T374" s="96">
        <f t="shared" si="20"/>
        <v>0</v>
      </c>
      <c r="U374" s="96">
        <f t="shared" si="21"/>
        <v>0</v>
      </c>
      <c r="W374" s="94">
        <f t="shared" si="22"/>
        <v>0</v>
      </c>
      <c r="X374" s="94">
        <f t="shared" si="23"/>
        <v>0</v>
      </c>
    </row>
    <row r="375" spans="1:24" ht="165.75">
      <c r="A375" s="20">
        <v>365</v>
      </c>
      <c r="B375" s="21" t="s">
        <v>1148</v>
      </c>
      <c r="C375" s="31" t="s">
        <v>1149</v>
      </c>
      <c r="D375" s="21" t="s">
        <v>559</v>
      </c>
      <c r="E375" s="23">
        <v>0</v>
      </c>
      <c r="F375" s="24">
        <v>0</v>
      </c>
      <c r="G375" s="24">
        <v>0</v>
      </c>
      <c r="H375" s="25">
        <v>0</v>
      </c>
      <c r="I375" s="26">
        <v>0</v>
      </c>
      <c r="J375" s="24">
        <v>0</v>
      </c>
      <c r="K375" s="27">
        <v>0</v>
      </c>
      <c r="L375" s="43"/>
      <c r="M375" s="53">
        <v>0</v>
      </c>
      <c r="O375" s="60">
        <v>350672</v>
      </c>
      <c r="P375" s="60">
        <v>17420</v>
      </c>
      <c r="Q375" s="60">
        <v>13936</v>
      </c>
      <c r="R375" s="60">
        <v>13065</v>
      </c>
      <c r="T375" s="96">
        <f t="shared" si="20"/>
        <v>0</v>
      </c>
      <c r="U375" s="96">
        <f t="shared" si="21"/>
        <v>0</v>
      </c>
      <c r="W375" s="94">
        <f t="shared" si="22"/>
        <v>0</v>
      </c>
      <c r="X375" s="94">
        <f t="shared" si="23"/>
        <v>0</v>
      </c>
    </row>
    <row r="376" spans="1:24" ht="165.75">
      <c r="A376" s="20">
        <v>366</v>
      </c>
      <c r="B376" s="21" t="s">
        <v>1150</v>
      </c>
      <c r="C376" s="31" t="s">
        <v>1149</v>
      </c>
      <c r="D376" s="21" t="s">
        <v>559</v>
      </c>
      <c r="E376" s="23">
        <v>0</v>
      </c>
      <c r="F376" s="24">
        <v>0</v>
      </c>
      <c r="G376" s="24">
        <v>0</v>
      </c>
      <c r="H376" s="25">
        <v>0</v>
      </c>
      <c r="I376" s="26">
        <v>0</v>
      </c>
      <c r="J376" s="24">
        <v>0</v>
      </c>
      <c r="K376" s="27">
        <v>0</v>
      </c>
      <c r="L376" s="43"/>
      <c r="M376" s="53">
        <v>0</v>
      </c>
      <c r="O376" s="60">
        <v>1360952</v>
      </c>
      <c r="P376" s="60">
        <v>17420</v>
      </c>
      <c r="Q376" s="60">
        <v>13936</v>
      </c>
      <c r="R376" s="60">
        <v>13065</v>
      </c>
      <c r="T376" s="96">
        <f t="shared" si="20"/>
        <v>0</v>
      </c>
      <c r="U376" s="96">
        <f t="shared" si="21"/>
        <v>0</v>
      </c>
      <c r="W376" s="94">
        <f t="shared" si="22"/>
        <v>0</v>
      </c>
      <c r="X376" s="94">
        <f t="shared" si="23"/>
        <v>0</v>
      </c>
    </row>
    <row r="377" spans="1:24" ht="178.5">
      <c r="A377" s="20">
        <v>367</v>
      </c>
      <c r="B377" s="21" t="s">
        <v>1151</v>
      </c>
      <c r="C377" s="31" t="s">
        <v>1152</v>
      </c>
      <c r="D377" s="21" t="s">
        <v>559</v>
      </c>
      <c r="E377" s="23">
        <v>2</v>
      </c>
      <c r="F377" s="24">
        <v>64139</v>
      </c>
      <c r="G377" s="24">
        <v>20984</v>
      </c>
      <c r="H377" s="25">
        <v>0.25</v>
      </c>
      <c r="I377" s="26">
        <v>0.75462667020065788</v>
      </c>
      <c r="J377" s="24">
        <v>15738</v>
      </c>
      <c r="K377" s="27">
        <v>31476</v>
      </c>
      <c r="L377" s="43"/>
      <c r="M377" s="53">
        <v>2</v>
      </c>
      <c r="O377" s="60">
        <v>373296</v>
      </c>
      <c r="P377" s="60">
        <v>20984</v>
      </c>
      <c r="Q377" s="60">
        <v>16787.2</v>
      </c>
      <c r="R377" s="60">
        <v>15738</v>
      </c>
      <c r="T377" s="96">
        <f t="shared" si="20"/>
        <v>33574.400000000001</v>
      </c>
      <c r="U377" s="96">
        <f t="shared" si="21"/>
        <v>31476</v>
      </c>
      <c r="W377" s="94">
        <f t="shared" si="22"/>
        <v>2098.4000000000015</v>
      </c>
      <c r="X377" s="94">
        <f t="shared" si="23"/>
        <v>0</v>
      </c>
    </row>
    <row r="378" spans="1:24" ht="178.5">
      <c r="A378" s="20">
        <v>368</v>
      </c>
      <c r="B378" s="21" t="s">
        <v>1153</v>
      </c>
      <c r="C378" s="31" t="s">
        <v>1152</v>
      </c>
      <c r="D378" s="21" t="s">
        <v>559</v>
      </c>
      <c r="E378" s="23">
        <v>0</v>
      </c>
      <c r="F378" s="24">
        <v>0</v>
      </c>
      <c r="G378" s="24">
        <v>0</v>
      </c>
      <c r="H378" s="25">
        <v>0</v>
      </c>
      <c r="I378" s="26">
        <v>0</v>
      </c>
      <c r="J378" s="24">
        <v>0</v>
      </c>
      <c r="K378" s="27">
        <v>0</v>
      </c>
      <c r="L378" s="43"/>
      <c r="M378" s="53">
        <v>0</v>
      </c>
      <c r="O378" s="60">
        <v>1455127</v>
      </c>
      <c r="P378" s="60">
        <v>20984</v>
      </c>
      <c r="Q378" s="60">
        <v>16787.2</v>
      </c>
      <c r="R378" s="60">
        <v>15738</v>
      </c>
      <c r="T378" s="96">
        <f t="shared" si="20"/>
        <v>0</v>
      </c>
      <c r="U378" s="96">
        <f t="shared" si="21"/>
        <v>0</v>
      </c>
      <c r="W378" s="94">
        <f t="shared" si="22"/>
        <v>0</v>
      </c>
      <c r="X378" s="94">
        <f t="shared" si="23"/>
        <v>0</v>
      </c>
    </row>
    <row r="379" spans="1:24" ht="267.75">
      <c r="A379" s="20">
        <v>369</v>
      </c>
      <c r="B379" s="21" t="s">
        <v>1154</v>
      </c>
      <c r="C379" s="31" t="s">
        <v>1155</v>
      </c>
      <c r="D379" s="21" t="s">
        <v>559</v>
      </c>
      <c r="E379" s="23">
        <v>0</v>
      </c>
      <c r="F379" s="24">
        <v>0</v>
      </c>
      <c r="G379" s="24">
        <v>0</v>
      </c>
      <c r="H379" s="25">
        <v>0</v>
      </c>
      <c r="I379" s="26">
        <v>0</v>
      </c>
      <c r="J379" s="24">
        <v>0</v>
      </c>
      <c r="K379" s="27">
        <v>0</v>
      </c>
      <c r="L379" s="43"/>
      <c r="M379" s="53">
        <v>0</v>
      </c>
      <c r="O379" s="60">
        <v>11772940</v>
      </c>
      <c r="P379" s="60">
        <v>125631</v>
      </c>
      <c r="Q379" s="60">
        <v>100504.8</v>
      </c>
      <c r="R379" s="60">
        <v>94223.25</v>
      </c>
      <c r="T379" s="96">
        <f t="shared" si="20"/>
        <v>0</v>
      </c>
      <c r="U379" s="96">
        <f t="shared" si="21"/>
        <v>0</v>
      </c>
      <c r="W379" s="94">
        <f t="shared" si="22"/>
        <v>0</v>
      </c>
      <c r="X379" s="94">
        <f t="shared" si="23"/>
        <v>0</v>
      </c>
    </row>
    <row r="380" spans="1:24" ht="89.25">
      <c r="A380" s="20">
        <v>370</v>
      </c>
      <c r="B380" s="21" t="s">
        <v>1156</v>
      </c>
      <c r="C380" s="31" t="s">
        <v>1157</v>
      </c>
      <c r="D380" s="21" t="s">
        <v>559</v>
      </c>
      <c r="E380" s="23">
        <v>0</v>
      </c>
      <c r="F380" s="24">
        <v>0</v>
      </c>
      <c r="G380" s="24">
        <v>0</v>
      </c>
      <c r="H380" s="25">
        <v>0</v>
      </c>
      <c r="I380" s="26">
        <v>0</v>
      </c>
      <c r="J380" s="24">
        <v>0</v>
      </c>
      <c r="K380" s="27">
        <v>0</v>
      </c>
      <c r="L380" s="43"/>
      <c r="M380" s="53">
        <v>0</v>
      </c>
      <c r="O380" s="60">
        <v>249673</v>
      </c>
      <c r="P380" s="60">
        <v>18099</v>
      </c>
      <c r="Q380" s="60">
        <v>14479.2</v>
      </c>
      <c r="R380" s="60">
        <v>13574.25</v>
      </c>
      <c r="T380" s="96">
        <f t="shared" si="20"/>
        <v>0</v>
      </c>
      <c r="U380" s="96">
        <f t="shared" si="21"/>
        <v>0</v>
      </c>
      <c r="W380" s="94">
        <f t="shared" si="22"/>
        <v>0</v>
      </c>
      <c r="X380" s="94">
        <f t="shared" si="23"/>
        <v>0</v>
      </c>
    </row>
    <row r="381" spans="1:24" ht="89.25">
      <c r="A381" s="20">
        <v>371</v>
      </c>
      <c r="B381" s="21" t="s">
        <v>1158</v>
      </c>
      <c r="C381" s="31" t="s">
        <v>1157</v>
      </c>
      <c r="D381" s="21" t="s">
        <v>559</v>
      </c>
      <c r="E381" s="23">
        <v>0</v>
      </c>
      <c r="F381" s="24">
        <v>0</v>
      </c>
      <c r="G381" s="24">
        <v>0</v>
      </c>
      <c r="H381" s="25">
        <v>0</v>
      </c>
      <c r="I381" s="26">
        <v>0</v>
      </c>
      <c r="J381" s="24">
        <v>0</v>
      </c>
      <c r="K381" s="27">
        <v>0</v>
      </c>
      <c r="L381" s="43"/>
      <c r="M381" s="53">
        <v>0</v>
      </c>
      <c r="O381" s="60">
        <v>2648411</v>
      </c>
      <c r="P381" s="60">
        <v>21776</v>
      </c>
      <c r="Q381" s="60">
        <v>17420.8</v>
      </c>
      <c r="R381" s="60">
        <v>16332</v>
      </c>
      <c r="T381" s="96">
        <f t="shared" si="20"/>
        <v>0</v>
      </c>
      <c r="U381" s="96">
        <f t="shared" si="21"/>
        <v>0</v>
      </c>
      <c r="W381" s="94">
        <f t="shared" si="22"/>
        <v>0</v>
      </c>
      <c r="X381" s="94">
        <f t="shared" si="23"/>
        <v>0</v>
      </c>
    </row>
    <row r="382" spans="1:24" ht="76.5">
      <c r="A382" s="20">
        <v>372</v>
      </c>
      <c r="B382" s="21" t="s">
        <v>1159</v>
      </c>
      <c r="C382" s="31" t="s">
        <v>1160</v>
      </c>
      <c r="D382" s="21" t="s">
        <v>559</v>
      </c>
      <c r="E382" s="23">
        <v>0</v>
      </c>
      <c r="F382" s="24">
        <v>0</v>
      </c>
      <c r="G382" s="24">
        <v>0</v>
      </c>
      <c r="H382" s="25">
        <v>0</v>
      </c>
      <c r="I382" s="26">
        <v>0</v>
      </c>
      <c r="J382" s="24">
        <v>0</v>
      </c>
      <c r="K382" s="27">
        <v>0</v>
      </c>
      <c r="L382" s="43"/>
      <c r="M382" s="53">
        <v>0</v>
      </c>
      <c r="O382" s="60">
        <v>712656</v>
      </c>
      <c r="P382" s="60">
        <v>31574</v>
      </c>
      <c r="Q382" s="60">
        <v>25259.200000000001</v>
      </c>
      <c r="R382" s="60">
        <v>23680.5</v>
      </c>
      <c r="T382" s="96">
        <f t="shared" si="20"/>
        <v>0</v>
      </c>
      <c r="U382" s="96">
        <f t="shared" si="21"/>
        <v>0</v>
      </c>
      <c r="W382" s="94">
        <f t="shared" si="22"/>
        <v>0</v>
      </c>
      <c r="X382" s="94">
        <f t="shared" si="23"/>
        <v>0</v>
      </c>
    </row>
    <row r="383" spans="1:24" ht="76.5">
      <c r="A383" s="20">
        <v>373</v>
      </c>
      <c r="B383" s="21" t="s">
        <v>1161</v>
      </c>
      <c r="C383" s="31" t="s">
        <v>1160</v>
      </c>
      <c r="D383" s="21" t="s">
        <v>559</v>
      </c>
      <c r="E383" s="23">
        <v>0</v>
      </c>
      <c r="F383" s="24">
        <v>0</v>
      </c>
      <c r="G383" s="24">
        <v>0</v>
      </c>
      <c r="H383" s="25">
        <v>0</v>
      </c>
      <c r="I383" s="26">
        <v>0</v>
      </c>
      <c r="J383" s="24">
        <v>0</v>
      </c>
      <c r="K383" s="27">
        <v>0</v>
      </c>
      <c r="L383" s="43"/>
      <c r="M383" s="53">
        <v>0</v>
      </c>
      <c r="O383" s="60">
        <v>4275936</v>
      </c>
      <c r="P383" s="60">
        <v>78722</v>
      </c>
      <c r="Q383" s="60">
        <v>62977.599999999999</v>
      </c>
      <c r="R383" s="60">
        <v>59041.5</v>
      </c>
      <c r="T383" s="96">
        <f t="shared" si="20"/>
        <v>0</v>
      </c>
      <c r="U383" s="96">
        <f t="shared" si="21"/>
        <v>0</v>
      </c>
      <c r="W383" s="94">
        <f t="shared" si="22"/>
        <v>0</v>
      </c>
      <c r="X383" s="94">
        <f t="shared" si="23"/>
        <v>0</v>
      </c>
    </row>
    <row r="384" spans="1:24" ht="63.75">
      <c r="A384" s="20">
        <v>374</v>
      </c>
      <c r="B384" s="21" t="s">
        <v>1162</v>
      </c>
      <c r="C384" s="31" t="s">
        <v>1163</v>
      </c>
      <c r="D384" s="21" t="s">
        <v>559</v>
      </c>
      <c r="E384" s="23">
        <v>0</v>
      </c>
      <c r="F384" s="24">
        <v>0</v>
      </c>
      <c r="G384" s="24">
        <v>0</v>
      </c>
      <c r="H384" s="25">
        <v>0</v>
      </c>
      <c r="I384" s="26">
        <v>0</v>
      </c>
      <c r="J384" s="24">
        <v>0</v>
      </c>
      <c r="K384" s="27">
        <v>0</v>
      </c>
      <c r="L384" s="43"/>
      <c r="M384" s="53">
        <v>0</v>
      </c>
      <c r="O384" s="60">
        <v>127260</v>
      </c>
      <c r="P384" s="60">
        <v>4185</v>
      </c>
      <c r="Q384" s="60">
        <v>3348</v>
      </c>
      <c r="R384" s="60">
        <v>3138.75</v>
      </c>
      <c r="T384" s="96">
        <f t="shared" si="20"/>
        <v>0</v>
      </c>
      <c r="U384" s="96">
        <f t="shared" si="21"/>
        <v>0</v>
      </c>
      <c r="W384" s="94">
        <f t="shared" si="22"/>
        <v>0</v>
      </c>
      <c r="X384" s="94">
        <f t="shared" si="23"/>
        <v>0</v>
      </c>
    </row>
    <row r="385" spans="1:24" ht="63.75">
      <c r="A385" s="20">
        <v>375</v>
      </c>
      <c r="B385" s="21" t="s">
        <v>1164</v>
      </c>
      <c r="C385" s="31" t="s">
        <v>1163</v>
      </c>
      <c r="D385" s="21" t="s">
        <v>559</v>
      </c>
      <c r="E385" s="23">
        <v>0</v>
      </c>
      <c r="F385" s="24">
        <v>0</v>
      </c>
      <c r="G385" s="24">
        <v>0</v>
      </c>
      <c r="H385" s="25">
        <v>0</v>
      </c>
      <c r="I385" s="26">
        <v>0</v>
      </c>
      <c r="J385" s="24">
        <v>0</v>
      </c>
      <c r="K385" s="27">
        <v>0</v>
      </c>
      <c r="L385" s="43"/>
      <c r="M385" s="53">
        <v>0</v>
      </c>
      <c r="O385" s="60">
        <v>329056</v>
      </c>
      <c r="P385" s="60">
        <v>5026</v>
      </c>
      <c r="Q385" s="60">
        <v>4020.8</v>
      </c>
      <c r="R385" s="60">
        <v>3769.5</v>
      </c>
      <c r="T385" s="96">
        <f t="shared" si="20"/>
        <v>0</v>
      </c>
      <c r="U385" s="96">
        <f t="shared" si="21"/>
        <v>0</v>
      </c>
      <c r="W385" s="94">
        <f t="shared" si="22"/>
        <v>0</v>
      </c>
      <c r="X385" s="94">
        <f t="shared" si="23"/>
        <v>0</v>
      </c>
    </row>
    <row r="386" spans="1:24" ht="63.75">
      <c r="A386" s="20">
        <v>376</v>
      </c>
      <c r="B386" s="21" t="s">
        <v>1165</v>
      </c>
      <c r="C386" s="31" t="s">
        <v>1166</v>
      </c>
      <c r="D386" s="21" t="s">
        <v>559</v>
      </c>
      <c r="E386" s="23">
        <v>0</v>
      </c>
      <c r="F386" s="24">
        <v>0</v>
      </c>
      <c r="G386" s="24">
        <v>0</v>
      </c>
      <c r="H386" s="25">
        <v>0</v>
      </c>
      <c r="I386" s="26">
        <v>0</v>
      </c>
      <c r="J386" s="24">
        <v>0</v>
      </c>
      <c r="K386" s="27">
        <v>0</v>
      </c>
      <c r="L386" s="43"/>
      <c r="M386" s="53">
        <v>0</v>
      </c>
      <c r="O386" s="60">
        <v>59388</v>
      </c>
      <c r="P386" s="60">
        <v>4307</v>
      </c>
      <c r="Q386" s="60">
        <v>3445.6</v>
      </c>
      <c r="R386" s="60">
        <v>3230.25</v>
      </c>
      <c r="T386" s="96">
        <f t="shared" si="20"/>
        <v>0</v>
      </c>
      <c r="U386" s="96">
        <f t="shared" si="21"/>
        <v>0</v>
      </c>
      <c r="W386" s="94">
        <f t="shared" si="22"/>
        <v>0</v>
      </c>
      <c r="X386" s="94">
        <f t="shared" si="23"/>
        <v>0</v>
      </c>
    </row>
    <row r="387" spans="1:24" ht="76.5">
      <c r="A387" s="20">
        <v>377</v>
      </c>
      <c r="B387" s="21" t="s">
        <v>1167</v>
      </c>
      <c r="C387" s="31" t="s">
        <v>1168</v>
      </c>
      <c r="D387" s="21" t="s">
        <v>559</v>
      </c>
      <c r="E387" s="23">
        <v>0</v>
      </c>
      <c r="F387" s="24">
        <v>0</v>
      </c>
      <c r="G387" s="24">
        <v>0</v>
      </c>
      <c r="H387" s="25">
        <v>0</v>
      </c>
      <c r="I387" s="26">
        <v>0</v>
      </c>
      <c r="J387" s="24">
        <v>0</v>
      </c>
      <c r="K387" s="27">
        <v>0</v>
      </c>
      <c r="L387" s="43"/>
      <c r="M387" s="53">
        <v>0</v>
      </c>
      <c r="O387" s="60">
        <v>320469</v>
      </c>
      <c r="P387" s="60">
        <v>5143</v>
      </c>
      <c r="Q387" s="60">
        <v>4114.3999999999996</v>
      </c>
      <c r="R387" s="60">
        <v>3857.25</v>
      </c>
      <c r="T387" s="96">
        <f t="shared" si="20"/>
        <v>0</v>
      </c>
      <c r="U387" s="96">
        <f t="shared" si="21"/>
        <v>0</v>
      </c>
      <c r="W387" s="94">
        <f t="shared" si="22"/>
        <v>0</v>
      </c>
      <c r="X387" s="94">
        <f t="shared" si="23"/>
        <v>0</v>
      </c>
    </row>
    <row r="388" spans="1:24" ht="76.5">
      <c r="A388" s="20">
        <v>378</v>
      </c>
      <c r="B388" s="21" t="s">
        <v>1169</v>
      </c>
      <c r="C388" s="31" t="s">
        <v>1170</v>
      </c>
      <c r="D388" s="21" t="s">
        <v>559</v>
      </c>
      <c r="E388" s="23">
        <v>0</v>
      </c>
      <c r="F388" s="24">
        <v>0</v>
      </c>
      <c r="G388" s="24">
        <v>0</v>
      </c>
      <c r="H388" s="25">
        <v>0</v>
      </c>
      <c r="I388" s="26">
        <v>0</v>
      </c>
      <c r="J388" s="24">
        <v>0</v>
      </c>
      <c r="K388" s="27">
        <v>0</v>
      </c>
      <c r="L388" s="43"/>
      <c r="M388" s="53">
        <v>0</v>
      </c>
      <c r="O388" s="60">
        <v>703198</v>
      </c>
      <c r="P388" s="60">
        <v>8116</v>
      </c>
      <c r="Q388" s="60">
        <v>6492.8</v>
      </c>
      <c r="R388" s="60">
        <v>6087</v>
      </c>
      <c r="T388" s="96">
        <f t="shared" si="20"/>
        <v>0</v>
      </c>
      <c r="U388" s="96">
        <f t="shared" si="21"/>
        <v>0</v>
      </c>
      <c r="W388" s="94">
        <f t="shared" si="22"/>
        <v>0</v>
      </c>
      <c r="X388" s="94">
        <f t="shared" si="23"/>
        <v>0</v>
      </c>
    </row>
    <row r="389" spans="1:24" ht="76.5">
      <c r="A389" s="20">
        <v>379</v>
      </c>
      <c r="B389" s="21" t="s">
        <v>1171</v>
      </c>
      <c r="C389" s="31" t="s">
        <v>1172</v>
      </c>
      <c r="D389" s="21" t="s">
        <v>559</v>
      </c>
      <c r="E389" s="23">
        <v>1</v>
      </c>
      <c r="F389" s="24">
        <v>89330</v>
      </c>
      <c r="G389" s="24">
        <v>11284</v>
      </c>
      <c r="H389" s="25">
        <v>0.19999999999999993</v>
      </c>
      <c r="I389" s="26">
        <v>0.898945483040412</v>
      </c>
      <c r="J389" s="24">
        <v>9027.2000000000007</v>
      </c>
      <c r="K389" s="27">
        <v>9027.2000000000007</v>
      </c>
      <c r="L389" s="43"/>
      <c r="M389" s="53">
        <v>1</v>
      </c>
      <c r="O389" s="60">
        <v>834826</v>
      </c>
      <c r="P389" s="60">
        <v>11284</v>
      </c>
      <c r="Q389" s="60">
        <v>9027.2000000000007</v>
      </c>
      <c r="R389" s="60">
        <v>8463</v>
      </c>
      <c r="T389" s="96">
        <f t="shared" si="20"/>
        <v>9027.2000000000007</v>
      </c>
      <c r="U389" s="96">
        <f t="shared" si="21"/>
        <v>8463</v>
      </c>
      <c r="W389" s="94">
        <f t="shared" si="22"/>
        <v>0</v>
      </c>
      <c r="X389" s="94">
        <f t="shared" si="23"/>
        <v>-564.20000000000073</v>
      </c>
    </row>
    <row r="390" spans="1:24" ht="140.25">
      <c r="A390" s="20">
        <v>380</v>
      </c>
      <c r="B390" s="21" t="s">
        <v>1173</v>
      </c>
      <c r="C390" s="31" t="s">
        <v>1174</v>
      </c>
      <c r="D390" s="21" t="s">
        <v>559</v>
      </c>
      <c r="E390" s="23">
        <v>0</v>
      </c>
      <c r="F390" s="24">
        <v>0</v>
      </c>
      <c r="G390" s="24">
        <v>0</v>
      </c>
      <c r="H390" s="25">
        <v>0</v>
      </c>
      <c r="I390" s="26">
        <v>0</v>
      </c>
      <c r="J390" s="24">
        <v>0</v>
      </c>
      <c r="K390" s="27">
        <v>0</v>
      </c>
      <c r="L390" s="43"/>
      <c r="M390" s="53">
        <v>0</v>
      </c>
      <c r="O390" s="60">
        <v>271488</v>
      </c>
      <c r="P390" s="60">
        <v>19426</v>
      </c>
      <c r="Q390" s="60">
        <v>15540.8</v>
      </c>
      <c r="R390" s="60">
        <v>14569.5</v>
      </c>
      <c r="T390" s="96">
        <f t="shared" si="20"/>
        <v>0</v>
      </c>
      <c r="U390" s="96">
        <f t="shared" si="21"/>
        <v>0</v>
      </c>
      <c r="W390" s="94">
        <f t="shared" si="22"/>
        <v>0</v>
      </c>
      <c r="X390" s="94">
        <f t="shared" si="23"/>
        <v>0</v>
      </c>
    </row>
    <row r="391" spans="1:24" ht="140.25">
      <c r="A391" s="20">
        <v>381</v>
      </c>
      <c r="B391" s="21" t="s">
        <v>1175</v>
      </c>
      <c r="C391" s="31" t="s">
        <v>1174</v>
      </c>
      <c r="D391" s="21" t="s">
        <v>559</v>
      </c>
      <c r="E391" s="23">
        <v>0</v>
      </c>
      <c r="F391" s="24">
        <v>0</v>
      </c>
      <c r="G391" s="24">
        <v>0</v>
      </c>
      <c r="H391" s="25">
        <v>0</v>
      </c>
      <c r="I391" s="26">
        <v>0</v>
      </c>
      <c r="J391" s="24">
        <v>0</v>
      </c>
      <c r="K391" s="27">
        <v>0</v>
      </c>
      <c r="L391" s="43"/>
      <c r="M391" s="53">
        <v>0</v>
      </c>
      <c r="O391" s="60">
        <v>2202603</v>
      </c>
      <c r="P391" s="60">
        <v>32743</v>
      </c>
      <c r="Q391" s="60">
        <v>26194.400000000001</v>
      </c>
      <c r="R391" s="60">
        <v>24557.25</v>
      </c>
      <c r="T391" s="96">
        <f t="shared" si="20"/>
        <v>0</v>
      </c>
      <c r="U391" s="96">
        <f t="shared" si="21"/>
        <v>0</v>
      </c>
      <c r="W391" s="94">
        <f t="shared" si="22"/>
        <v>0</v>
      </c>
      <c r="X391" s="94">
        <f t="shared" si="23"/>
        <v>0</v>
      </c>
    </row>
    <row r="392" spans="1:24" ht="140.25">
      <c r="A392" s="20">
        <v>382</v>
      </c>
      <c r="B392" s="21" t="s">
        <v>1176</v>
      </c>
      <c r="C392" s="31" t="s">
        <v>1177</v>
      </c>
      <c r="D392" s="21" t="s">
        <v>559</v>
      </c>
      <c r="E392" s="23">
        <v>0</v>
      </c>
      <c r="F392" s="24">
        <v>0</v>
      </c>
      <c r="G392" s="24">
        <v>0</v>
      </c>
      <c r="H392" s="25">
        <v>0</v>
      </c>
      <c r="I392" s="26">
        <v>0</v>
      </c>
      <c r="J392" s="24">
        <v>0</v>
      </c>
      <c r="K392" s="27">
        <v>0</v>
      </c>
      <c r="L392" s="43"/>
      <c r="M392" s="53">
        <v>0</v>
      </c>
      <c r="O392" s="60">
        <v>3156048</v>
      </c>
      <c r="P392" s="60">
        <v>32650</v>
      </c>
      <c r="Q392" s="60">
        <v>26120</v>
      </c>
      <c r="R392" s="60">
        <v>24487.5</v>
      </c>
      <c r="T392" s="96">
        <f t="shared" si="20"/>
        <v>0</v>
      </c>
      <c r="U392" s="96">
        <f t="shared" si="21"/>
        <v>0</v>
      </c>
      <c r="W392" s="94">
        <f t="shared" si="22"/>
        <v>0</v>
      </c>
      <c r="X392" s="94">
        <f t="shared" si="23"/>
        <v>0</v>
      </c>
    </row>
    <row r="393" spans="1:24" ht="140.25">
      <c r="A393" s="20">
        <v>383</v>
      </c>
      <c r="B393" s="21" t="s">
        <v>1178</v>
      </c>
      <c r="C393" s="31" t="s">
        <v>1177</v>
      </c>
      <c r="D393" s="21" t="s">
        <v>559</v>
      </c>
      <c r="E393" s="23">
        <v>0</v>
      </c>
      <c r="F393" s="24">
        <v>0</v>
      </c>
      <c r="G393" s="24">
        <v>0</v>
      </c>
      <c r="H393" s="25">
        <v>0</v>
      </c>
      <c r="I393" s="26">
        <v>0</v>
      </c>
      <c r="J393" s="24">
        <v>0</v>
      </c>
      <c r="K393" s="27">
        <v>0</v>
      </c>
      <c r="L393" s="43"/>
      <c r="M393" s="53">
        <v>0</v>
      </c>
      <c r="O393" s="60">
        <v>5721044</v>
      </c>
      <c r="P393" s="60">
        <v>63149</v>
      </c>
      <c r="Q393" s="60">
        <v>50519.199999999997</v>
      </c>
      <c r="R393" s="60">
        <v>47361.75</v>
      </c>
      <c r="T393" s="96">
        <f t="shared" si="20"/>
        <v>0</v>
      </c>
      <c r="U393" s="96">
        <f t="shared" si="21"/>
        <v>0</v>
      </c>
      <c r="W393" s="94">
        <f t="shared" si="22"/>
        <v>0</v>
      </c>
      <c r="X393" s="94">
        <f t="shared" si="23"/>
        <v>0</v>
      </c>
    </row>
    <row r="394" spans="1:24" ht="153">
      <c r="A394" s="20">
        <v>384</v>
      </c>
      <c r="B394" s="21" t="s">
        <v>1179</v>
      </c>
      <c r="C394" s="31" t="s">
        <v>1180</v>
      </c>
      <c r="D394" s="21" t="s">
        <v>1181</v>
      </c>
      <c r="E394" s="23">
        <v>2</v>
      </c>
      <c r="F394" s="24">
        <v>110884</v>
      </c>
      <c r="G394" s="24">
        <v>79234</v>
      </c>
      <c r="H394" s="25">
        <v>0.25</v>
      </c>
      <c r="I394" s="26">
        <v>0.46407506944193933</v>
      </c>
      <c r="J394" s="24">
        <v>59425.5</v>
      </c>
      <c r="K394" s="27">
        <v>118851</v>
      </c>
      <c r="L394" s="43"/>
      <c r="M394" s="53">
        <v>2</v>
      </c>
      <c r="O394" s="60">
        <v>669105</v>
      </c>
      <c r="P394" s="60">
        <v>79234</v>
      </c>
      <c r="Q394" s="60">
        <v>63387.199999999997</v>
      </c>
      <c r="R394" s="60">
        <v>59425.5</v>
      </c>
      <c r="T394" s="96">
        <f t="shared" si="20"/>
        <v>126774.39999999999</v>
      </c>
      <c r="U394" s="96">
        <f t="shared" si="21"/>
        <v>118851</v>
      </c>
      <c r="W394" s="94">
        <f t="shared" si="22"/>
        <v>7923.3999999999942</v>
      </c>
      <c r="X394" s="94">
        <f t="shared" si="23"/>
        <v>0</v>
      </c>
    </row>
    <row r="395" spans="1:24" ht="153">
      <c r="A395" s="20">
        <v>385</v>
      </c>
      <c r="B395" s="21" t="s">
        <v>1182</v>
      </c>
      <c r="C395" s="31" t="s">
        <v>1180</v>
      </c>
      <c r="D395" s="21" t="s">
        <v>1181</v>
      </c>
      <c r="E395" s="23">
        <v>0</v>
      </c>
      <c r="F395" s="24">
        <v>0</v>
      </c>
      <c r="G395" s="24">
        <v>0</v>
      </c>
      <c r="H395" s="25">
        <v>0</v>
      </c>
      <c r="I395" s="26">
        <v>0</v>
      </c>
      <c r="J395" s="24">
        <v>0</v>
      </c>
      <c r="K395" s="27">
        <v>0</v>
      </c>
      <c r="L395" s="43"/>
      <c r="M395" s="53">
        <v>0</v>
      </c>
      <c r="O395" s="60">
        <v>5690388</v>
      </c>
      <c r="P395" s="60">
        <v>83262</v>
      </c>
      <c r="Q395" s="60">
        <v>66609.600000000006</v>
      </c>
      <c r="R395" s="60">
        <v>62446.5</v>
      </c>
      <c r="T395" s="96">
        <f t="shared" ref="T395:T417" si="24">E395*Q395</f>
        <v>0</v>
      </c>
      <c r="U395" s="96">
        <f t="shared" ref="U395:U417" si="25">E395*R395</f>
        <v>0</v>
      </c>
      <c r="W395" s="94">
        <f t="shared" ref="W395:W417" si="26">T395-K395</f>
        <v>0</v>
      </c>
      <c r="X395" s="94">
        <f t="shared" ref="X395:X417" si="27">U395-K395</f>
        <v>0</v>
      </c>
    </row>
    <row r="396" spans="1:24" ht="153">
      <c r="A396" s="20">
        <v>386</v>
      </c>
      <c r="B396" s="21" t="s">
        <v>1183</v>
      </c>
      <c r="C396" s="31" t="s">
        <v>1184</v>
      </c>
      <c r="D396" s="21" t="s">
        <v>559</v>
      </c>
      <c r="E396" s="23">
        <v>0</v>
      </c>
      <c r="F396" s="24">
        <v>0</v>
      </c>
      <c r="G396" s="24">
        <v>0</v>
      </c>
      <c r="H396" s="25">
        <v>0</v>
      </c>
      <c r="I396" s="26">
        <v>0</v>
      </c>
      <c r="J396" s="24">
        <v>0</v>
      </c>
      <c r="K396" s="27">
        <v>0</v>
      </c>
      <c r="L396" s="43"/>
      <c r="M396" s="53">
        <v>0</v>
      </c>
      <c r="O396" s="60">
        <v>721140</v>
      </c>
      <c r="P396" s="60">
        <v>84840</v>
      </c>
      <c r="Q396" s="60">
        <v>67872</v>
      </c>
      <c r="R396" s="60">
        <v>63630</v>
      </c>
      <c r="T396" s="96">
        <f t="shared" si="24"/>
        <v>0</v>
      </c>
      <c r="U396" s="96">
        <f t="shared" si="25"/>
        <v>0</v>
      </c>
      <c r="W396" s="94">
        <f t="shared" si="26"/>
        <v>0</v>
      </c>
      <c r="X396" s="94">
        <f t="shared" si="27"/>
        <v>0</v>
      </c>
    </row>
    <row r="397" spans="1:24" ht="153">
      <c r="A397" s="20">
        <v>387</v>
      </c>
      <c r="B397" s="21" t="s">
        <v>1185</v>
      </c>
      <c r="C397" s="31" t="s">
        <v>1184</v>
      </c>
      <c r="D397" s="21" t="s">
        <v>559</v>
      </c>
      <c r="E397" s="23">
        <v>0</v>
      </c>
      <c r="F397" s="24">
        <v>0</v>
      </c>
      <c r="G397" s="24">
        <v>0</v>
      </c>
      <c r="H397" s="25">
        <v>0</v>
      </c>
      <c r="I397" s="26">
        <v>0</v>
      </c>
      <c r="J397" s="24">
        <v>0</v>
      </c>
      <c r="K397" s="27">
        <v>0</v>
      </c>
      <c r="L397" s="43"/>
      <c r="M397" s="53">
        <v>0</v>
      </c>
      <c r="O397" s="60">
        <v>5690388</v>
      </c>
      <c r="P397" s="60">
        <v>90864</v>
      </c>
      <c r="Q397" s="60">
        <v>72691.199999999997</v>
      </c>
      <c r="R397" s="60">
        <v>68148</v>
      </c>
      <c r="T397" s="96">
        <f t="shared" si="24"/>
        <v>0</v>
      </c>
      <c r="U397" s="96">
        <f t="shared" si="25"/>
        <v>0</v>
      </c>
      <c r="W397" s="94">
        <f t="shared" si="26"/>
        <v>0</v>
      </c>
      <c r="X397" s="94">
        <f t="shared" si="27"/>
        <v>0</v>
      </c>
    </row>
    <row r="398" spans="1:24" ht="153">
      <c r="A398" s="20">
        <v>388</v>
      </c>
      <c r="B398" s="21" t="s">
        <v>1186</v>
      </c>
      <c r="C398" s="31" t="s">
        <v>1187</v>
      </c>
      <c r="D398" s="21" t="s">
        <v>559</v>
      </c>
      <c r="E398" s="23">
        <v>0</v>
      </c>
      <c r="F398" s="24">
        <v>0</v>
      </c>
      <c r="G398" s="24">
        <v>0</v>
      </c>
      <c r="H398" s="25">
        <v>0</v>
      </c>
      <c r="I398" s="26">
        <v>0</v>
      </c>
      <c r="J398" s="24">
        <v>0</v>
      </c>
      <c r="K398" s="27">
        <v>0</v>
      </c>
      <c r="L398" s="43"/>
      <c r="M398" s="53">
        <v>0</v>
      </c>
      <c r="O398" s="60">
        <v>989800</v>
      </c>
      <c r="P398" s="60">
        <v>104919</v>
      </c>
      <c r="Q398" s="60">
        <v>83935.2</v>
      </c>
      <c r="R398" s="60">
        <v>78689.25</v>
      </c>
      <c r="T398" s="96">
        <f t="shared" si="24"/>
        <v>0</v>
      </c>
      <c r="U398" s="96">
        <f t="shared" si="25"/>
        <v>0</v>
      </c>
      <c r="W398" s="94">
        <f t="shared" si="26"/>
        <v>0</v>
      </c>
      <c r="X398" s="94">
        <f t="shared" si="27"/>
        <v>0</v>
      </c>
    </row>
    <row r="399" spans="1:24" ht="153">
      <c r="A399" s="20">
        <v>389</v>
      </c>
      <c r="B399" s="21" t="s">
        <v>1188</v>
      </c>
      <c r="C399" s="31" t="s">
        <v>1187</v>
      </c>
      <c r="D399" s="21" t="s">
        <v>559</v>
      </c>
      <c r="E399" s="23">
        <v>0</v>
      </c>
      <c r="F399" s="24">
        <v>0</v>
      </c>
      <c r="G399" s="24">
        <v>0</v>
      </c>
      <c r="H399" s="25">
        <v>0</v>
      </c>
      <c r="I399" s="26">
        <v>0</v>
      </c>
      <c r="J399" s="24">
        <v>0</v>
      </c>
      <c r="K399" s="27">
        <v>0</v>
      </c>
      <c r="L399" s="43"/>
      <c r="M399" s="53">
        <v>0</v>
      </c>
      <c r="O399" s="60">
        <v>13030067</v>
      </c>
      <c r="P399" s="60">
        <v>104919</v>
      </c>
      <c r="Q399" s="60">
        <v>83935.2</v>
      </c>
      <c r="R399" s="60">
        <v>78689.25</v>
      </c>
      <c r="T399" s="96">
        <f t="shared" si="24"/>
        <v>0</v>
      </c>
      <c r="U399" s="96">
        <f t="shared" si="25"/>
        <v>0</v>
      </c>
      <c r="W399" s="94">
        <f t="shared" si="26"/>
        <v>0</v>
      </c>
      <c r="X399" s="94">
        <f t="shared" si="27"/>
        <v>0</v>
      </c>
    </row>
    <row r="400" spans="1:24" ht="114.75">
      <c r="A400" s="20">
        <v>390</v>
      </c>
      <c r="B400" s="21" t="s">
        <v>1189</v>
      </c>
      <c r="C400" s="31" t="s">
        <v>1190</v>
      </c>
      <c r="D400" s="21" t="s">
        <v>559</v>
      </c>
      <c r="E400" s="23">
        <v>0</v>
      </c>
      <c r="F400" s="24">
        <v>0</v>
      </c>
      <c r="G400" s="24">
        <v>0</v>
      </c>
      <c r="H400" s="25">
        <v>0</v>
      </c>
      <c r="I400" s="26">
        <v>0</v>
      </c>
      <c r="J400" s="24">
        <v>0</v>
      </c>
      <c r="K400" s="27">
        <v>0</v>
      </c>
      <c r="L400" s="43"/>
      <c r="M400" s="53">
        <v>0</v>
      </c>
      <c r="O400" s="60">
        <v>753945</v>
      </c>
      <c r="P400" s="60">
        <v>81164</v>
      </c>
      <c r="Q400" s="60">
        <v>64931.199999999997</v>
      </c>
      <c r="R400" s="60">
        <v>60873</v>
      </c>
      <c r="T400" s="96">
        <f t="shared" si="24"/>
        <v>0</v>
      </c>
      <c r="U400" s="96">
        <f t="shared" si="25"/>
        <v>0</v>
      </c>
      <c r="W400" s="94">
        <f t="shared" si="26"/>
        <v>0</v>
      </c>
      <c r="X400" s="94">
        <f t="shared" si="27"/>
        <v>0</v>
      </c>
    </row>
    <row r="401" spans="1:24" ht="114.75">
      <c r="A401" s="20">
        <v>391</v>
      </c>
      <c r="B401" s="21" t="s">
        <v>1191</v>
      </c>
      <c r="C401" s="31" t="s">
        <v>1190</v>
      </c>
      <c r="D401" s="21" t="s">
        <v>559</v>
      </c>
      <c r="E401" s="23">
        <v>0</v>
      </c>
      <c r="F401" s="24">
        <v>0</v>
      </c>
      <c r="G401" s="24">
        <v>0</v>
      </c>
      <c r="H401" s="25">
        <v>0</v>
      </c>
      <c r="I401" s="26">
        <v>0</v>
      </c>
      <c r="J401" s="24">
        <v>0</v>
      </c>
      <c r="K401" s="27">
        <v>0</v>
      </c>
      <c r="L401" s="43"/>
      <c r="M401" s="53">
        <v>0</v>
      </c>
      <c r="O401" s="60">
        <v>8479475</v>
      </c>
      <c r="P401" s="60">
        <v>89201</v>
      </c>
      <c r="Q401" s="60">
        <v>71360.800000000003</v>
      </c>
      <c r="R401" s="60">
        <v>66900.75</v>
      </c>
      <c r="T401" s="96">
        <f t="shared" si="24"/>
        <v>0</v>
      </c>
      <c r="U401" s="96">
        <f t="shared" si="25"/>
        <v>0</v>
      </c>
      <c r="W401" s="94">
        <f t="shared" si="26"/>
        <v>0</v>
      </c>
      <c r="X401" s="94">
        <f t="shared" si="27"/>
        <v>0</v>
      </c>
    </row>
    <row r="402" spans="1:24" ht="102">
      <c r="A402" s="20">
        <v>392</v>
      </c>
      <c r="B402" s="21" t="s">
        <v>1192</v>
      </c>
      <c r="C402" s="31" t="s">
        <v>1193</v>
      </c>
      <c r="D402" s="21" t="s">
        <v>559</v>
      </c>
      <c r="E402" s="23">
        <v>0</v>
      </c>
      <c r="F402" s="24">
        <v>0</v>
      </c>
      <c r="G402" s="24">
        <v>0</v>
      </c>
      <c r="H402" s="25">
        <v>0</v>
      </c>
      <c r="I402" s="26">
        <v>0</v>
      </c>
      <c r="J402" s="24">
        <v>0</v>
      </c>
      <c r="K402" s="27">
        <v>0</v>
      </c>
      <c r="L402" s="43"/>
      <c r="M402" s="53">
        <v>0</v>
      </c>
      <c r="O402" s="60">
        <v>1074640</v>
      </c>
      <c r="P402" s="60">
        <v>88884</v>
      </c>
      <c r="Q402" s="60">
        <v>71107.199999999997</v>
      </c>
      <c r="R402" s="60">
        <v>66663</v>
      </c>
      <c r="T402" s="96">
        <f t="shared" si="24"/>
        <v>0</v>
      </c>
      <c r="U402" s="96">
        <f t="shared" si="25"/>
        <v>0</v>
      </c>
      <c r="W402" s="94">
        <f t="shared" si="26"/>
        <v>0</v>
      </c>
      <c r="X402" s="94">
        <f t="shared" si="27"/>
        <v>0</v>
      </c>
    </row>
    <row r="403" spans="1:24" ht="102">
      <c r="A403" s="20">
        <v>393</v>
      </c>
      <c r="B403" s="21" t="s">
        <v>1194</v>
      </c>
      <c r="C403" s="31" t="s">
        <v>1193</v>
      </c>
      <c r="D403" s="21" t="s">
        <v>559</v>
      </c>
      <c r="E403" s="23">
        <v>0</v>
      </c>
      <c r="F403" s="24">
        <v>0</v>
      </c>
      <c r="G403" s="24">
        <v>0</v>
      </c>
      <c r="H403" s="25">
        <v>0</v>
      </c>
      <c r="I403" s="26">
        <v>0</v>
      </c>
      <c r="J403" s="24">
        <v>0</v>
      </c>
      <c r="K403" s="27">
        <v>0</v>
      </c>
      <c r="L403" s="43"/>
      <c r="M403" s="53">
        <v>0</v>
      </c>
      <c r="O403" s="60">
        <v>19004160</v>
      </c>
      <c r="P403" s="60">
        <v>88884</v>
      </c>
      <c r="Q403" s="60">
        <v>71107.199999999997</v>
      </c>
      <c r="R403" s="60">
        <v>66663</v>
      </c>
      <c r="T403" s="96">
        <f t="shared" si="24"/>
        <v>0</v>
      </c>
      <c r="U403" s="96">
        <f t="shared" si="25"/>
        <v>0</v>
      </c>
      <c r="W403" s="94">
        <f t="shared" si="26"/>
        <v>0</v>
      </c>
      <c r="X403" s="94">
        <f t="shared" si="27"/>
        <v>0</v>
      </c>
    </row>
    <row r="404" spans="1:24" ht="76.5">
      <c r="A404" s="20">
        <v>394</v>
      </c>
      <c r="B404" s="21" t="s">
        <v>1195</v>
      </c>
      <c r="C404" s="31" t="s">
        <v>1196</v>
      </c>
      <c r="D404" s="21" t="s">
        <v>559</v>
      </c>
      <c r="E404" s="23">
        <v>1</v>
      </c>
      <c r="F404" s="24">
        <v>156423</v>
      </c>
      <c r="G404" s="24">
        <v>87668</v>
      </c>
      <c r="H404" s="25">
        <v>0.25</v>
      </c>
      <c r="I404" s="26">
        <v>0.57965900155347994</v>
      </c>
      <c r="J404" s="24">
        <v>65751</v>
      </c>
      <c r="K404" s="27">
        <v>65751</v>
      </c>
      <c r="L404" s="43"/>
      <c r="M404" s="53">
        <v>1</v>
      </c>
      <c r="O404" s="60">
        <v>1187760</v>
      </c>
      <c r="P404" s="60">
        <v>87668</v>
      </c>
      <c r="Q404" s="60">
        <v>70134.399999999994</v>
      </c>
      <c r="R404" s="60">
        <v>65751</v>
      </c>
      <c r="T404" s="96">
        <f t="shared" si="24"/>
        <v>70134.399999999994</v>
      </c>
      <c r="U404" s="96">
        <f t="shared" si="25"/>
        <v>65751</v>
      </c>
      <c r="W404" s="94">
        <f t="shared" si="26"/>
        <v>4383.3999999999942</v>
      </c>
      <c r="X404" s="94">
        <f t="shared" si="27"/>
        <v>0</v>
      </c>
    </row>
    <row r="405" spans="1:24" ht="76.5">
      <c r="A405" s="20">
        <v>395</v>
      </c>
      <c r="B405" s="21" t="s">
        <v>1197</v>
      </c>
      <c r="C405" s="31" t="s">
        <v>1196</v>
      </c>
      <c r="D405" s="21" t="s">
        <v>559</v>
      </c>
      <c r="E405" s="23">
        <v>0</v>
      </c>
      <c r="F405" s="24">
        <v>0</v>
      </c>
      <c r="G405" s="24">
        <v>0</v>
      </c>
      <c r="H405" s="25">
        <v>0</v>
      </c>
      <c r="I405" s="26">
        <v>0</v>
      </c>
      <c r="J405" s="24">
        <v>0</v>
      </c>
      <c r="K405" s="27">
        <v>0</v>
      </c>
      <c r="L405" s="43"/>
      <c r="M405" s="53">
        <v>0</v>
      </c>
      <c r="O405" s="60">
        <v>9219358</v>
      </c>
      <c r="P405" s="60">
        <v>102900</v>
      </c>
      <c r="Q405" s="60">
        <v>82320</v>
      </c>
      <c r="R405" s="60">
        <v>77175</v>
      </c>
      <c r="T405" s="96">
        <f t="shared" si="24"/>
        <v>0</v>
      </c>
      <c r="U405" s="96">
        <f t="shared" si="25"/>
        <v>0</v>
      </c>
      <c r="W405" s="94">
        <f t="shared" si="26"/>
        <v>0</v>
      </c>
      <c r="X405" s="94">
        <f t="shared" si="27"/>
        <v>0</v>
      </c>
    </row>
    <row r="406" spans="1:24" ht="140.25">
      <c r="A406" s="20">
        <v>396</v>
      </c>
      <c r="B406" s="21" t="s">
        <v>1198</v>
      </c>
      <c r="C406" s="31" t="s">
        <v>1199</v>
      </c>
      <c r="D406" s="21" t="s">
        <v>559</v>
      </c>
      <c r="E406" s="23">
        <v>0</v>
      </c>
      <c r="F406" s="24">
        <v>0</v>
      </c>
      <c r="G406" s="24">
        <v>0</v>
      </c>
      <c r="H406" s="25">
        <v>0</v>
      </c>
      <c r="I406" s="26">
        <v>0</v>
      </c>
      <c r="J406" s="24">
        <v>0</v>
      </c>
      <c r="K406" s="27">
        <v>0</v>
      </c>
      <c r="L406" s="43"/>
      <c r="M406" s="53">
        <v>0</v>
      </c>
      <c r="O406" s="60">
        <v>509040</v>
      </c>
      <c r="P406" s="60">
        <v>48619</v>
      </c>
      <c r="Q406" s="60">
        <v>38895.199999999997</v>
      </c>
      <c r="R406" s="60">
        <v>36464.25</v>
      </c>
      <c r="T406" s="96">
        <f t="shared" si="24"/>
        <v>0</v>
      </c>
      <c r="U406" s="96">
        <f t="shared" si="25"/>
        <v>0</v>
      </c>
      <c r="W406" s="94">
        <f t="shared" si="26"/>
        <v>0</v>
      </c>
      <c r="X406" s="94">
        <f t="shared" si="27"/>
        <v>0</v>
      </c>
    </row>
    <row r="407" spans="1:24" ht="140.25">
      <c r="A407" s="20">
        <v>397</v>
      </c>
      <c r="B407" s="21" t="s">
        <v>1200</v>
      </c>
      <c r="C407" s="31" t="s">
        <v>1199</v>
      </c>
      <c r="D407" s="21" t="s">
        <v>559</v>
      </c>
      <c r="E407" s="23">
        <v>0</v>
      </c>
      <c r="F407" s="24">
        <v>0</v>
      </c>
      <c r="G407" s="24">
        <v>0</v>
      </c>
      <c r="H407" s="25">
        <v>0</v>
      </c>
      <c r="I407" s="26">
        <v>0</v>
      </c>
      <c r="J407" s="24">
        <v>0</v>
      </c>
      <c r="K407" s="27">
        <v>0</v>
      </c>
      <c r="L407" s="43"/>
      <c r="M407" s="53">
        <v>0</v>
      </c>
      <c r="O407" s="60">
        <v>3955784</v>
      </c>
      <c r="P407" s="60">
        <v>58434</v>
      </c>
      <c r="Q407" s="60">
        <v>46747.199999999997</v>
      </c>
      <c r="R407" s="60">
        <v>43825.5</v>
      </c>
      <c r="T407" s="96">
        <f t="shared" si="24"/>
        <v>0</v>
      </c>
      <c r="U407" s="96">
        <f t="shared" si="25"/>
        <v>0</v>
      </c>
      <c r="W407" s="94">
        <f t="shared" si="26"/>
        <v>0</v>
      </c>
      <c r="X407" s="94">
        <f t="shared" si="27"/>
        <v>0</v>
      </c>
    </row>
    <row r="408" spans="1:24" ht="153">
      <c r="A408" s="20">
        <v>398</v>
      </c>
      <c r="B408" s="21" t="s">
        <v>1201</v>
      </c>
      <c r="C408" s="31" t="s">
        <v>1202</v>
      </c>
      <c r="D408" s="21" t="s">
        <v>559</v>
      </c>
      <c r="E408" s="23">
        <v>1</v>
      </c>
      <c r="F408" s="24">
        <v>23823</v>
      </c>
      <c r="G408" s="24">
        <v>2822</v>
      </c>
      <c r="H408" s="25">
        <v>0.20000000000000004</v>
      </c>
      <c r="I408" s="26">
        <v>0.90523443730848341</v>
      </c>
      <c r="J408" s="24">
        <v>2257.6</v>
      </c>
      <c r="K408" s="27">
        <v>2257.6</v>
      </c>
      <c r="L408" s="43"/>
      <c r="M408" s="53">
        <v>1</v>
      </c>
      <c r="O408" s="60">
        <v>1272600</v>
      </c>
      <c r="P408" s="60">
        <v>2822</v>
      </c>
      <c r="Q408" s="60">
        <v>2257.6</v>
      </c>
      <c r="R408" s="60">
        <v>2116.5</v>
      </c>
      <c r="T408" s="96">
        <f t="shared" si="24"/>
        <v>2257.6</v>
      </c>
      <c r="U408" s="96">
        <f t="shared" si="25"/>
        <v>2116.5</v>
      </c>
      <c r="W408" s="94">
        <f t="shared" si="26"/>
        <v>0</v>
      </c>
      <c r="X408" s="94">
        <f t="shared" si="27"/>
        <v>-141.09999999999991</v>
      </c>
    </row>
    <row r="409" spans="1:24" ht="153">
      <c r="A409" s="20">
        <v>399</v>
      </c>
      <c r="B409" s="21" t="s">
        <v>1203</v>
      </c>
      <c r="C409" s="31" t="s">
        <v>1202</v>
      </c>
      <c r="D409" s="21" t="s">
        <v>559</v>
      </c>
      <c r="E409" s="23">
        <v>0</v>
      </c>
      <c r="F409" s="24">
        <v>0</v>
      </c>
      <c r="G409" s="24">
        <v>0</v>
      </c>
      <c r="H409" s="25">
        <v>0</v>
      </c>
      <c r="I409" s="26">
        <v>0</v>
      </c>
      <c r="J409" s="24">
        <v>0</v>
      </c>
      <c r="K409" s="27">
        <v>0</v>
      </c>
      <c r="L409" s="43"/>
      <c r="M409" s="53">
        <v>0</v>
      </c>
      <c r="O409" s="60">
        <v>9877883</v>
      </c>
      <c r="P409" s="60">
        <v>12709</v>
      </c>
      <c r="Q409" s="60">
        <v>10167.200000000001</v>
      </c>
      <c r="R409" s="60">
        <v>9531.75</v>
      </c>
      <c r="T409" s="96">
        <f t="shared" si="24"/>
        <v>0</v>
      </c>
      <c r="U409" s="96">
        <f t="shared" si="25"/>
        <v>0</v>
      </c>
      <c r="W409" s="94">
        <f t="shared" si="26"/>
        <v>0</v>
      </c>
      <c r="X409" s="94">
        <f t="shared" si="27"/>
        <v>0</v>
      </c>
    </row>
    <row r="410" spans="1:24" ht="153">
      <c r="A410" s="20">
        <v>400</v>
      </c>
      <c r="B410" s="21" t="s">
        <v>1204</v>
      </c>
      <c r="C410" s="31" t="s">
        <v>1205</v>
      </c>
      <c r="D410" s="21" t="s">
        <v>559</v>
      </c>
      <c r="E410" s="23">
        <v>0</v>
      </c>
      <c r="F410" s="24">
        <v>0</v>
      </c>
      <c r="G410" s="24">
        <v>0</v>
      </c>
      <c r="H410" s="25">
        <v>0</v>
      </c>
      <c r="I410" s="26">
        <v>0</v>
      </c>
      <c r="J410" s="24">
        <v>0</v>
      </c>
      <c r="K410" s="27">
        <v>0</v>
      </c>
      <c r="L410" s="43"/>
      <c r="M410" s="53">
        <v>0</v>
      </c>
      <c r="O410" s="60">
        <v>2590342</v>
      </c>
      <c r="P410" s="60">
        <v>3757</v>
      </c>
      <c r="Q410" s="60">
        <v>3005.6</v>
      </c>
      <c r="R410" s="60">
        <v>2817.75</v>
      </c>
      <c r="T410" s="96">
        <f t="shared" si="24"/>
        <v>0</v>
      </c>
      <c r="U410" s="96">
        <f t="shared" si="25"/>
        <v>0</v>
      </c>
      <c r="W410" s="94">
        <f t="shared" si="26"/>
        <v>0</v>
      </c>
      <c r="X410" s="94">
        <f t="shared" si="27"/>
        <v>0</v>
      </c>
    </row>
    <row r="411" spans="1:24" ht="153">
      <c r="A411" s="20">
        <v>401</v>
      </c>
      <c r="B411" s="21" t="s">
        <v>1206</v>
      </c>
      <c r="C411" s="31" t="s">
        <v>1207</v>
      </c>
      <c r="D411" s="21" t="s">
        <v>559</v>
      </c>
      <c r="E411" s="23">
        <v>0</v>
      </c>
      <c r="F411" s="24">
        <v>0</v>
      </c>
      <c r="G411" s="24">
        <v>0</v>
      </c>
      <c r="H411" s="25">
        <v>0</v>
      </c>
      <c r="I411" s="26">
        <v>0</v>
      </c>
      <c r="J411" s="24">
        <v>0</v>
      </c>
      <c r="K411" s="27">
        <v>0</v>
      </c>
      <c r="L411" s="43"/>
      <c r="M411" s="53">
        <v>0</v>
      </c>
      <c r="O411" s="60">
        <v>8416128</v>
      </c>
      <c r="P411" s="60">
        <v>75779</v>
      </c>
      <c r="Q411" s="60">
        <v>60623.199999999997</v>
      </c>
      <c r="R411" s="60">
        <v>56834.25</v>
      </c>
      <c r="T411" s="96">
        <f t="shared" si="24"/>
        <v>0</v>
      </c>
      <c r="U411" s="96">
        <f t="shared" si="25"/>
        <v>0</v>
      </c>
      <c r="W411" s="94">
        <f t="shared" si="26"/>
        <v>0</v>
      </c>
      <c r="X411" s="94">
        <f t="shared" si="27"/>
        <v>0</v>
      </c>
    </row>
    <row r="412" spans="1:24" ht="178.5">
      <c r="A412" s="20">
        <v>402</v>
      </c>
      <c r="B412" s="21" t="s">
        <v>1232</v>
      </c>
      <c r="C412" s="31" t="s">
        <v>1233</v>
      </c>
      <c r="D412" s="21" t="s">
        <v>559</v>
      </c>
      <c r="E412" s="23">
        <v>0</v>
      </c>
      <c r="F412" s="24">
        <v>0</v>
      </c>
      <c r="G412" s="24">
        <v>0</v>
      </c>
      <c r="H412" s="25">
        <v>0</v>
      </c>
      <c r="I412" s="26">
        <v>0</v>
      </c>
      <c r="J412" s="24">
        <v>0</v>
      </c>
      <c r="K412" s="27">
        <v>0</v>
      </c>
      <c r="L412" s="43"/>
      <c r="M412" s="53">
        <v>0</v>
      </c>
      <c r="O412" s="60">
        <v>1161463</v>
      </c>
      <c r="P412" s="60">
        <v>66287</v>
      </c>
      <c r="Q412" s="60">
        <v>53029.599999999999</v>
      </c>
      <c r="R412" s="60">
        <v>49715.25</v>
      </c>
      <c r="T412" s="96">
        <f t="shared" si="24"/>
        <v>0</v>
      </c>
      <c r="U412" s="96">
        <f t="shared" si="25"/>
        <v>0</v>
      </c>
      <c r="W412" s="94">
        <f t="shared" si="26"/>
        <v>0</v>
      </c>
      <c r="X412" s="94">
        <f t="shared" si="27"/>
        <v>0</v>
      </c>
    </row>
    <row r="413" spans="1:24" ht="178.5">
      <c r="A413" s="20">
        <v>403</v>
      </c>
      <c r="B413" s="21" t="s">
        <v>1234</v>
      </c>
      <c r="C413" s="31" t="s">
        <v>1233</v>
      </c>
      <c r="D413" s="21" t="s">
        <v>559</v>
      </c>
      <c r="E413" s="23">
        <v>0</v>
      </c>
      <c r="F413" s="24">
        <v>0</v>
      </c>
      <c r="G413" s="24">
        <v>0</v>
      </c>
      <c r="H413" s="25">
        <v>0</v>
      </c>
      <c r="I413" s="26">
        <v>0</v>
      </c>
      <c r="J413" s="24">
        <v>0</v>
      </c>
      <c r="K413" s="27">
        <v>0</v>
      </c>
      <c r="L413" s="43"/>
      <c r="M413" s="53">
        <v>0</v>
      </c>
      <c r="O413" s="60">
        <v>7619558</v>
      </c>
      <c r="P413" s="60">
        <v>128116</v>
      </c>
      <c r="Q413" s="60">
        <v>102492.8</v>
      </c>
      <c r="R413" s="60">
        <v>96087</v>
      </c>
      <c r="T413" s="96">
        <f t="shared" si="24"/>
        <v>0</v>
      </c>
      <c r="U413" s="96">
        <f t="shared" si="25"/>
        <v>0</v>
      </c>
      <c r="W413" s="94">
        <f t="shared" si="26"/>
        <v>0</v>
      </c>
      <c r="X413" s="94">
        <f t="shared" si="27"/>
        <v>0</v>
      </c>
    </row>
    <row r="414" spans="1:24" ht="216.75">
      <c r="A414" s="20">
        <v>404</v>
      </c>
      <c r="B414" s="21" t="s">
        <v>1235</v>
      </c>
      <c r="C414" s="31" t="s">
        <v>1236</v>
      </c>
      <c r="D414" s="21" t="s">
        <v>559</v>
      </c>
      <c r="E414" s="23">
        <v>0</v>
      </c>
      <c r="F414" s="24">
        <v>0</v>
      </c>
      <c r="G414" s="24">
        <v>0</v>
      </c>
      <c r="H414" s="25">
        <v>0</v>
      </c>
      <c r="I414" s="26">
        <v>0</v>
      </c>
      <c r="J414" s="24">
        <v>0</v>
      </c>
      <c r="K414" s="27">
        <v>0</v>
      </c>
      <c r="L414" s="43"/>
      <c r="M414" s="53">
        <v>0</v>
      </c>
      <c r="O414" s="60">
        <v>611296</v>
      </c>
      <c r="P414" s="60">
        <v>55106</v>
      </c>
      <c r="Q414" s="60">
        <v>44084.800000000003</v>
      </c>
      <c r="R414" s="60">
        <v>41329.5</v>
      </c>
      <c r="T414" s="96">
        <f t="shared" si="24"/>
        <v>0</v>
      </c>
      <c r="U414" s="96">
        <f t="shared" si="25"/>
        <v>0</v>
      </c>
      <c r="W414" s="94">
        <f t="shared" si="26"/>
        <v>0</v>
      </c>
      <c r="X414" s="94">
        <f t="shared" si="27"/>
        <v>0</v>
      </c>
    </row>
    <row r="415" spans="1:24" ht="216.75">
      <c r="A415" s="20">
        <v>405</v>
      </c>
      <c r="B415" s="21" t="s">
        <v>1237</v>
      </c>
      <c r="C415" s="31" t="s">
        <v>1236</v>
      </c>
      <c r="D415" s="21" t="s">
        <v>559</v>
      </c>
      <c r="E415" s="23">
        <v>0</v>
      </c>
      <c r="F415" s="24">
        <v>0</v>
      </c>
      <c r="G415" s="24">
        <v>0</v>
      </c>
      <c r="H415" s="25">
        <v>0</v>
      </c>
      <c r="I415" s="26">
        <v>0</v>
      </c>
      <c r="J415" s="24">
        <v>0</v>
      </c>
      <c r="K415" s="27">
        <v>0</v>
      </c>
      <c r="L415" s="43"/>
      <c r="M415" s="53">
        <v>0</v>
      </c>
      <c r="O415" s="60">
        <v>4621427</v>
      </c>
      <c r="P415" s="60">
        <v>75951</v>
      </c>
      <c r="Q415" s="60">
        <v>60760.800000000003</v>
      </c>
      <c r="R415" s="60">
        <v>56963.25</v>
      </c>
      <c r="T415" s="96">
        <f t="shared" si="24"/>
        <v>0</v>
      </c>
      <c r="U415" s="96">
        <f t="shared" si="25"/>
        <v>0</v>
      </c>
      <c r="W415" s="94">
        <f t="shared" si="26"/>
        <v>0</v>
      </c>
      <c r="X415" s="94">
        <f t="shared" si="27"/>
        <v>0</v>
      </c>
    </row>
    <row r="416" spans="1:24" ht="127.5">
      <c r="A416" s="20">
        <v>406</v>
      </c>
      <c r="B416" s="21" t="s">
        <v>1238</v>
      </c>
      <c r="C416" s="31" t="s">
        <v>1239</v>
      </c>
      <c r="D416" s="21" t="s">
        <v>559</v>
      </c>
      <c r="E416" s="23">
        <v>0</v>
      </c>
      <c r="F416" s="24">
        <v>0</v>
      </c>
      <c r="G416" s="24">
        <v>0</v>
      </c>
      <c r="H416" s="25">
        <v>0</v>
      </c>
      <c r="I416" s="26">
        <v>0</v>
      </c>
      <c r="J416" s="24">
        <v>0</v>
      </c>
      <c r="K416" s="27">
        <v>0</v>
      </c>
      <c r="L416" s="43"/>
      <c r="M416" s="53">
        <v>0</v>
      </c>
      <c r="O416" s="60">
        <v>476346</v>
      </c>
      <c r="P416" s="60">
        <v>40749</v>
      </c>
      <c r="Q416" s="60">
        <v>32599.200000000001</v>
      </c>
      <c r="R416" s="60">
        <v>30561.75</v>
      </c>
      <c r="T416" s="96">
        <f t="shared" si="24"/>
        <v>0</v>
      </c>
      <c r="U416" s="96">
        <f t="shared" si="25"/>
        <v>0</v>
      </c>
      <c r="W416" s="94">
        <f t="shared" si="26"/>
        <v>0</v>
      </c>
      <c r="X416" s="94">
        <f t="shared" si="27"/>
        <v>0</v>
      </c>
    </row>
    <row r="417" spans="1:24" ht="127.5">
      <c r="A417" s="20">
        <v>407</v>
      </c>
      <c r="B417" s="21" t="s">
        <v>1240</v>
      </c>
      <c r="C417" s="31" t="s">
        <v>1239</v>
      </c>
      <c r="D417" s="21" t="s">
        <v>559</v>
      </c>
      <c r="E417" s="23">
        <v>0</v>
      </c>
      <c r="F417" s="24">
        <v>0</v>
      </c>
      <c r="G417" s="24">
        <v>0</v>
      </c>
      <c r="H417" s="25">
        <v>0</v>
      </c>
      <c r="I417" s="26">
        <v>0</v>
      </c>
      <c r="J417" s="24">
        <v>0</v>
      </c>
      <c r="K417" s="27">
        <v>0</v>
      </c>
      <c r="L417" s="43"/>
      <c r="M417" s="53">
        <v>0</v>
      </c>
      <c r="O417" s="60">
        <v>4242000</v>
      </c>
      <c r="P417" s="60">
        <v>65876</v>
      </c>
      <c r="Q417" s="60">
        <v>52700.800000000003</v>
      </c>
      <c r="R417" s="60">
        <v>49407</v>
      </c>
      <c r="T417" s="96">
        <f t="shared" si="24"/>
        <v>0</v>
      </c>
      <c r="U417" s="96">
        <f t="shared" si="25"/>
        <v>0</v>
      </c>
      <c r="W417" s="94">
        <f t="shared" si="26"/>
        <v>0</v>
      </c>
      <c r="X417" s="94">
        <f t="shared" si="27"/>
        <v>0</v>
      </c>
    </row>
    <row r="418" spans="1:24" ht="15.75">
      <c r="A418" s="55" t="s">
        <v>1241</v>
      </c>
      <c r="B418" s="56" t="s">
        <v>1241</v>
      </c>
      <c r="C418" s="56" t="s">
        <v>1241</v>
      </c>
      <c r="D418" s="56" t="s">
        <v>1241</v>
      </c>
      <c r="E418" s="56" t="s">
        <v>1241</v>
      </c>
      <c r="F418" s="56" t="s">
        <v>1241</v>
      </c>
      <c r="G418" s="56"/>
      <c r="H418" s="56"/>
      <c r="I418" s="56"/>
      <c r="J418" s="57" t="s">
        <v>1242</v>
      </c>
      <c r="K418" s="58">
        <v>4911464.1499999985</v>
      </c>
      <c r="L418" s="43"/>
      <c r="M418" s="44"/>
    </row>
  </sheetData>
  <mergeCells count="8">
    <mergeCell ref="A1:B1"/>
    <mergeCell ref="A2:B2"/>
    <mergeCell ref="F2:I2"/>
    <mergeCell ref="A3:B5"/>
    <mergeCell ref="C3:C5"/>
    <mergeCell ref="F3:I3"/>
    <mergeCell ref="F4:I4"/>
    <mergeCell ref="F5:I5"/>
  </mergeCells>
  <conditionalFormatting sqref="J10:J417 F10:H417">
    <cfRule type="expression" dxfId="63" priority="8">
      <formula>ISERROR($E10)</formula>
    </cfRule>
  </conditionalFormatting>
  <conditionalFormatting sqref="M10:M417">
    <cfRule type="expression" dxfId="62" priority="7">
      <formula>ISERROR($C10)</formula>
    </cfRule>
  </conditionalFormatting>
  <conditionalFormatting sqref="K10:K417">
    <cfRule type="expression" dxfId="61" priority="6">
      <formula>ISERROR(K10)</formula>
    </cfRule>
  </conditionalFormatting>
  <conditionalFormatting sqref="K418">
    <cfRule type="expression" dxfId="60" priority="5">
      <formula>ISERROR($E$422)</formula>
    </cfRule>
  </conditionalFormatting>
  <conditionalFormatting sqref="E10:E417">
    <cfRule type="cellIs" dxfId="59" priority="4" operator="equal">
      <formula>0</formula>
    </cfRule>
  </conditionalFormatting>
  <conditionalFormatting sqref="C1:C2">
    <cfRule type="cellIs" dxfId="58" priority="3" operator="equal">
      <formula>0</formula>
    </cfRule>
  </conditionalFormatting>
  <conditionalFormatting sqref="J2:J5">
    <cfRule type="cellIs" dxfId="57" priority="2" operator="equal">
      <formula>0</formula>
    </cfRule>
  </conditionalFormatting>
  <conditionalFormatting sqref="K2:K5">
    <cfRule type="cellIs" dxfId="56" priority="1" operator="equal">
      <formula>0</formula>
    </cfRule>
  </conditionalFormatting>
  <dataValidations count="3">
    <dataValidation type="custom" allowBlank="1" showInputMessage="1" showErrorMessage="1" errorTitle="Descuento no valido" error="Por favor verifique en la columna &quot;Descuento sobre precio minimo&quot;:_x000a_- La mitad de los items pueden tener un descuento máximo del 25%_x000a_- La otra mitad puede tener un descuento máximo del 20%" promptTitle="Reglas de Descuento" prompt="Ingrese un descuento entre el 0 % y 100%. Tenga en cuenta en la columna &quot;Descuento sobre precio minimo&quot;:_x000a_- La mitad de los items pueden tener un descuento máximo del 25%_x000a_- La otra mitad puede tener un descuento máximo del 20%" sqref="I10:I417" xr:uid="{76E53031-48CD-4005-89F4-C959AD22CC0F}">
      <formula1>H10&lt;$D$11</formula1>
    </dataValidation>
    <dataValidation type="decimal" allowBlank="1" showInputMessage="1" showErrorMessage="1" errorTitle="Descuento no valido" error="Solo la mitad de los items pueden tener un descuento máximo del 25%._x000a__x000a_La otra mitad puede tener un descuento máximo del 20%." sqref="H10:H417" xr:uid="{11C624B5-A5E8-4836-A54C-0E30E536B3E7}">
      <formula1>-1</formula1>
      <formula2>$D$11</formula2>
    </dataValidation>
    <dataValidation operator="lessThan" allowBlank="1" showErrorMessage="1" errorTitle="Error" error="El valor es menor que el minimo permitido" sqref="J10:J417" xr:uid="{A2F0A53B-40D0-4C07-8916-D145A77463C6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CF1B4-3172-4542-B67B-BD6B3090012F}">
  <sheetPr>
    <tabColor rgb="FF0070C0"/>
  </sheetPr>
  <dimension ref="A1:X418"/>
  <sheetViews>
    <sheetView zoomScale="80" zoomScaleNormal="80" workbookViewId="0">
      <selection activeCell="O5" sqref="O5"/>
    </sheetView>
  </sheetViews>
  <sheetFormatPr baseColWidth="10" defaultColWidth="11.42578125" defaultRowHeight="15"/>
  <cols>
    <col min="1" max="1" width="4" bestFit="1" customWidth="1"/>
    <col min="2" max="2" width="22.85546875" customWidth="1"/>
    <col min="3" max="3" width="45.7109375" customWidth="1"/>
    <col min="4" max="4" width="34.42578125" customWidth="1"/>
    <col min="6" max="6" width="12.85546875" bestFit="1" customWidth="1"/>
    <col min="7" max="7" width="11.85546875" bestFit="1" customWidth="1"/>
    <col min="8" max="9" width="12.28515625" bestFit="1" customWidth="1"/>
    <col min="10" max="10" width="11.85546875" bestFit="1" customWidth="1"/>
    <col min="11" max="11" width="16.7109375" bestFit="1" customWidth="1"/>
  </cols>
  <sheetData>
    <row r="1" spans="1:24">
      <c r="A1" s="134" t="s">
        <v>1220</v>
      </c>
      <c r="B1" s="135"/>
      <c r="C1" s="23">
        <v>8</v>
      </c>
      <c r="E1" s="40"/>
      <c r="F1" s="41"/>
      <c r="G1" s="41"/>
      <c r="H1" s="41"/>
      <c r="I1" s="41"/>
      <c r="J1" s="42" t="s">
        <v>1221</v>
      </c>
      <c r="K1" s="42" t="s">
        <v>1219</v>
      </c>
      <c r="L1" s="43"/>
      <c r="M1" s="44"/>
      <c r="N1" s="34"/>
      <c r="O1" s="35"/>
    </row>
    <row r="2" spans="1:24">
      <c r="A2" s="134" t="s">
        <v>1222</v>
      </c>
      <c r="B2" s="135"/>
      <c r="C2" s="23" t="s">
        <v>1213</v>
      </c>
      <c r="E2" s="40"/>
      <c r="F2" s="134" t="s">
        <v>1223</v>
      </c>
      <c r="G2" s="138"/>
      <c r="H2" s="138"/>
      <c r="I2" s="135"/>
      <c r="J2" s="23">
        <v>77</v>
      </c>
      <c r="K2" s="45">
        <v>1</v>
      </c>
      <c r="L2" s="43"/>
      <c r="M2" s="44"/>
      <c r="N2" s="34"/>
      <c r="O2" s="35"/>
    </row>
    <row r="3" spans="1:24">
      <c r="A3" s="134" t="s">
        <v>1224</v>
      </c>
      <c r="B3" s="135"/>
      <c r="C3" s="143"/>
      <c r="E3" s="40"/>
      <c r="F3" s="134" t="s">
        <v>1225</v>
      </c>
      <c r="G3" s="138"/>
      <c r="H3" s="138"/>
      <c r="I3" s="135"/>
      <c r="J3" s="23">
        <v>0</v>
      </c>
      <c r="K3" s="45">
        <v>0</v>
      </c>
      <c r="L3" s="43"/>
      <c r="M3" s="44"/>
      <c r="N3" s="34"/>
      <c r="O3" s="35"/>
    </row>
    <row r="4" spans="1:24">
      <c r="A4" s="139"/>
      <c r="B4" s="140"/>
      <c r="C4" s="144"/>
      <c r="F4" s="146" t="s">
        <v>1226</v>
      </c>
      <c r="G4" s="147"/>
      <c r="H4" s="147"/>
      <c r="I4" s="148"/>
      <c r="J4" s="23">
        <v>0</v>
      </c>
      <c r="K4" s="45">
        <v>0</v>
      </c>
      <c r="L4" s="43"/>
      <c r="M4" s="44"/>
      <c r="N4" s="34"/>
      <c r="O4" s="35"/>
    </row>
    <row r="5" spans="1:24">
      <c r="A5" s="141"/>
      <c r="B5" s="142"/>
      <c r="C5" s="145"/>
      <c r="E5" s="40"/>
      <c r="F5" s="146" t="s">
        <v>1227</v>
      </c>
      <c r="G5" s="147"/>
      <c r="H5" s="147"/>
      <c r="I5" s="148"/>
      <c r="J5" s="23">
        <v>77</v>
      </c>
      <c r="K5" s="45">
        <v>1</v>
      </c>
      <c r="L5" s="43"/>
      <c r="M5" s="44"/>
      <c r="N5" s="34"/>
      <c r="O5" s="35"/>
    </row>
    <row r="6" spans="1:24">
      <c r="A6" s="44"/>
      <c r="B6" s="44"/>
      <c r="C6" s="44"/>
      <c r="D6" s="44"/>
      <c r="E6" s="40"/>
      <c r="F6" s="41"/>
      <c r="G6" s="41"/>
      <c r="H6" s="41"/>
      <c r="I6" s="41"/>
      <c r="J6" s="41"/>
      <c r="K6" s="44"/>
      <c r="L6" s="43"/>
      <c r="M6" s="44"/>
      <c r="N6" s="34"/>
      <c r="O6" s="35"/>
    </row>
    <row r="7" spans="1:24" ht="30">
      <c r="A7" s="46" t="s">
        <v>1228</v>
      </c>
      <c r="B7" s="47"/>
      <c r="C7" s="44"/>
      <c r="D7" s="44"/>
      <c r="E7" s="40"/>
      <c r="F7" s="41"/>
      <c r="G7" s="41"/>
      <c r="H7" s="41"/>
      <c r="I7" s="41"/>
      <c r="J7" s="48">
        <v>0.25009999999999999</v>
      </c>
      <c r="K7" s="49"/>
      <c r="L7" s="43"/>
      <c r="M7" s="50" t="s">
        <v>1229</v>
      </c>
      <c r="N7" s="34"/>
      <c r="O7" s="35"/>
    </row>
    <row r="8" spans="1:24">
      <c r="A8" s="44"/>
      <c r="B8" s="44"/>
      <c r="C8" s="44"/>
      <c r="D8" s="44"/>
      <c r="E8" s="40"/>
      <c r="F8" s="41"/>
      <c r="G8" s="41"/>
      <c r="H8" s="41"/>
      <c r="I8" s="41"/>
      <c r="J8" s="41"/>
      <c r="K8" s="43"/>
      <c r="L8" s="43"/>
      <c r="M8" s="44"/>
      <c r="N8" s="34"/>
      <c r="O8" s="35"/>
    </row>
    <row r="9" spans="1:24" ht="38.25">
      <c r="A9" s="51" t="s">
        <v>391</v>
      </c>
      <c r="B9" s="51" t="s">
        <v>392</v>
      </c>
      <c r="C9" s="52" t="s">
        <v>393</v>
      </c>
      <c r="D9" s="51" t="s">
        <v>394</v>
      </c>
      <c r="E9" s="18" t="s">
        <v>395</v>
      </c>
      <c r="F9" s="19" t="s">
        <v>396</v>
      </c>
      <c r="G9" s="19" t="s">
        <v>397</v>
      </c>
      <c r="H9" s="19" t="s">
        <v>398</v>
      </c>
      <c r="I9" s="19" t="s">
        <v>399</v>
      </c>
      <c r="J9" s="19" t="s">
        <v>400</v>
      </c>
      <c r="K9" s="19" t="s">
        <v>390</v>
      </c>
      <c r="L9" s="43" t="s">
        <v>1230</v>
      </c>
      <c r="M9" s="19" t="s">
        <v>1231</v>
      </c>
      <c r="N9" s="34"/>
      <c r="O9" s="3" t="s">
        <v>18</v>
      </c>
      <c r="P9" s="4" t="s">
        <v>19</v>
      </c>
      <c r="Q9" s="3" t="s">
        <v>20</v>
      </c>
      <c r="R9" s="4" t="s">
        <v>21</v>
      </c>
      <c r="T9" s="95" t="s">
        <v>1244</v>
      </c>
      <c r="U9" s="95" t="s">
        <v>1245</v>
      </c>
      <c r="W9" s="4" t="s">
        <v>1246</v>
      </c>
      <c r="X9" s="4" t="s">
        <v>1247</v>
      </c>
    </row>
    <row r="10" spans="1:24" ht="25.5">
      <c r="A10" s="20">
        <v>0</v>
      </c>
      <c r="B10" s="21" t="s">
        <v>25</v>
      </c>
      <c r="C10" s="22" t="s">
        <v>1208</v>
      </c>
      <c r="D10" s="21" t="s">
        <v>1209</v>
      </c>
      <c r="E10" s="23">
        <v>0</v>
      </c>
      <c r="F10" s="24">
        <v>0</v>
      </c>
      <c r="G10" s="24">
        <v>0</v>
      </c>
      <c r="H10" s="25">
        <v>0</v>
      </c>
      <c r="I10" s="26"/>
      <c r="J10" s="24">
        <v>0</v>
      </c>
      <c r="K10" s="27">
        <v>0</v>
      </c>
      <c r="L10" s="43">
        <v>0</v>
      </c>
      <c r="M10" s="53">
        <v>0</v>
      </c>
      <c r="N10" s="34"/>
      <c r="O10" s="59">
        <v>3959</v>
      </c>
      <c r="P10" s="59">
        <v>192</v>
      </c>
      <c r="Q10" s="59">
        <v>153.6</v>
      </c>
      <c r="R10" s="59">
        <v>144</v>
      </c>
      <c r="T10" s="96">
        <f t="shared" ref="T10:T73" si="0">F10*Q10</f>
        <v>0</v>
      </c>
      <c r="U10" s="96">
        <f t="shared" ref="U10:U73" si="1">F10*R10</f>
        <v>0</v>
      </c>
      <c r="W10" s="94">
        <f t="shared" ref="W10:W73" si="2">T10-L10</f>
        <v>0</v>
      </c>
      <c r="X10" s="94">
        <f t="shared" ref="X10:X73" si="3">U10-L10</f>
        <v>0</v>
      </c>
    </row>
    <row r="11" spans="1:24" ht="191.25">
      <c r="A11" s="20">
        <v>1</v>
      </c>
      <c r="B11" s="21" t="s">
        <v>401</v>
      </c>
      <c r="C11" s="22" t="s">
        <v>402</v>
      </c>
      <c r="D11" s="21" t="s">
        <v>403</v>
      </c>
      <c r="E11" s="23">
        <v>0</v>
      </c>
      <c r="F11" s="24">
        <v>0</v>
      </c>
      <c r="G11" s="24">
        <v>0</v>
      </c>
      <c r="H11" s="25">
        <v>0</v>
      </c>
      <c r="I11" s="26"/>
      <c r="J11" s="24">
        <v>0</v>
      </c>
      <c r="K11" s="27">
        <v>0</v>
      </c>
      <c r="L11" s="43">
        <v>0</v>
      </c>
      <c r="M11" s="53">
        <v>0</v>
      </c>
      <c r="N11" s="34"/>
      <c r="O11" s="60">
        <v>60954</v>
      </c>
      <c r="P11" s="60">
        <v>9248</v>
      </c>
      <c r="Q11" s="60">
        <v>7398.4</v>
      </c>
      <c r="R11" s="60">
        <v>6936</v>
      </c>
      <c r="T11" s="96">
        <f t="shared" si="0"/>
        <v>0</v>
      </c>
      <c r="U11" s="96">
        <f t="shared" si="1"/>
        <v>0</v>
      </c>
      <c r="W11" s="94">
        <f t="shared" si="2"/>
        <v>0</v>
      </c>
      <c r="X11" s="94">
        <f t="shared" si="3"/>
        <v>0</v>
      </c>
    </row>
    <row r="12" spans="1:24" ht="191.25">
      <c r="A12" s="20">
        <v>2</v>
      </c>
      <c r="B12" s="21" t="s">
        <v>404</v>
      </c>
      <c r="C12" s="22" t="s">
        <v>402</v>
      </c>
      <c r="D12" s="21" t="s">
        <v>405</v>
      </c>
      <c r="E12" s="23">
        <v>0</v>
      </c>
      <c r="F12" s="24">
        <v>0</v>
      </c>
      <c r="G12" s="24">
        <v>0</v>
      </c>
      <c r="H12" s="25">
        <v>0</v>
      </c>
      <c r="I12" s="26"/>
      <c r="J12" s="24">
        <v>0</v>
      </c>
      <c r="K12" s="27">
        <v>0</v>
      </c>
      <c r="L12" s="43">
        <v>0</v>
      </c>
      <c r="M12" s="53">
        <v>0</v>
      </c>
      <c r="N12" s="34"/>
      <c r="O12" s="60">
        <v>11128</v>
      </c>
      <c r="P12" s="60">
        <v>2558</v>
      </c>
      <c r="Q12" s="60">
        <v>2046.4</v>
      </c>
      <c r="R12" s="60">
        <v>1918.5</v>
      </c>
      <c r="T12" s="96">
        <f t="shared" si="0"/>
        <v>0</v>
      </c>
      <c r="U12" s="96">
        <f t="shared" si="1"/>
        <v>0</v>
      </c>
      <c r="W12" s="94">
        <f t="shared" si="2"/>
        <v>0</v>
      </c>
      <c r="X12" s="94">
        <f t="shared" si="3"/>
        <v>0</v>
      </c>
    </row>
    <row r="13" spans="1:24" ht="165.75">
      <c r="A13" s="20">
        <v>3</v>
      </c>
      <c r="B13" s="21" t="s">
        <v>406</v>
      </c>
      <c r="C13" s="22" t="s">
        <v>407</v>
      </c>
      <c r="D13" s="21" t="s">
        <v>408</v>
      </c>
      <c r="E13" s="23">
        <v>4</v>
      </c>
      <c r="F13" s="24">
        <v>11439</v>
      </c>
      <c r="G13" s="24">
        <v>5599</v>
      </c>
      <c r="H13" s="25">
        <v>0</v>
      </c>
      <c r="I13" s="26"/>
      <c r="J13" s="24">
        <v>11439</v>
      </c>
      <c r="K13" s="27">
        <v>45756</v>
      </c>
      <c r="L13" s="43">
        <v>0</v>
      </c>
      <c r="M13" s="53">
        <v>4</v>
      </c>
      <c r="N13" s="34"/>
      <c r="O13" s="60">
        <v>15881</v>
      </c>
      <c r="P13" s="60">
        <v>5599</v>
      </c>
      <c r="Q13" s="60">
        <v>4479.2</v>
      </c>
      <c r="R13" s="60">
        <v>4199.25</v>
      </c>
      <c r="T13" s="96">
        <f t="shared" si="0"/>
        <v>51237568.799999997</v>
      </c>
      <c r="U13" s="96">
        <f t="shared" si="1"/>
        <v>48035220.75</v>
      </c>
      <c r="W13" s="94">
        <f t="shared" si="2"/>
        <v>51237568.799999997</v>
      </c>
      <c r="X13" s="94">
        <f t="shared" si="3"/>
        <v>48035220.75</v>
      </c>
    </row>
    <row r="14" spans="1:24" ht="204">
      <c r="A14" s="20">
        <v>4</v>
      </c>
      <c r="B14" s="21" t="s">
        <v>409</v>
      </c>
      <c r="C14" s="22" t="s">
        <v>410</v>
      </c>
      <c r="D14" s="21" t="s">
        <v>411</v>
      </c>
      <c r="E14" s="23">
        <v>0</v>
      </c>
      <c r="F14" s="24">
        <v>0</v>
      </c>
      <c r="G14" s="24">
        <v>0</v>
      </c>
      <c r="H14" s="25">
        <v>0</v>
      </c>
      <c r="I14" s="26"/>
      <c r="J14" s="24">
        <v>0</v>
      </c>
      <c r="K14" s="27">
        <v>0</v>
      </c>
      <c r="L14" s="43">
        <v>0</v>
      </c>
      <c r="M14" s="53">
        <v>0</v>
      </c>
      <c r="N14" s="34"/>
      <c r="O14" s="60">
        <v>16948</v>
      </c>
      <c r="P14" s="60">
        <v>5090</v>
      </c>
      <c r="Q14" s="60">
        <v>4072</v>
      </c>
      <c r="R14" s="60">
        <v>3817.5</v>
      </c>
      <c r="T14" s="96">
        <f t="shared" si="0"/>
        <v>0</v>
      </c>
      <c r="U14" s="96">
        <f t="shared" si="1"/>
        <v>0</v>
      </c>
      <c r="W14" s="94">
        <f t="shared" si="2"/>
        <v>0</v>
      </c>
      <c r="X14" s="94">
        <f t="shared" si="3"/>
        <v>0</v>
      </c>
    </row>
    <row r="15" spans="1:24" ht="51">
      <c r="A15" s="20">
        <v>5</v>
      </c>
      <c r="B15" s="21" t="s">
        <v>412</v>
      </c>
      <c r="C15" s="22" t="s">
        <v>413</v>
      </c>
      <c r="D15" s="21" t="s">
        <v>414</v>
      </c>
      <c r="E15" s="23">
        <v>0</v>
      </c>
      <c r="F15" s="24">
        <v>0</v>
      </c>
      <c r="G15" s="24">
        <v>0</v>
      </c>
      <c r="H15" s="25">
        <v>0</v>
      </c>
      <c r="I15" s="26"/>
      <c r="J15" s="24">
        <v>0</v>
      </c>
      <c r="K15" s="27">
        <v>0</v>
      </c>
      <c r="L15" s="43">
        <v>0</v>
      </c>
      <c r="M15" s="53">
        <v>0</v>
      </c>
      <c r="N15" s="34"/>
      <c r="O15" s="60">
        <v>7593</v>
      </c>
      <c r="P15" s="60">
        <v>1846</v>
      </c>
      <c r="Q15" s="60">
        <v>1476.8</v>
      </c>
      <c r="R15" s="60">
        <v>1384.5</v>
      </c>
      <c r="T15" s="96">
        <f t="shared" si="0"/>
        <v>0</v>
      </c>
      <c r="U15" s="96">
        <f t="shared" si="1"/>
        <v>0</v>
      </c>
      <c r="W15" s="94">
        <f t="shared" si="2"/>
        <v>0</v>
      </c>
      <c r="X15" s="94">
        <f t="shared" si="3"/>
        <v>0</v>
      </c>
    </row>
    <row r="16" spans="1:24" ht="102">
      <c r="A16" s="20">
        <v>6</v>
      </c>
      <c r="B16" s="21" t="s">
        <v>415</v>
      </c>
      <c r="C16" s="22" t="s">
        <v>416</v>
      </c>
      <c r="D16" s="21" t="s">
        <v>414</v>
      </c>
      <c r="E16" s="23">
        <v>0</v>
      </c>
      <c r="F16" s="24">
        <v>0</v>
      </c>
      <c r="G16" s="24">
        <v>0</v>
      </c>
      <c r="H16" s="25">
        <v>0</v>
      </c>
      <c r="I16" s="26"/>
      <c r="J16" s="24">
        <v>0</v>
      </c>
      <c r="K16" s="27">
        <v>0</v>
      </c>
      <c r="L16" s="43">
        <v>0</v>
      </c>
      <c r="M16" s="53">
        <v>0</v>
      </c>
      <c r="N16" s="34"/>
      <c r="O16" s="60">
        <v>5992</v>
      </c>
      <c r="P16" s="60">
        <v>1810</v>
      </c>
      <c r="Q16" s="60">
        <v>1448</v>
      </c>
      <c r="R16" s="60">
        <v>1357.5</v>
      </c>
      <c r="T16" s="96">
        <f t="shared" si="0"/>
        <v>0</v>
      </c>
      <c r="U16" s="96">
        <f t="shared" si="1"/>
        <v>0</v>
      </c>
      <c r="W16" s="94">
        <f t="shared" si="2"/>
        <v>0</v>
      </c>
      <c r="X16" s="94">
        <f t="shared" si="3"/>
        <v>0</v>
      </c>
    </row>
    <row r="17" spans="1:24" ht="76.5">
      <c r="A17" s="20">
        <v>7</v>
      </c>
      <c r="B17" s="21" t="s">
        <v>417</v>
      </c>
      <c r="C17" s="22" t="s">
        <v>418</v>
      </c>
      <c r="D17" s="21" t="s">
        <v>419</v>
      </c>
      <c r="E17" s="23">
        <v>0</v>
      </c>
      <c r="F17" s="24">
        <v>0</v>
      </c>
      <c r="G17" s="24">
        <v>0</v>
      </c>
      <c r="H17" s="25">
        <v>0</v>
      </c>
      <c r="I17" s="26"/>
      <c r="J17" s="24">
        <v>0</v>
      </c>
      <c r="K17" s="27">
        <v>0</v>
      </c>
      <c r="L17" s="43">
        <v>0</v>
      </c>
      <c r="M17" s="53">
        <v>0</v>
      </c>
      <c r="N17" s="34"/>
      <c r="O17" s="60">
        <v>9465</v>
      </c>
      <c r="P17" s="60">
        <v>3049</v>
      </c>
      <c r="Q17" s="60">
        <v>2439.1999999999998</v>
      </c>
      <c r="R17" s="60">
        <v>2286.75</v>
      </c>
      <c r="T17" s="96">
        <f t="shared" si="0"/>
        <v>0</v>
      </c>
      <c r="U17" s="96">
        <f t="shared" si="1"/>
        <v>0</v>
      </c>
      <c r="W17" s="94">
        <f t="shared" si="2"/>
        <v>0</v>
      </c>
      <c r="X17" s="94">
        <f t="shared" si="3"/>
        <v>0</v>
      </c>
    </row>
    <row r="18" spans="1:24" ht="140.25">
      <c r="A18" s="20">
        <v>8</v>
      </c>
      <c r="B18" s="21" t="s">
        <v>420</v>
      </c>
      <c r="C18" s="22" t="s">
        <v>421</v>
      </c>
      <c r="D18" s="21" t="s">
        <v>422</v>
      </c>
      <c r="E18" s="23">
        <v>0</v>
      </c>
      <c r="F18" s="24">
        <v>0</v>
      </c>
      <c r="G18" s="24">
        <v>0</v>
      </c>
      <c r="H18" s="25">
        <v>0</v>
      </c>
      <c r="I18" s="26"/>
      <c r="J18" s="24">
        <v>0</v>
      </c>
      <c r="K18" s="27">
        <v>0</v>
      </c>
      <c r="L18" s="43">
        <v>0</v>
      </c>
      <c r="M18" s="53">
        <v>0</v>
      </c>
      <c r="N18" s="34"/>
      <c r="O18" s="60">
        <v>7048</v>
      </c>
      <c r="P18" s="60">
        <v>1908</v>
      </c>
      <c r="Q18" s="60">
        <v>1526.4</v>
      </c>
      <c r="R18" s="60">
        <v>1431</v>
      </c>
      <c r="T18" s="96">
        <f t="shared" si="0"/>
        <v>0</v>
      </c>
      <c r="U18" s="96">
        <f t="shared" si="1"/>
        <v>0</v>
      </c>
      <c r="W18" s="94">
        <f t="shared" si="2"/>
        <v>0</v>
      </c>
      <c r="X18" s="94">
        <f t="shared" si="3"/>
        <v>0</v>
      </c>
    </row>
    <row r="19" spans="1:24" ht="344.25">
      <c r="A19" s="20">
        <v>9</v>
      </c>
      <c r="B19" s="21" t="s">
        <v>423</v>
      </c>
      <c r="C19" s="22" t="s">
        <v>424</v>
      </c>
      <c r="D19" s="21" t="s">
        <v>425</v>
      </c>
      <c r="E19" s="23">
        <v>0</v>
      </c>
      <c r="F19" s="24">
        <v>0</v>
      </c>
      <c r="G19" s="24">
        <v>0</v>
      </c>
      <c r="H19" s="25">
        <v>0</v>
      </c>
      <c r="I19" s="26"/>
      <c r="J19" s="24">
        <v>0</v>
      </c>
      <c r="K19" s="27">
        <v>0</v>
      </c>
      <c r="L19" s="43">
        <v>0</v>
      </c>
      <c r="M19" s="53">
        <v>0</v>
      </c>
      <c r="N19" s="34"/>
      <c r="O19" s="60">
        <v>131538</v>
      </c>
      <c r="P19" s="60">
        <v>31674</v>
      </c>
      <c r="Q19" s="60">
        <v>25339.200000000001</v>
      </c>
      <c r="R19" s="60">
        <v>23755.5</v>
      </c>
      <c r="T19" s="96">
        <f t="shared" si="0"/>
        <v>0</v>
      </c>
      <c r="U19" s="96">
        <f t="shared" si="1"/>
        <v>0</v>
      </c>
      <c r="W19" s="94">
        <f t="shared" si="2"/>
        <v>0</v>
      </c>
      <c r="X19" s="94">
        <f t="shared" si="3"/>
        <v>0</v>
      </c>
    </row>
    <row r="20" spans="1:24" ht="114.75">
      <c r="A20" s="20">
        <v>10</v>
      </c>
      <c r="B20" s="21" t="s">
        <v>426</v>
      </c>
      <c r="C20" s="22" t="s">
        <v>427</v>
      </c>
      <c r="D20" s="21" t="s">
        <v>428</v>
      </c>
      <c r="E20" s="23">
        <v>0</v>
      </c>
      <c r="F20" s="24">
        <v>0</v>
      </c>
      <c r="G20" s="24">
        <v>0</v>
      </c>
      <c r="H20" s="25">
        <v>0</v>
      </c>
      <c r="I20" s="26"/>
      <c r="J20" s="24">
        <v>0</v>
      </c>
      <c r="K20" s="27">
        <v>0</v>
      </c>
      <c r="L20" s="43">
        <v>0</v>
      </c>
      <c r="M20" s="53">
        <v>0</v>
      </c>
      <c r="N20" s="34"/>
      <c r="O20" s="60">
        <v>14893</v>
      </c>
      <c r="P20" s="60">
        <v>1981</v>
      </c>
      <c r="Q20" s="60">
        <v>1584.8</v>
      </c>
      <c r="R20" s="60">
        <v>1485.75</v>
      </c>
      <c r="T20" s="96">
        <f t="shared" si="0"/>
        <v>0</v>
      </c>
      <c r="U20" s="96">
        <f t="shared" si="1"/>
        <v>0</v>
      </c>
      <c r="W20" s="94">
        <f t="shared" si="2"/>
        <v>0</v>
      </c>
      <c r="X20" s="94">
        <f t="shared" si="3"/>
        <v>0</v>
      </c>
    </row>
    <row r="21" spans="1:24" ht="114.75">
      <c r="A21" s="20">
        <v>11</v>
      </c>
      <c r="B21" s="21" t="s">
        <v>429</v>
      </c>
      <c r="C21" s="22" t="s">
        <v>427</v>
      </c>
      <c r="D21" s="21" t="s">
        <v>403</v>
      </c>
      <c r="E21" s="23">
        <v>0</v>
      </c>
      <c r="F21" s="24">
        <v>0</v>
      </c>
      <c r="G21" s="24">
        <v>0</v>
      </c>
      <c r="H21" s="25">
        <v>0</v>
      </c>
      <c r="I21" s="26"/>
      <c r="J21" s="24">
        <v>0</v>
      </c>
      <c r="K21" s="27">
        <v>0</v>
      </c>
      <c r="L21" s="43">
        <v>0</v>
      </c>
      <c r="M21" s="53">
        <v>0</v>
      </c>
      <c r="N21" s="34"/>
      <c r="O21" s="60">
        <v>49728</v>
      </c>
      <c r="P21" s="60">
        <v>1471</v>
      </c>
      <c r="Q21" s="60">
        <v>1176.8</v>
      </c>
      <c r="R21" s="60">
        <v>1103.25</v>
      </c>
      <c r="T21" s="96">
        <f t="shared" si="0"/>
        <v>0</v>
      </c>
      <c r="U21" s="96">
        <f t="shared" si="1"/>
        <v>0</v>
      </c>
      <c r="W21" s="94">
        <f t="shared" si="2"/>
        <v>0</v>
      </c>
      <c r="X21" s="94">
        <f t="shared" si="3"/>
        <v>0</v>
      </c>
    </row>
    <row r="22" spans="1:24" ht="140.25">
      <c r="A22" s="20">
        <v>12</v>
      </c>
      <c r="B22" s="21" t="s">
        <v>430</v>
      </c>
      <c r="C22" s="28" t="s">
        <v>431</v>
      </c>
      <c r="D22" s="21" t="s">
        <v>403</v>
      </c>
      <c r="E22" s="23">
        <v>6</v>
      </c>
      <c r="F22" s="24">
        <v>14303</v>
      </c>
      <c r="G22" s="24">
        <v>6192</v>
      </c>
      <c r="H22" s="25">
        <v>0</v>
      </c>
      <c r="I22" s="26"/>
      <c r="J22" s="24">
        <v>14303</v>
      </c>
      <c r="K22" s="27">
        <v>85818</v>
      </c>
      <c r="L22" s="43">
        <v>0</v>
      </c>
      <c r="M22" s="53">
        <v>6</v>
      </c>
      <c r="N22" s="34"/>
      <c r="O22" s="60">
        <v>53069</v>
      </c>
      <c r="P22" s="60">
        <v>6192</v>
      </c>
      <c r="Q22" s="60">
        <v>4953.6000000000004</v>
      </c>
      <c r="R22" s="60">
        <v>4644</v>
      </c>
      <c r="T22" s="96">
        <f t="shared" si="0"/>
        <v>70851340.800000012</v>
      </c>
      <c r="U22" s="96">
        <f t="shared" si="1"/>
        <v>66423132</v>
      </c>
      <c r="W22" s="94">
        <f t="shared" si="2"/>
        <v>70851340.800000012</v>
      </c>
      <c r="X22" s="94">
        <f t="shared" si="3"/>
        <v>66423132</v>
      </c>
    </row>
    <row r="23" spans="1:24" ht="63.75">
      <c r="A23" s="20">
        <v>13</v>
      </c>
      <c r="B23" s="21" t="s">
        <v>432</v>
      </c>
      <c r="C23" s="22" t="s">
        <v>433</v>
      </c>
      <c r="D23" s="21" t="s">
        <v>434</v>
      </c>
      <c r="E23" s="23">
        <v>0</v>
      </c>
      <c r="F23" s="24">
        <v>0</v>
      </c>
      <c r="G23" s="24">
        <v>0</v>
      </c>
      <c r="H23" s="25">
        <v>0</v>
      </c>
      <c r="I23" s="26"/>
      <c r="J23" s="24">
        <v>0</v>
      </c>
      <c r="K23" s="27">
        <v>0</v>
      </c>
      <c r="L23" s="43">
        <v>0</v>
      </c>
      <c r="M23" s="53">
        <v>0</v>
      </c>
      <c r="N23" s="34"/>
      <c r="O23" s="60">
        <v>96247</v>
      </c>
      <c r="P23" s="60">
        <v>13215</v>
      </c>
      <c r="Q23" s="60">
        <v>10572</v>
      </c>
      <c r="R23" s="60">
        <v>9911.25</v>
      </c>
      <c r="T23" s="96">
        <f t="shared" si="0"/>
        <v>0</v>
      </c>
      <c r="U23" s="96">
        <f t="shared" si="1"/>
        <v>0</v>
      </c>
      <c r="W23" s="94">
        <f t="shared" si="2"/>
        <v>0</v>
      </c>
      <c r="X23" s="94">
        <f t="shared" si="3"/>
        <v>0</v>
      </c>
    </row>
    <row r="24" spans="1:24" ht="89.25">
      <c r="A24" s="20">
        <v>14</v>
      </c>
      <c r="B24" s="21" t="s">
        <v>435</v>
      </c>
      <c r="C24" s="22" t="s">
        <v>436</v>
      </c>
      <c r="D24" s="21" t="s">
        <v>437</v>
      </c>
      <c r="E24" s="23">
        <v>0</v>
      </c>
      <c r="F24" s="24">
        <v>0</v>
      </c>
      <c r="G24" s="24">
        <v>0</v>
      </c>
      <c r="H24" s="25">
        <v>0</v>
      </c>
      <c r="I24" s="26"/>
      <c r="J24" s="24">
        <v>0</v>
      </c>
      <c r="K24" s="27">
        <v>0</v>
      </c>
      <c r="L24" s="43">
        <v>0</v>
      </c>
      <c r="M24" s="53">
        <v>0</v>
      </c>
      <c r="N24" s="34"/>
      <c r="O24" s="60">
        <v>67845</v>
      </c>
      <c r="P24" s="60">
        <v>4793</v>
      </c>
      <c r="Q24" s="60">
        <v>3834.4</v>
      </c>
      <c r="R24" s="60">
        <v>3594.75</v>
      </c>
      <c r="T24" s="96">
        <f t="shared" si="0"/>
        <v>0</v>
      </c>
      <c r="U24" s="96">
        <f t="shared" si="1"/>
        <v>0</v>
      </c>
      <c r="W24" s="94">
        <f t="shared" si="2"/>
        <v>0</v>
      </c>
      <c r="X24" s="94">
        <f t="shared" si="3"/>
        <v>0</v>
      </c>
    </row>
    <row r="25" spans="1:24" ht="153">
      <c r="A25" s="20">
        <v>15</v>
      </c>
      <c r="B25" s="21" t="s">
        <v>438</v>
      </c>
      <c r="C25" s="22" t="s">
        <v>439</v>
      </c>
      <c r="D25" s="21" t="s">
        <v>440</v>
      </c>
      <c r="E25" s="23">
        <v>7</v>
      </c>
      <c r="F25" s="24">
        <v>13066</v>
      </c>
      <c r="G25" s="24">
        <v>5371</v>
      </c>
      <c r="H25" s="25">
        <v>0</v>
      </c>
      <c r="I25" s="26"/>
      <c r="J25" s="24">
        <v>13066</v>
      </c>
      <c r="K25" s="27">
        <v>91462</v>
      </c>
      <c r="L25" s="43">
        <v>0</v>
      </c>
      <c r="M25" s="53">
        <v>7</v>
      </c>
      <c r="N25" s="34"/>
      <c r="O25" s="60">
        <v>33686</v>
      </c>
      <c r="P25" s="60">
        <v>5371</v>
      </c>
      <c r="Q25" s="60">
        <v>4296.8</v>
      </c>
      <c r="R25" s="60">
        <v>4028.25</v>
      </c>
      <c r="T25" s="96">
        <f t="shared" si="0"/>
        <v>56141988.800000004</v>
      </c>
      <c r="U25" s="96">
        <f t="shared" si="1"/>
        <v>52633114.5</v>
      </c>
      <c r="W25" s="94">
        <f t="shared" si="2"/>
        <v>56141988.800000004</v>
      </c>
      <c r="X25" s="94">
        <f t="shared" si="3"/>
        <v>52633114.5</v>
      </c>
    </row>
    <row r="26" spans="1:24" ht="153">
      <c r="A26" s="20">
        <v>16</v>
      </c>
      <c r="B26" s="21" t="s">
        <v>441</v>
      </c>
      <c r="C26" s="22" t="s">
        <v>442</v>
      </c>
      <c r="D26" s="21" t="s">
        <v>443</v>
      </c>
      <c r="E26" s="23">
        <v>0</v>
      </c>
      <c r="F26" s="24">
        <v>0</v>
      </c>
      <c r="G26" s="24">
        <v>0</v>
      </c>
      <c r="H26" s="25">
        <v>0</v>
      </c>
      <c r="I26" s="26"/>
      <c r="J26" s="24">
        <v>0</v>
      </c>
      <c r="K26" s="27">
        <v>0</v>
      </c>
      <c r="L26" s="43">
        <v>0</v>
      </c>
      <c r="M26" s="53">
        <v>0</v>
      </c>
      <c r="N26" s="34"/>
      <c r="O26" s="60">
        <v>15921</v>
      </c>
      <c r="P26" s="60">
        <v>1902</v>
      </c>
      <c r="Q26" s="60">
        <v>1521.6</v>
      </c>
      <c r="R26" s="60">
        <v>1426.5</v>
      </c>
      <c r="T26" s="96">
        <f t="shared" si="0"/>
        <v>0</v>
      </c>
      <c r="U26" s="96">
        <f t="shared" si="1"/>
        <v>0</v>
      </c>
      <c r="W26" s="94">
        <f t="shared" si="2"/>
        <v>0</v>
      </c>
      <c r="X26" s="94">
        <f t="shared" si="3"/>
        <v>0</v>
      </c>
    </row>
    <row r="27" spans="1:24" ht="153">
      <c r="A27" s="20">
        <v>17</v>
      </c>
      <c r="B27" s="21" t="s">
        <v>444</v>
      </c>
      <c r="C27" s="22" t="s">
        <v>442</v>
      </c>
      <c r="D27" s="21" t="s">
        <v>445</v>
      </c>
      <c r="E27" s="23">
        <v>0</v>
      </c>
      <c r="F27" s="24">
        <v>0</v>
      </c>
      <c r="G27" s="24">
        <v>0</v>
      </c>
      <c r="H27" s="25">
        <v>0</v>
      </c>
      <c r="I27" s="26"/>
      <c r="J27" s="24">
        <v>0</v>
      </c>
      <c r="K27" s="27">
        <v>0</v>
      </c>
      <c r="L27" s="43">
        <v>0</v>
      </c>
      <c r="M27" s="53">
        <v>0</v>
      </c>
      <c r="N27" s="34"/>
      <c r="O27" s="60">
        <v>14918</v>
      </c>
      <c r="P27" s="60">
        <v>1696</v>
      </c>
      <c r="Q27" s="60">
        <v>1356.8</v>
      </c>
      <c r="R27" s="60">
        <v>1272</v>
      </c>
      <c r="T27" s="96">
        <f t="shared" si="0"/>
        <v>0</v>
      </c>
      <c r="U27" s="96">
        <f t="shared" si="1"/>
        <v>0</v>
      </c>
      <c r="W27" s="94">
        <f t="shared" si="2"/>
        <v>0</v>
      </c>
      <c r="X27" s="94">
        <f t="shared" si="3"/>
        <v>0</v>
      </c>
    </row>
    <row r="28" spans="1:24" ht="255">
      <c r="A28" s="20">
        <v>18</v>
      </c>
      <c r="B28" s="21" t="s">
        <v>446</v>
      </c>
      <c r="C28" s="28" t="s">
        <v>447</v>
      </c>
      <c r="D28" s="21" t="s">
        <v>448</v>
      </c>
      <c r="E28" s="23">
        <v>0</v>
      </c>
      <c r="F28" s="24">
        <v>0</v>
      </c>
      <c r="G28" s="24">
        <v>0</v>
      </c>
      <c r="H28" s="25">
        <v>0</v>
      </c>
      <c r="I28" s="26"/>
      <c r="J28" s="24">
        <v>0</v>
      </c>
      <c r="K28" s="27">
        <v>0</v>
      </c>
      <c r="L28" s="43">
        <v>0</v>
      </c>
      <c r="M28" s="53">
        <v>0</v>
      </c>
      <c r="N28" s="34"/>
      <c r="O28" s="60">
        <v>35951</v>
      </c>
      <c r="P28" s="60">
        <v>5649</v>
      </c>
      <c r="Q28" s="60">
        <v>4519.2</v>
      </c>
      <c r="R28" s="60">
        <v>4236.75</v>
      </c>
      <c r="T28" s="96">
        <f t="shared" si="0"/>
        <v>0</v>
      </c>
      <c r="U28" s="96">
        <f t="shared" si="1"/>
        <v>0</v>
      </c>
      <c r="W28" s="94">
        <f t="shared" si="2"/>
        <v>0</v>
      </c>
      <c r="X28" s="94">
        <f t="shared" si="3"/>
        <v>0</v>
      </c>
    </row>
    <row r="29" spans="1:24" ht="178.5">
      <c r="A29" s="20">
        <v>19</v>
      </c>
      <c r="B29" s="21" t="s">
        <v>449</v>
      </c>
      <c r="C29" s="28" t="s">
        <v>450</v>
      </c>
      <c r="D29" s="21" t="s">
        <v>403</v>
      </c>
      <c r="E29" s="23">
        <v>5</v>
      </c>
      <c r="F29" s="24">
        <v>14168</v>
      </c>
      <c r="G29" s="24">
        <v>6855</v>
      </c>
      <c r="H29" s="25">
        <v>0</v>
      </c>
      <c r="I29" s="26"/>
      <c r="J29" s="24">
        <v>14168</v>
      </c>
      <c r="K29" s="27">
        <v>70840</v>
      </c>
      <c r="L29" s="43">
        <v>0</v>
      </c>
      <c r="M29" s="53">
        <v>5</v>
      </c>
      <c r="N29" s="34"/>
      <c r="O29" s="60">
        <v>111005</v>
      </c>
      <c r="P29" s="60">
        <v>6855</v>
      </c>
      <c r="Q29" s="60">
        <v>5484</v>
      </c>
      <c r="R29" s="60">
        <v>5141.25</v>
      </c>
      <c r="T29" s="96">
        <f t="shared" si="0"/>
        <v>77697312</v>
      </c>
      <c r="U29" s="96">
        <f t="shared" si="1"/>
        <v>72841230</v>
      </c>
      <c r="W29" s="94">
        <f t="shared" si="2"/>
        <v>77697312</v>
      </c>
      <c r="X29" s="94">
        <f t="shared" si="3"/>
        <v>72841230</v>
      </c>
    </row>
    <row r="30" spans="1:24" ht="191.25">
      <c r="A30" s="20">
        <v>20</v>
      </c>
      <c r="B30" s="21" t="s">
        <v>451</v>
      </c>
      <c r="C30" s="22" t="s">
        <v>452</v>
      </c>
      <c r="D30" s="21" t="s">
        <v>453</v>
      </c>
      <c r="E30" s="23">
        <v>0</v>
      </c>
      <c r="F30" s="24">
        <v>0</v>
      </c>
      <c r="G30" s="24">
        <v>0</v>
      </c>
      <c r="H30" s="25">
        <v>0</v>
      </c>
      <c r="I30" s="26"/>
      <c r="J30" s="24">
        <v>0</v>
      </c>
      <c r="K30" s="27">
        <v>0</v>
      </c>
      <c r="L30" s="43">
        <v>0</v>
      </c>
      <c r="M30" s="53">
        <v>0</v>
      </c>
      <c r="N30" s="34"/>
      <c r="O30" s="60">
        <v>27941</v>
      </c>
      <c r="P30" s="60">
        <v>8508</v>
      </c>
      <c r="Q30" s="60">
        <v>6806.4</v>
      </c>
      <c r="R30" s="60">
        <v>6381</v>
      </c>
      <c r="T30" s="96">
        <f t="shared" si="0"/>
        <v>0</v>
      </c>
      <c r="U30" s="96">
        <f t="shared" si="1"/>
        <v>0</v>
      </c>
      <c r="W30" s="94">
        <f t="shared" si="2"/>
        <v>0</v>
      </c>
      <c r="X30" s="94">
        <f t="shared" si="3"/>
        <v>0</v>
      </c>
    </row>
    <row r="31" spans="1:24" ht="140.25">
      <c r="A31" s="20">
        <v>21</v>
      </c>
      <c r="B31" s="21" t="s">
        <v>454</v>
      </c>
      <c r="C31" s="22" t="s">
        <v>455</v>
      </c>
      <c r="D31" s="21" t="s">
        <v>456</v>
      </c>
      <c r="E31" s="23">
        <v>6</v>
      </c>
      <c r="F31" s="24">
        <v>8569</v>
      </c>
      <c r="G31" s="24">
        <v>4362</v>
      </c>
      <c r="H31" s="25">
        <v>0</v>
      </c>
      <c r="I31" s="26"/>
      <c r="J31" s="24">
        <v>8569</v>
      </c>
      <c r="K31" s="27">
        <v>51414</v>
      </c>
      <c r="L31" s="43">
        <v>0</v>
      </c>
      <c r="M31" s="53">
        <v>6</v>
      </c>
      <c r="N31" s="34"/>
      <c r="O31" s="60">
        <v>17646</v>
      </c>
      <c r="P31" s="60">
        <v>4362</v>
      </c>
      <c r="Q31" s="60">
        <v>3489.6</v>
      </c>
      <c r="R31" s="60">
        <v>3271.5</v>
      </c>
      <c r="T31" s="96">
        <f t="shared" si="0"/>
        <v>29902382.399999999</v>
      </c>
      <c r="U31" s="96">
        <f t="shared" si="1"/>
        <v>28033483.5</v>
      </c>
      <c r="W31" s="94">
        <f t="shared" si="2"/>
        <v>29902382.399999999</v>
      </c>
      <c r="X31" s="94">
        <f t="shared" si="3"/>
        <v>28033483.5</v>
      </c>
    </row>
    <row r="32" spans="1:24" ht="165.75">
      <c r="A32" s="20">
        <v>22</v>
      </c>
      <c r="B32" s="21" t="s">
        <v>457</v>
      </c>
      <c r="C32" s="22" t="s">
        <v>458</v>
      </c>
      <c r="D32" s="21" t="s">
        <v>403</v>
      </c>
      <c r="E32" s="23">
        <v>5</v>
      </c>
      <c r="F32" s="24">
        <v>12582</v>
      </c>
      <c r="G32" s="24">
        <v>5452</v>
      </c>
      <c r="H32" s="25">
        <v>0</v>
      </c>
      <c r="I32" s="26"/>
      <c r="J32" s="24">
        <v>12582</v>
      </c>
      <c r="K32" s="27">
        <v>62910</v>
      </c>
      <c r="L32" s="43">
        <v>0</v>
      </c>
      <c r="M32" s="53">
        <v>5</v>
      </c>
      <c r="N32" s="34"/>
      <c r="O32" s="60">
        <v>30815</v>
      </c>
      <c r="P32" s="60">
        <v>5452</v>
      </c>
      <c r="Q32" s="60">
        <v>4361.6000000000004</v>
      </c>
      <c r="R32" s="60">
        <v>4089</v>
      </c>
      <c r="T32" s="96">
        <f t="shared" si="0"/>
        <v>54877651.200000003</v>
      </c>
      <c r="U32" s="96">
        <f t="shared" si="1"/>
        <v>51447798</v>
      </c>
      <c r="W32" s="94">
        <f t="shared" si="2"/>
        <v>54877651.200000003</v>
      </c>
      <c r="X32" s="94">
        <f t="shared" si="3"/>
        <v>51447798</v>
      </c>
    </row>
    <row r="33" spans="1:24" ht="165.75">
      <c r="A33" s="20">
        <v>23</v>
      </c>
      <c r="B33" s="21" t="s">
        <v>459</v>
      </c>
      <c r="C33" s="22" t="s">
        <v>458</v>
      </c>
      <c r="D33" s="21" t="s">
        <v>460</v>
      </c>
      <c r="E33" s="23">
        <v>0</v>
      </c>
      <c r="F33" s="24">
        <v>0</v>
      </c>
      <c r="G33" s="24">
        <v>0</v>
      </c>
      <c r="H33" s="25">
        <v>0</v>
      </c>
      <c r="I33" s="26"/>
      <c r="J33" s="24">
        <v>0</v>
      </c>
      <c r="K33" s="27">
        <v>0</v>
      </c>
      <c r="L33" s="43">
        <v>0</v>
      </c>
      <c r="M33" s="53">
        <v>0</v>
      </c>
      <c r="N33" s="34"/>
      <c r="O33" s="60">
        <v>17646</v>
      </c>
      <c r="P33" s="60">
        <v>2593</v>
      </c>
      <c r="Q33" s="60">
        <v>2074.4</v>
      </c>
      <c r="R33" s="60">
        <v>1944.75</v>
      </c>
      <c r="T33" s="96">
        <f t="shared" si="0"/>
        <v>0</v>
      </c>
      <c r="U33" s="96">
        <f t="shared" si="1"/>
        <v>0</v>
      </c>
      <c r="W33" s="94">
        <f t="shared" si="2"/>
        <v>0</v>
      </c>
      <c r="X33" s="94">
        <f t="shared" si="3"/>
        <v>0</v>
      </c>
    </row>
    <row r="34" spans="1:24" ht="165.75">
      <c r="A34" s="20">
        <v>24</v>
      </c>
      <c r="B34" s="21" t="s">
        <v>461</v>
      </c>
      <c r="C34" s="22" t="s">
        <v>458</v>
      </c>
      <c r="D34" s="21" t="s">
        <v>462</v>
      </c>
      <c r="E34" s="23">
        <v>0</v>
      </c>
      <c r="F34" s="24">
        <v>0</v>
      </c>
      <c r="G34" s="24">
        <v>0</v>
      </c>
      <c r="H34" s="25">
        <v>0</v>
      </c>
      <c r="I34" s="26"/>
      <c r="J34" s="24">
        <v>0</v>
      </c>
      <c r="K34" s="27">
        <v>0</v>
      </c>
      <c r="L34" s="43">
        <v>0</v>
      </c>
      <c r="M34" s="53">
        <v>0</v>
      </c>
      <c r="N34" s="34"/>
      <c r="O34" s="60">
        <v>16263</v>
      </c>
      <c r="P34" s="60">
        <v>1719</v>
      </c>
      <c r="Q34" s="60">
        <v>1375.2</v>
      </c>
      <c r="R34" s="60">
        <v>1289.25</v>
      </c>
      <c r="T34" s="96">
        <f t="shared" si="0"/>
        <v>0</v>
      </c>
      <c r="U34" s="96">
        <f t="shared" si="1"/>
        <v>0</v>
      </c>
      <c r="W34" s="94">
        <f t="shared" si="2"/>
        <v>0</v>
      </c>
      <c r="X34" s="94">
        <f t="shared" si="3"/>
        <v>0</v>
      </c>
    </row>
    <row r="35" spans="1:24" ht="140.25">
      <c r="A35" s="20">
        <v>25</v>
      </c>
      <c r="B35" s="21" t="s">
        <v>463</v>
      </c>
      <c r="C35" s="22" t="s">
        <v>464</v>
      </c>
      <c r="D35" s="21" t="s">
        <v>465</v>
      </c>
      <c r="E35" s="23">
        <v>0</v>
      </c>
      <c r="F35" s="24">
        <v>0</v>
      </c>
      <c r="G35" s="24">
        <v>0</v>
      </c>
      <c r="H35" s="25">
        <v>0</v>
      </c>
      <c r="I35" s="26"/>
      <c r="J35" s="24">
        <v>0</v>
      </c>
      <c r="K35" s="27">
        <v>0</v>
      </c>
      <c r="L35" s="43">
        <v>0</v>
      </c>
      <c r="M35" s="53">
        <v>0</v>
      </c>
      <c r="N35" s="34"/>
      <c r="O35" s="60">
        <v>203616</v>
      </c>
      <c r="P35" s="60">
        <v>4907</v>
      </c>
      <c r="Q35" s="60">
        <v>3925.6</v>
      </c>
      <c r="R35" s="60">
        <v>3680.25</v>
      </c>
      <c r="T35" s="96">
        <f t="shared" si="0"/>
        <v>0</v>
      </c>
      <c r="U35" s="96">
        <f t="shared" si="1"/>
        <v>0</v>
      </c>
      <c r="W35" s="94">
        <f t="shared" si="2"/>
        <v>0</v>
      </c>
      <c r="X35" s="94">
        <f t="shared" si="3"/>
        <v>0</v>
      </c>
    </row>
    <row r="36" spans="1:24" ht="25.5">
      <c r="A36" s="20">
        <v>26</v>
      </c>
      <c r="B36" s="21" t="s">
        <v>466</v>
      </c>
      <c r="C36" s="22" t="s">
        <v>467</v>
      </c>
      <c r="D36" s="21" t="s">
        <v>468</v>
      </c>
      <c r="E36" s="23">
        <v>0</v>
      </c>
      <c r="F36" s="24">
        <v>0</v>
      </c>
      <c r="G36" s="24">
        <v>0</v>
      </c>
      <c r="H36" s="25">
        <v>0</v>
      </c>
      <c r="I36" s="26"/>
      <c r="J36" s="24">
        <v>0</v>
      </c>
      <c r="K36" s="27">
        <v>0</v>
      </c>
      <c r="L36" s="43">
        <v>0</v>
      </c>
      <c r="M36" s="53">
        <v>0</v>
      </c>
      <c r="N36" s="34"/>
      <c r="O36" s="60">
        <v>44492</v>
      </c>
      <c r="P36" s="60">
        <v>3069</v>
      </c>
      <c r="Q36" s="60">
        <v>2455.1999999999998</v>
      </c>
      <c r="R36" s="60">
        <v>2301.75</v>
      </c>
      <c r="T36" s="96">
        <f t="shared" si="0"/>
        <v>0</v>
      </c>
      <c r="U36" s="96">
        <f t="shared" si="1"/>
        <v>0</v>
      </c>
      <c r="W36" s="94">
        <f t="shared" si="2"/>
        <v>0</v>
      </c>
      <c r="X36" s="94">
        <f t="shared" si="3"/>
        <v>0</v>
      </c>
    </row>
    <row r="37" spans="1:24" ht="102">
      <c r="A37" s="20">
        <v>27</v>
      </c>
      <c r="B37" s="21" t="s">
        <v>469</v>
      </c>
      <c r="C37" s="22" t="s">
        <v>470</v>
      </c>
      <c r="D37" s="21" t="s">
        <v>403</v>
      </c>
      <c r="E37" s="23">
        <v>5</v>
      </c>
      <c r="F37" s="24">
        <v>10087</v>
      </c>
      <c r="G37" s="24">
        <v>4173</v>
      </c>
      <c r="H37" s="25">
        <v>0</v>
      </c>
      <c r="I37" s="26"/>
      <c r="J37" s="24">
        <v>10087</v>
      </c>
      <c r="K37" s="27">
        <v>50435</v>
      </c>
      <c r="L37" s="43">
        <v>0</v>
      </c>
      <c r="M37" s="53">
        <v>5</v>
      </c>
      <c r="N37" s="34"/>
      <c r="O37" s="60">
        <v>35290</v>
      </c>
      <c r="P37" s="60">
        <v>4173</v>
      </c>
      <c r="Q37" s="60">
        <v>3338.4</v>
      </c>
      <c r="R37" s="60">
        <v>3129.75</v>
      </c>
      <c r="T37" s="96">
        <f t="shared" si="0"/>
        <v>33674440.800000004</v>
      </c>
      <c r="U37" s="96">
        <f t="shared" si="1"/>
        <v>31569788.25</v>
      </c>
      <c r="W37" s="94">
        <f t="shared" si="2"/>
        <v>33674440.800000004</v>
      </c>
      <c r="X37" s="94">
        <f t="shared" si="3"/>
        <v>31569788.25</v>
      </c>
    </row>
    <row r="38" spans="1:24" ht="140.25">
      <c r="A38" s="20">
        <v>28</v>
      </c>
      <c r="B38" s="21" t="s">
        <v>471</v>
      </c>
      <c r="C38" s="28" t="s">
        <v>472</v>
      </c>
      <c r="D38" s="21" t="s">
        <v>443</v>
      </c>
      <c r="E38" s="23">
        <v>0</v>
      </c>
      <c r="F38" s="24">
        <v>0</v>
      </c>
      <c r="G38" s="24">
        <v>0</v>
      </c>
      <c r="H38" s="25">
        <v>0</v>
      </c>
      <c r="I38" s="26"/>
      <c r="J38" s="24">
        <v>0</v>
      </c>
      <c r="K38" s="27">
        <v>0</v>
      </c>
      <c r="L38" s="43">
        <v>0</v>
      </c>
      <c r="M38" s="53">
        <v>0</v>
      </c>
      <c r="N38" s="34"/>
      <c r="O38" s="60">
        <v>14552</v>
      </c>
      <c r="P38" s="60">
        <v>2685</v>
      </c>
      <c r="Q38" s="60">
        <v>2148</v>
      </c>
      <c r="R38" s="60">
        <v>2013.75</v>
      </c>
      <c r="T38" s="96">
        <f t="shared" si="0"/>
        <v>0</v>
      </c>
      <c r="U38" s="96">
        <f t="shared" si="1"/>
        <v>0</v>
      </c>
      <c r="W38" s="94">
        <f t="shared" si="2"/>
        <v>0</v>
      </c>
      <c r="X38" s="94">
        <f t="shared" si="3"/>
        <v>0</v>
      </c>
    </row>
    <row r="39" spans="1:24" ht="140.25">
      <c r="A39" s="20">
        <v>29</v>
      </c>
      <c r="B39" s="21" t="s">
        <v>473</v>
      </c>
      <c r="C39" s="22" t="s">
        <v>472</v>
      </c>
      <c r="D39" s="21" t="s">
        <v>474</v>
      </c>
      <c r="E39" s="23">
        <v>0</v>
      </c>
      <c r="F39" s="24">
        <v>0</v>
      </c>
      <c r="G39" s="24">
        <v>0</v>
      </c>
      <c r="H39" s="25">
        <v>0</v>
      </c>
      <c r="I39" s="26"/>
      <c r="J39" s="24">
        <v>0</v>
      </c>
      <c r="K39" s="27">
        <v>0</v>
      </c>
      <c r="L39" s="43">
        <v>0</v>
      </c>
      <c r="M39" s="53">
        <v>0</v>
      </c>
      <c r="N39" s="34"/>
      <c r="O39" s="60">
        <v>10426</v>
      </c>
      <c r="P39" s="60">
        <v>1744</v>
      </c>
      <c r="Q39" s="60">
        <v>1395.2</v>
      </c>
      <c r="R39" s="60">
        <v>1308</v>
      </c>
      <c r="T39" s="96">
        <f t="shared" si="0"/>
        <v>0</v>
      </c>
      <c r="U39" s="96">
        <f t="shared" si="1"/>
        <v>0</v>
      </c>
      <c r="W39" s="94">
        <f t="shared" si="2"/>
        <v>0</v>
      </c>
      <c r="X39" s="94">
        <f t="shared" si="3"/>
        <v>0</v>
      </c>
    </row>
    <row r="40" spans="1:24" ht="165.75">
      <c r="A40" s="20">
        <v>30</v>
      </c>
      <c r="B40" s="21" t="s">
        <v>475</v>
      </c>
      <c r="C40" s="22" t="s">
        <v>476</v>
      </c>
      <c r="D40" s="21" t="s">
        <v>465</v>
      </c>
      <c r="E40" s="23">
        <v>7</v>
      </c>
      <c r="F40" s="24">
        <v>9910</v>
      </c>
      <c r="G40" s="24">
        <v>5064</v>
      </c>
      <c r="H40" s="25">
        <v>0</v>
      </c>
      <c r="I40" s="26"/>
      <c r="J40" s="24">
        <v>9910</v>
      </c>
      <c r="K40" s="27">
        <v>69370</v>
      </c>
      <c r="L40" s="43">
        <v>0</v>
      </c>
      <c r="M40" s="53">
        <v>7</v>
      </c>
      <c r="N40" s="34"/>
      <c r="O40" s="60">
        <v>35951</v>
      </c>
      <c r="P40" s="60">
        <v>5064</v>
      </c>
      <c r="Q40" s="60">
        <v>4051.2</v>
      </c>
      <c r="R40" s="60">
        <v>3798</v>
      </c>
      <c r="T40" s="96">
        <f t="shared" si="0"/>
        <v>40147392</v>
      </c>
      <c r="U40" s="96">
        <f t="shared" si="1"/>
        <v>37638180</v>
      </c>
      <c r="W40" s="94">
        <f t="shared" si="2"/>
        <v>40147392</v>
      </c>
      <c r="X40" s="94">
        <f t="shared" si="3"/>
        <v>37638180</v>
      </c>
    </row>
    <row r="41" spans="1:24" ht="165.75">
      <c r="A41" s="20">
        <v>31</v>
      </c>
      <c r="B41" s="21" t="s">
        <v>477</v>
      </c>
      <c r="C41" s="22" t="s">
        <v>476</v>
      </c>
      <c r="D41" s="21" t="s">
        <v>478</v>
      </c>
      <c r="E41" s="23">
        <v>0</v>
      </c>
      <c r="F41" s="24">
        <v>0</v>
      </c>
      <c r="G41" s="24">
        <v>0</v>
      </c>
      <c r="H41" s="25">
        <v>0</v>
      </c>
      <c r="I41" s="26"/>
      <c r="J41" s="24">
        <v>0</v>
      </c>
      <c r="K41" s="27">
        <v>0</v>
      </c>
      <c r="L41" s="43">
        <v>0</v>
      </c>
      <c r="M41" s="53">
        <v>0</v>
      </c>
      <c r="N41" s="34"/>
      <c r="O41" s="60">
        <v>20854</v>
      </c>
      <c r="P41" s="60">
        <v>2170</v>
      </c>
      <c r="Q41" s="60">
        <v>1736</v>
      </c>
      <c r="R41" s="60">
        <v>1627.5</v>
      </c>
      <c r="T41" s="96">
        <f t="shared" si="0"/>
        <v>0</v>
      </c>
      <c r="U41" s="96">
        <f t="shared" si="1"/>
        <v>0</v>
      </c>
      <c r="W41" s="94">
        <f t="shared" si="2"/>
        <v>0</v>
      </c>
      <c r="X41" s="94">
        <f t="shared" si="3"/>
        <v>0</v>
      </c>
    </row>
    <row r="42" spans="1:24" ht="165.75">
      <c r="A42" s="20">
        <v>32</v>
      </c>
      <c r="B42" s="21" t="s">
        <v>479</v>
      </c>
      <c r="C42" s="22" t="s">
        <v>480</v>
      </c>
      <c r="D42" s="21" t="s">
        <v>481</v>
      </c>
      <c r="E42" s="23">
        <v>0</v>
      </c>
      <c r="F42" s="24">
        <v>0</v>
      </c>
      <c r="G42" s="24">
        <v>0</v>
      </c>
      <c r="H42" s="25">
        <v>0</v>
      </c>
      <c r="I42" s="26"/>
      <c r="J42" s="24">
        <v>0</v>
      </c>
      <c r="K42" s="27">
        <v>0</v>
      </c>
      <c r="L42" s="43">
        <v>0</v>
      </c>
      <c r="M42" s="53">
        <v>0</v>
      </c>
      <c r="N42" s="34"/>
      <c r="O42" s="60">
        <v>57884</v>
      </c>
      <c r="P42" s="60">
        <v>13286</v>
      </c>
      <c r="Q42" s="60">
        <v>10628.8</v>
      </c>
      <c r="R42" s="60">
        <v>9964.5</v>
      </c>
      <c r="T42" s="96">
        <f t="shared" si="0"/>
        <v>0</v>
      </c>
      <c r="U42" s="96">
        <f t="shared" si="1"/>
        <v>0</v>
      </c>
      <c r="W42" s="94">
        <f t="shared" si="2"/>
        <v>0</v>
      </c>
      <c r="X42" s="94">
        <f t="shared" si="3"/>
        <v>0</v>
      </c>
    </row>
    <row r="43" spans="1:24" ht="38.25">
      <c r="A43" s="20">
        <v>33</v>
      </c>
      <c r="B43" s="21" t="s">
        <v>482</v>
      </c>
      <c r="C43" s="22" t="s">
        <v>483</v>
      </c>
      <c r="D43" s="21" t="s">
        <v>403</v>
      </c>
      <c r="E43" s="23">
        <v>2</v>
      </c>
      <c r="F43" s="24">
        <v>36002</v>
      </c>
      <c r="G43" s="24">
        <v>11723</v>
      </c>
      <c r="H43" s="25">
        <v>0</v>
      </c>
      <c r="I43" s="26"/>
      <c r="J43" s="24">
        <v>36002</v>
      </c>
      <c r="K43" s="27">
        <v>72004</v>
      </c>
      <c r="L43" s="43">
        <v>0</v>
      </c>
      <c r="M43" s="53">
        <v>2</v>
      </c>
      <c r="N43" s="34"/>
      <c r="O43" s="60">
        <v>51332</v>
      </c>
      <c r="P43" s="60">
        <v>11723</v>
      </c>
      <c r="Q43" s="60">
        <v>9378.4</v>
      </c>
      <c r="R43" s="60">
        <v>8792.25</v>
      </c>
      <c r="T43" s="96">
        <f t="shared" si="0"/>
        <v>337641156.80000001</v>
      </c>
      <c r="U43" s="96">
        <f t="shared" si="1"/>
        <v>316538584.5</v>
      </c>
      <c r="W43" s="94">
        <f t="shared" si="2"/>
        <v>337641156.80000001</v>
      </c>
      <c r="X43" s="94">
        <f t="shared" si="3"/>
        <v>316538584.5</v>
      </c>
    </row>
    <row r="44" spans="1:24" ht="38.25">
      <c r="A44" s="20">
        <v>34</v>
      </c>
      <c r="B44" s="21" t="s">
        <v>484</v>
      </c>
      <c r="C44" s="22" t="s">
        <v>485</v>
      </c>
      <c r="D44" s="21" t="s">
        <v>486</v>
      </c>
      <c r="E44" s="23">
        <v>0</v>
      </c>
      <c r="F44" s="24">
        <v>0</v>
      </c>
      <c r="G44" s="24">
        <v>0</v>
      </c>
      <c r="H44" s="25">
        <v>0</v>
      </c>
      <c r="I44" s="26"/>
      <c r="J44" s="24">
        <v>0</v>
      </c>
      <c r="K44" s="27">
        <v>0</v>
      </c>
      <c r="L44" s="43">
        <v>0</v>
      </c>
      <c r="M44" s="53">
        <v>0</v>
      </c>
      <c r="N44" s="34"/>
      <c r="O44" s="60">
        <v>21399</v>
      </c>
      <c r="P44" s="60">
        <v>3084</v>
      </c>
      <c r="Q44" s="60">
        <v>2467.1999999999998</v>
      </c>
      <c r="R44" s="60">
        <v>2313</v>
      </c>
      <c r="T44" s="96">
        <f t="shared" si="0"/>
        <v>0</v>
      </c>
      <c r="U44" s="96">
        <f t="shared" si="1"/>
        <v>0</v>
      </c>
      <c r="W44" s="94">
        <f t="shared" si="2"/>
        <v>0</v>
      </c>
      <c r="X44" s="94">
        <f t="shared" si="3"/>
        <v>0</v>
      </c>
    </row>
    <row r="45" spans="1:24" ht="38.25">
      <c r="A45" s="20">
        <v>35</v>
      </c>
      <c r="B45" s="21" t="s">
        <v>487</v>
      </c>
      <c r="C45" s="22" t="s">
        <v>488</v>
      </c>
      <c r="D45" s="21" t="s">
        <v>489</v>
      </c>
      <c r="E45" s="23">
        <v>0</v>
      </c>
      <c r="F45" s="24">
        <v>0</v>
      </c>
      <c r="G45" s="24">
        <v>0</v>
      </c>
      <c r="H45" s="25">
        <v>0</v>
      </c>
      <c r="I45" s="26"/>
      <c r="J45" s="24">
        <v>0</v>
      </c>
      <c r="K45" s="27">
        <v>0</v>
      </c>
      <c r="L45" s="43">
        <v>0</v>
      </c>
      <c r="M45" s="53">
        <v>0</v>
      </c>
      <c r="N45" s="34"/>
      <c r="O45" s="60">
        <v>15720</v>
      </c>
      <c r="P45" s="60">
        <v>2692</v>
      </c>
      <c r="Q45" s="60">
        <v>2153.6</v>
      </c>
      <c r="R45" s="60">
        <v>2019</v>
      </c>
      <c r="T45" s="96">
        <f t="shared" si="0"/>
        <v>0</v>
      </c>
      <c r="U45" s="96">
        <f t="shared" si="1"/>
        <v>0</v>
      </c>
      <c r="W45" s="94">
        <f t="shared" si="2"/>
        <v>0</v>
      </c>
      <c r="X45" s="94">
        <f t="shared" si="3"/>
        <v>0</v>
      </c>
    </row>
    <row r="46" spans="1:24" ht="38.25">
      <c r="A46" s="20">
        <v>36</v>
      </c>
      <c r="B46" s="21" t="s">
        <v>490</v>
      </c>
      <c r="C46" s="22" t="s">
        <v>488</v>
      </c>
      <c r="D46" s="21" t="s">
        <v>465</v>
      </c>
      <c r="E46" s="23">
        <v>1</v>
      </c>
      <c r="F46" s="24">
        <v>17323</v>
      </c>
      <c r="G46" s="24">
        <v>10365</v>
      </c>
      <c r="H46" s="25">
        <v>0</v>
      </c>
      <c r="I46" s="26"/>
      <c r="J46" s="24">
        <v>17323</v>
      </c>
      <c r="K46" s="27">
        <v>17323</v>
      </c>
      <c r="L46" s="43">
        <v>0</v>
      </c>
      <c r="M46" s="53">
        <v>1</v>
      </c>
      <c r="N46" s="34"/>
      <c r="O46" s="60">
        <v>47933</v>
      </c>
      <c r="P46" s="60">
        <v>10365</v>
      </c>
      <c r="Q46" s="60">
        <v>8292</v>
      </c>
      <c r="R46" s="60">
        <v>7773.75</v>
      </c>
      <c r="T46" s="96">
        <f t="shared" si="0"/>
        <v>143642316</v>
      </c>
      <c r="U46" s="96">
        <f t="shared" si="1"/>
        <v>134664671.25</v>
      </c>
      <c r="W46" s="94">
        <f t="shared" si="2"/>
        <v>143642316</v>
      </c>
      <c r="X46" s="94">
        <f t="shared" si="3"/>
        <v>134664671.25</v>
      </c>
    </row>
    <row r="47" spans="1:24" ht="140.25">
      <c r="A47" s="20">
        <v>37</v>
      </c>
      <c r="B47" s="21" t="s">
        <v>491</v>
      </c>
      <c r="C47" s="22" t="s">
        <v>492</v>
      </c>
      <c r="D47" s="21" t="s">
        <v>493</v>
      </c>
      <c r="E47" s="23">
        <v>0</v>
      </c>
      <c r="F47" s="24">
        <v>0</v>
      </c>
      <c r="G47" s="24">
        <v>0</v>
      </c>
      <c r="H47" s="25">
        <v>0</v>
      </c>
      <c r="I47" s="26"/>
      <c r="J47" s="24">
        <v>0</v>
      </c>
      <c r="K47" s="27">
        <v>0</v>
      </c>
      <c r="L47" s="43">
        <v>0</v>
      </c>
      <c r="M47" s="53">
        <v>0</v>
      </c>
      <c r="N47" s="34"/>
      <c r="O47" s="60">
        <v>21656</v>
      </c>
      <c r="P47" s="60">
        <v>2991</v>
      </c>
      <c r="Q47" s="60">
        <v>2392.8000000000002</v>
      </c>
      <c r="R47" s="60">
        <v>2243.25</v>
      </c>
      <c r="T47" s="96">
        <f t="shared" si="0"/>
        <v>0</v>
      </c>
      <c r="U47" s="96">
        <f t="shared" si="1"/>
        <v>0</v>
      </c>
      <c r="W47" s="94">
        <f t="shared" si="2"/>
        <v>0</v>
      </c>
      <c r="X47" s="94">
        <f t="shared" si="3"/>
        <v>0</v>
      </c>
    </row>
    <row r="48" spans="1:24" ht="140.25">
      <c r="A48" s="20">
        <v>38</v>
      </c>
      <c r="B48" s="21" t="s">
        <v>494</v>
      </c>
      <c r="C48" s="22" t="s">
        <v>492</v>
      </c>
      <c r="D48" s="21" t="s">
        <v>495</v>
      </c>
      <c r="E48" s="23">
        <v>0</v>
      </c>
      <c r="F48" s="24">
        <v>0</v>
      </c>
      <c r="G48" s="24">
        <v>0</v>
      </c>
      <c r="H48" s="25">
        <v>0</v>
      </c>
      <c r="I48" s="26"/>
      <c r="J48" s="24">
        <v>0</v>
      </c>
      <c r="K48" s="27">
        <v>0</v>
      </c>
      <c r="L48" s="43">
        <v>0</v>
      </c>
      <c r="M48" s="53">
        <v>0</v>
      </c>
      <c r="N48" s="34"/>
      <c r="O48" s="60">
        <v>17975</v>
      </c>
      <c r="P48" s="60">
        <v>1879</v>
      </c>
      <c r="Q48" s="60">
        <v>1503.2</v>
      </c>
      <c r="R48" s="60">
        <v>1409.25</v>
      </c>
      <c r="T48" s="96">
        <f t="shared" si="0"/>
        <v>0</v>
      </c>
      <c r="U48" s="96">
        <f t="shared" si="1"/>
        <v>0</v>
      </c>
      <c r="W48" s="94">
        <f t="shared" si="2"/>
        <v>0</v>
      </c>
      <c r="X48" s="94">
        <f t="shared" si="3"/>
        <v>0</v>
      </c>
    </row>
    <row r="49" spans="1:24" ht="63.75">
      <c r="A49" s="20">
        <v>39</v>
      </c>
      <c r="B49" s="21" t="s">
        <v>496</v>
      </c>
      <c r="C49" s="22" t="s">
        <v>497</v>
      </c>
      <c r="D49" s="21" t="s">
        <v>465</v>
      </c>
      <c r="E49" s="23">
        <v>2</v>
      </c>
      <c r="F49" s="24">
        <v>15611</v>
      </c>
      <c r="G49" s="24">
        <v>5937</v>
      </c>
      <c r="H49" s="25">
        <v>0</v>
      </c>
      <c r="I49" s="26"/>
      <c r="J49" s="24">
        <v>15611</v>
      </c>
      <c r="K49" s="27">
        <v>31222</v>
      </c>
      <c r="L49" s="43">
        <v>0</v>
      </c>
      <c r="M49" s="53">
        <v>2</v>
      </c>
      <c r="N49" s="34"/>
      <c r="O49" s="60">
        <v>46519</v>
      </c>
      <c r="P49" s="60">
        <v>5937</v>
      </c>
      <c r="Q49" s="60">
        <v>4749.6000000000004</v>
      </c>
      <c r="R49" s="60">
        <v>4452.75</v>
      </c>
      <c r="T49" s="96">
        <f t="shared" si="0"/>
        <v>74146005.600000009</v>
      </c>
      <c r="U49" s="96">
        <f t="shared" si="1"/>
        <v>69511880.25</v>
      </c>
      <c r="W49" s="94">
        <f t="shared" si="2"/>
        <v>74146005.600000009</v>
      </c>
      <c r="X49" s="94">
        <f t="shared" si="3"/>
        <v>69511880.25</v>
      </c>
    </row>
    <row r="50" spans="1:24" ht="89.25">
      <c r="A50" s="20">
        <v>40</v>
      </c>
      <c r="B50" s="21" t="s">
        <v>498</v>
      </c>
      <c r="C50" s="22" t="s">
        <v>499</v>
      </c>
      <c r="D50" s="21" t="s">
        <v>440</v>
      </c>
      <c r="E50" s="23">
        <v>0</v>
      </c>
      <c r="F50" s="24">
        <v>0</v>
      </c>
      <c r="G50" s="24">
        <v>0</v>
      </c>
      <c r="H50" s="25">
        <v>0</v>
      </c>
      <c r="I50" s="26"/>
      <c r="J50" s="24">
        <v>0</v>
      </c>
      <c r="K50" s="27">
        <v>0</v>
      </c>
      <c r="L50" s="43">
        <v>0</v>
      </c>
      <c r="M50" s="53">
        <v>0</v>
      </c>
      <c r="N50" s="34"/>
      <c r="O50" s="60">
        <v>49645</v>
      </c>
      <c r="P50" s="60">
        <v>4579</v>
      </c>
      <c r="Q50" s="60">
        <v>3663.2</v>
      </c>
      <c r="R50" s="60">
        <v>3434.25</v>
      </c>
      <c r="T50" s="96">
        <f t="shared" si="0"/>
        <v>0</v>
      </c>
      <c r="U50" s="96">
        <f t="shared" si="1"/>
        <v>0</v>
      </c>
      <c r="W50" s="94">
        <f t="shared" si="2"/>
        <v>0</v>
      </c>
      <c r="X50" s="94">
        <f t="shared" si="3"/>
        <v>0</v>
      </c>
    </row>
    <row r="51" spans="1:24" ht="127.5">
      <c r="A51" s="20">
        <v>41</v>
      </c>
      <c r="B51" s="21" t="s">
        <v>500</v>
      </c>
      <c r="C51" s="22" t="s">
        <v>501</v>
      </c>
      <c r="D51" s="21" t="s">
        <v>502</v>
      </c>
      <c r="E51" s="23">
        <v>6</v>
      </c>
      <c r="F51" s="24">
        <v>4912</v>
      </c>
      <c r="G51" s="24">
        <v>1736</v>
      </c>
      <c r="H51" s="25">
        <v>0</v>
      </c>
      <c r="I51" s="26"/>
      <c r="J51" s="24">
        <v>4912</v>
      </c>
      <c r="K51" s="27">
        <v>29472</v>
      </c>
      <c r="L51" s="43">
        <v>0</v>
      </c>
      <c r="M51" s="53">
        <v>6</v>
      </c>
      <c r="N51" s="34"/>
      <c r="O51" s="60">
        <v>17646</v>
      </c>
      <c r="P51" s="60">
        <v>1736</v>
      </c>
      <c r="Q51" s="60">
        <v>1388.8</v>
      </c>
      <c r="R51" s="60">
        <v>1302</v>
      </c>
      <c r="T51" s="96">
        <f t="shared" si="0"/>
        <v>6821785.5999999996</v>
      </c>
      <c r="U51" s="96">
        <f t="shared" si="1"/>
        <v>6395424</v>
      </c>
      <c r="W51" s="94">
        <f t="shared" si="2"/>
        <v>6821785.5999999996</v>
      </c>
      <c r="X51" s="94">
        <f t="shared" si="3"/>
        <v>6395424</v>
      </c>
    </row>
    <row r="52" spans="1:24" ht="51">
      <c r="A52" s="20">
        <v>42</v>
      </c>
      <c r="B52" s="21" t="s">
        <v>503</v>
      </c>
      <c r="C52" s="22" t="s">
        <v>504</v>
      </c>
      <c r="D52" s="21" t="s">
        <v>505</v>
      </c>
      <c r="E52" s="23">
        <v>0</v>
      </c>
      <c r="F52" s="24">
        <v>0</v>
      </c>
      <c r="G52" s="24">
        <v>0</v>
      </c>
      <c r="H52" s="25">
        <v>0</v>
      </c>
      <c r="I52" s="26"/>
      <c r="J52" s="24">
        <v>0</v>
      </c>
      <c r="K52" s="27">
        <v>0</v>
      </c>
      <c r="L52" s="43">
        <v>0</v>
      </c>
      <c r="M52" s="53">
        <v>0</v>
      </c>
      <c r="N52" s="34"/>
      <c r="O52" s="60">
        <v>33383</v>
      </c>
      <c r="P52" s="60">
        <v>2827</v>
      </c>
      <c r="Q52" s="60">
        <v>2261.6</v>
      </c>
      <c r="R52" s="60">
        <v>2120.25</v>
      </c>
      <c r="T52" s="96">
        <f t="shared" si="0"/>
        <v>0</v>
      </c>
      <c r="U52" s="96">
        <f t="shared" si="1"/>
        <v>0</v>
      </c>
      <c r="W52" s="94">
        <f t="shared" si="2"/>
        <v>0</v>
      </c>
      <c r="X52" s="94">
        <f t="shared" si="3"/>
        <v>0</v>
      </c>
    </row>
    <row r="53" spans="1:24" ht="38.25">
      <c r="A53" s="20">
        <v>43</v>
      </c>
      <c r="B53" s="21" t="s">
        <v>506</v>
      </c>
      <c r="C53" s="22" t="s">
        <v>507</v>
      </c>
      <c r="D53" s="21" t="s">
        <v>508</v>
      </c>
      <c r="E53" s="23">
        <v>0</v>
      </c>
      <c r="F53" s="24">
        <v>0</v>
      </c>
      <c r="G53" s="24">
        <v>0</v>
      </c>
      <c r="H53" s="25">
        <v>0</v>
      </c>
      <c r="I53" s="26"/>
      <c r="J53" s="24">
        <v>0</v>
      </c>
      <c r="K53" s="27">
        <v>0</v>
      </c>
      <c r="L53" s="43">
        <v>0</v>
      </c>
      <c r="M53" s="53">
        <v>0</v>
      </c>
      <c r="N53" s="34"/>
      <c r="O53" s="60">
        <v>19250</v>
      </c>
      <c r="P53" s="60">
        <v>4072</v>
      </c>
      <c r="Q53" s="60">
        <v>3257.6</v>
      </c>
      <c r="R53" s="60">
        <v>3054</v>
      </c>
      <c r="T53" s="96">
        <f t="shared" si="0"/>
        <v>0</v>
      </c>
      <c r="U53" s="96">
        <f t="shared" si="1"/>
        <v>0</v>
      </c>
      <c r="W53" s="94">
        <f t="shared" si="2"/>
        <v>0</v>
      </c>
      <c r="X53" s="94">
        <f t="shared" si="3"/>
        <v>0</v>
      </c>
    </row>
    <row r="54" spans="1:24" ht="51">
      <c r="A54" s="20">
        <v>44</v>
      </c>
      <c r="B54" s="21" t="s">
        <v>509</v>
      </c>
      <c r="C54" s="22" t="s">
        <v>510</v>
      </c>
      <c r="D54" s="21" t="s">
        <v>403</v>
      </c>
      <c r="E54" s="23">
        <v>6</v>
      </c>
      <c r="F54" s="24">
        <v>38412</v>
      </c>
      <c r="G54" s="24">
        <v>17640</v>
      </c>
      <c r="H54" s="25">
        <v>0</v>
      </c>
      <c r="I54" s="26"/>
      <c r="J54" s="24">
        <v>38412</v>
      </c>
      <c r="K54" s="27">
        <v>230472</v>
      </c>
      <c r="L54" s="43">
        <v>0</v>
      </c>
      <c r="M54" s="53">
        <v>6</v>
      </c>
      <c r="N54" s="34"/>
      <c r="O54" s="60">
        <v>92444</v>
      </c>
      <c r="P54" s="60">
        <v>17640</v>
      </c>
      <c r="Q54" s="60">
        <v>14112</v>
      </c>
      <c r="R54" s="60">
        <v>13230</v>
      </c>
      <c r="T54" s="96">
        <f t="shared" si="0"/>
        <v>542070144</v>
      </c>
      <c r="U54" s="96">
        <f t="shared" si="1"/>
        <v>508190760</v>
      </c>
      <c r="W54" s="94">
        <f t="shared" si="2"/>
        <v>542070144</v>
      </c>
      <c r="X54" s="94">
        <f t="shared" si="3"/>
        <v>508190760</v>
      </c>
    </row>
    <row r="55" spans="1:24" ht="38.25">
      <c r="A55" s="20">
        <v>45</v>
      </c>
      <c r="B55" s="21" t="s">
        <v>511</v>
      </c>
      <c r="C55" s="28" t="s">
        <v>512</v>
      </c>
      <c r="D55" s="21" t="s">
        <v>465</v>
      </c>
      <c r="E55" s="23">
        <v>5</v>
      </c>
      <c r="F55" s="24">
        <v>14589</v>
      </c>
      <c r="G55" s="24">
        <v>7349</v>
      </c>
      <c r="H55" s="25">
        <v>0</v>
      </c>
      <c r="I55" s="26"/>
      <c r="J55" s="24">
        <v>14589</v>
      </c>
      <c r="K55" s="27">
        <v>72945</v>
      </c>
      <c r="L55" s="43">
        <v>0</v>
      </c>
      <c r="M55" s="53">
        <v>5</v>
      </c>
      <c r="N55" s="34"/>
      <c r="O55" s="60">
        <v>68977</v>
      </c>
      <c r="P55" s="60">
        <v>7349</v>
      </c>
      <c r="Q55" s="60">
        <v>5879.2</v>
      </c>
      <c r="R55" s="60">
        <v>5511.75</v>
      </c>
      <c r="T55" s="96">
        <f t="shared" si="0"/>
        <v>85771648.799999997</v>
      </c>
      <c r="U55" s="96">
        <f t="shared" si="1"/>
        <v>80410920.75</v>
      </c>
      <c r="W55" s="94">
        <f t="shared" si="2"/>
        <v>85771648.799999997</v>
      </c>
      <c r="X55" s="94">
        <f t="shared" si="3"/>
        <v>80410920.75</v>
      </c>
    </row>
    <row r="56" spans="1:24" ht="51">
      <c r="A56" s="20">
        <v>46</v>
      </c>
      <c r="B56" s="21" t="s">
        <v>513</v>
      </c>
      <c r="C56" s="22" t="s">
        <v>514</v>
      </c>
      <c r="D56" s="21" t="s">
        <v>403</v>
      </c>
      <c r="E56" s="23">
        <v>0</v>
      </c>
      <c r="F56" s="24">
        <v>0</v>
      </c>
      <c r="G56" s="24">
        <v>0</v>
      </c>
      <c r="H56" s="25">
        <v>0</v>
      </c>
      <c r="I56" s="26"/>
      <c r="J56" s="24">
        <v>0</v>
      </c>
      <c r="K56" s="27">
        <v>0</v>
      </c>
      <c r="L56" s="43">
        <v>0</v>
      </c>
      <c r="M56" s="53">
        <v>0</v>
      </c>
      <c r="N56" s="34"/>
      <c r="O56" s="60">
        <v>77036</v>
      </c>
      <c r="P56" s="60">
        <v>7349</v>
      </c>
      <c r="Q56" s="60">
        <v>5879.2</v>
      </c>
      <c r="R56" s="60">
        <v>5511.75</v>
      </c>
      <c r="T56" s="96">
        <f t="shared" si="0"/>
        <v>0</v>
      </c>
      <c r="U56" s="96">
        <f t="shared" si="1"/>
        <v>0</v>
      </c>
      <c r="W56" s="94">
        <f t="shared" si="2"/>
        <v>0</v>
      </c>
      <c r="X56" s="94">
        <f t="shared" si="3"/>
        <v>0</v>
      </c>
    </row>
    <row r="57" spans="1:24" ht="38.25">
      <c r="A57" s="20">
        <v>47</v>
      </c>
      <c r="B57" s="21" t="s">
        <v>515</v>
      </c>
      <c r="C57" s="22" t="s">
        <v>516</v>
      </c>
      <c r="D57" s="21" t="s">
        <v>465</v>
      </c>
      <c r="E57" s="23">
        <v>0</v>
      </c>
      <c r="F57" s="24">
        <v>0</v>
      </c>
      <c r="G57" s="24">
        <v>0</v>
      </c>
      <c r="H57" s="25">
        <v>0</v>
      </c>
      <c r="I57" s="26"/>
      <c r="J57" s="24">
        <v>0</v>
      </c>
      <c r="K57" s="27">
        <v>0</v>
      </c>
      <c r="L57" s="43">
        <v>0</v>
      </c>
      <c r="M57" s="53">
        <v>0</v>
      </c>
      <c r="N57" s="34"/>
      <c r="O57" s="60">
        <v>77246</v>
      </c>
      <c r="P57" s="60">
        <v>13607</v>
      </c>
      <c r="Q57" s="60">
        <v>10885.6</v>
      </c>
      <c r="R57" s="60">
        <v>10205.25</v>
      </c>
      <c r="T57" s="96">
        <f t="shared" si="0"/>
        <v>0</v>
      </c>
      <c r="U57" s="96">
        <f t="shared" si="1"/>
        <v>0</v>
      </c>
      <c r="W57" s="94">
        <f t="shared" si="2"/>
        <v>0</v>
      </c>
      <c r="X57" s="94">
        <f t="shared" si="3"/>
        <v>0</v>
      </c>
    </row>
    <row r="58" spans="1:24" ht="140.25">
      <c r="A58" s="20">
        <v>48</v>
      </c>
      <c r="B58" s="21" t="s">
        <v>517</v>
      </c>
      <c r="C58" s="22" t="s">
        <v>518</v>
      </c>
      <c r="D58" s="21" t="s">
        <v>403</v>
      </c>
      <c r="E58" s="23">
        <v>7</v>
      </c>
      <c r="F58" s="24">
        <v>67702</v>
      </c>
      <c r="G58" s="24">
        <v>30644</v>
      </c>
      <c r="H58" s="25">
        <v>0</v>
      </c>
      <c r="I58" s="26"/>
      <c r="J58" s="24">
        <v>67702</v>
      </c>
      <c r="K58" s="27">
        <v>473914</v>
      </c>
      <c r="L58" s="43">
        <v>0</v>
      </c>
      <c r="M58" s="53">
        <v>7</v>
      </c>
      <c r="N58" s="34"/>
      <c r="O58" s="60">
        <v>213989</v>
      </c>
      <c r="P58" s="60">
        <v>30644</v>
      </c>
      <c r="Q58" s="60">
        <v>24515.200000000001</v>
      </c>
      <c r="R58" s="60">
        <v>22983</v>
      </c>
      <c r="T58" s="96">
        <f t="shared" si="0"/>
        <v>1659728070.4000001</v>
      </c>
      <c r="U58" s="96">
        <f t="shared" si="1"/>
        <v>1555995066</v>
      </c>
      <c r="W58" s="94">
        <f t="shared" si="2"/>
        <v>1659728070.4000001</v>
      </c>
      <c r="X58" s="94">
        <f t="shared" si="3"/>
        <v>1555995066</v>
      </c>
    </row>
    <row r="59" spans="1:24" ht="38.25">
      <c r="A59" s="20">
        <v>49</v>
      </c>
      <c r="B59" s="21" t="s">
        <v>519</v>
      </c>
      <c r="C59" s="22" t="s">
        <v>520</v>
      </c>
      <c r="D59" s="21" t="s">
        <v>521</v>
      </c>
      <c r="E59" s="23">
        <v>0</v>
      </c>
      <c r="F59" s="24">
        <v>0</v>
      </c>
      <c r="G59" s="24">
        <v>0</v>
      </c>
      <c r="H59" s="25">
        <v>0</v>
      </c>
      <c r="I59" s="26"/>
      <c r="J59" s="24">
        <v>0</v>
      </c>
      <c r="K59" s="27">
        <v>0</v>
      </c>
      <c r="L59" s="43">
        <v>0</v>
      </c>
      <c r="M59" s="53">
        <v>0</v>
      </c>
      <c r="N59" s="34"/>
      <c r="O59" s="60">
        <v>93039</v>
      </c>
      <c r="P59" s="60">
        <v>16799</v>
      </c>
      <c r="Q59" s="60">
        <v>13439.2</v>
      </c>
      <c r="R59" s="60">
        <v>12599.25</v>
      </c>
      <c r="T59" s="96">
        <f t="shared" si="0"/>
        <v>0</v>
      </c>
      <c r="U59" s="96">
        <f t="shared" si="1"/>
        <v>0</v>
      </c>
      <c r="W59" s="94">
        <f t="shared" si="2"/>
        <v>0</v>
      </c>
      <c r="X59" s="94">
        <f t="shared" si="3"/>
        <v>0</v>
      </c>
    </row>
    <row r="60" spans="1:24" ht="38.25">
      <c r="A60" s="20">
        <v>50</v>
      </c>
      <c r="B60" s="21" t="s">
        <v>522</v>
      </c>
      <c r="C60" s="22" t="s">
        <v>523</v>
      </c>
      <c r="D60" s="21" t="s">
        <v>403</v>
      </c>
      <c r="E60" s="23">
        <v>7</v>
      </c>
      <c r="F60" s="24">
        <v>13428</v>
      </c>
      <c r="G60" s="24">
        <v>6924</v>
      </c>
      <c r="H60" s="25">
        <v>0</v>
      </c>
      <c r="I60" s="26"/>
      <c r="J60" s="24">
        <v>13428</v>
      </c>
      <c r="K60" s="27">
        <v>93996</v>
      </c>
      <c r="L60" s="43">
        <v>0</v>
      </c>
      <c r="M60" s="53">
        <v>7</v>
      </c>
      <c r="N60" s="34"/>
      <c r="O60" s="60">
        <v>90731</v>
      </c>
      <c r="P60" s="60">
        <v>6924</v>
      </c>
      <c r="Q60" s="60">
        <v>5539.2</v>
      </c>
      <c r="R60" s="60">
        <v>5193</v>
      </c>
      <c r="T60" s="96">
        <f t="shared" si="0"/>
        <v>74380377.599999994</v>
      </c>
      <c r="U60" s="96">
        <f t="shared" si="1"/>
        <v>69731604</v>
      </c>
      <c r="W60" s="94">
        <f t="shared" si="2"/>
        <v>74380377.599999994</v>
      </c>
      <c r="X60" s="94">
        <f t="shared" si="3"/>
        <v>69731604</v>
      </c>
    </row>
    <row r="61" spans="1:24" ht="38.25">
      <c r="A61" s="20">
        <v>51</v>
      </c>
      <c r="B61" s="21" t="s">
        <v>524</v>
      </c>
      <c r="C61" s="22" t="s">
        <v>525</v>
      </c>
      <c r="D61" s="21" t="s">
        <v>521</v>
      </c>
      <c r="E61" s="23">
        <v>0</v>
      </c>
      <c r="F61" s="24">
        <v>0</v>
      </c>
      <c r="G61" s="24">
        <v>0</v>
      </c>
      <c r="H61" s="25">
        <v>0</v>
      </c>
      <c r="I61" s="26"/>
      <c r="J61" s="24">
        <v>0</v>
      </c>
      <c r="K61" s="27">
        <v>0</v>
      </c>
      <c r="L61" s="43">
        <v>0</v>
      </c>
      <c r="M61" s="53">
        <v>0</v>
      </c>
      <c r="N61" s="34"/>
      <c r="O61" s="60">
        <v>76997</v>
      </c>
      <c r="P61" s="60">
        <v>5670</v>
      </c>
      <c r="Q61" s="60">
        <v>4536</v>
      </c>
      <c r="R61" s="60">
        <v>4252.5</v>
      </c>
      <c r="T61" s="96">
        <f t="shared" si="0"/>
        <v>0</v>
      </c>
      <c r="U61" s="96">
        <f t="shared" si="1"/>
        <v>0</v>
      </c>
      <c r="W61" s="94">
        <f t="shared" si="2"/>
        <v>0</v>
      </c>
      <c r="X61" s="94">
        <f t="shared" si="3"/>
        <v>0</v>
      </c>
    </row>
    <row r="62" spans="1:24" ht="76.5">
      <c r="A62" s="20">
        <v>52</v>
      </c>
      <c r="B62" s="21" t="s">
        <v>526</v>
      </c>
      <c r="C62" s="22" t="s">
        <v>527</v>
      </c>
      <c r="D62" s="21" t="s">
        <v>521</v>
      </c>
      <c r="E62" s="23">
        <v>0</v>
      </c>
      <c r="F62" s="24">
        <v>0</v>
      </c>
      <c r="G62" s="24">
        <v>0</v>
      </c>
      <c r="H62" s="25">
        <v>0</v>
      </c>
      <c r="I62" s="26"/>
      <c r="J62" s="24">
        <v>0</v>
      </c>
      <c r="K62" s="27">
        <v>0</v>
      </c>
      <c r="L62" s="43">
        <v>0</v>
      </c>
      <c r="M62" s="53">
        <v>0</v>
      </c>
      <c r="N62" s="34"/>
      <c r="O62" s="60">
        <v>59917</v>
      </c>
      <c r="P62" s="60">
        <v>6369</v>
      </c>
      <c r="Q62" s="60">
        <v>5095.2</v>
      </c>
      <c r="R62" s="60">
        <v>4776.75</v>
      </c>
      <c r="T62" s="96">
        <f t="shared" si="0"/>
        <v>0</v>
      </c>
      <c r="U62" s="96">
        <f t="shared" si="1"/>
        <v>0</v>
      </c>
      <c r="W62" s="94">
        <f t="shared" si="2"/>
        <v>0</v>
      </c>
      <c r="X62" s="94">
        <f t="shared" si="3"/>
        <v>0</v>
      </c>
    </row>
    <row r="63" spans="1:24" ht="229.5">
      <c r="A63" s="20">
        <v>53</v>
      </c>
      <c r="B63" s="21" t="s">
        <v>528</v>
      </c>
      <c r="C63" s="22" t="s">
        <v>529</v>
      </c>
      <c r="D63" s="21" t="s">
        <v>530</v>
      </c>
      <c r="E63" s="23">
        <v>0</v>
      </c>
      <c r="F63" s="24">
        <v>0</v>
      </c>
      <c r="G63" s="24">
        <v>0</v>
      </c>
      <c r="H63" s="25">
        <v>0</v>
      </c>
      <c r="I63" s="26"/>
      <c r="J63" s="24">
        <v>0</v>
      </c>
      <c r="K63" s="27">
        <v>0</v>
      </c>
      <c r="L63" s="43">
        <v>0</v>
      </c>
      <c r="M63" s="53">
        <v>0</v>
      </c>
      <c r="N63" s="34"/>
      <c r="O63" s="60">
        <v>280721</v>
      </c>
      <c r="P63" s="60">
        <v>9631</v>
      </c>
      <c r="Q63" s="60">
        <v>7704.8</v>
      </c>
      <c r="R63" s="60">
        <v>7223.25</v>
      </c>
      <c r="T63" s="96">
        <f t="shared" si="0"/>
        <v>0</v>
      </c>
      <c r="U63" s="96">
        <f t="shared" si="1"/>
        <v>0</v>
      </c>
      <c r="W63" s="94">
        <f t="shared" si="2"/>
        <v>0</v>
      </c>
      <c r="X63" s="94">
        <f t="shared" si="3"/>
        <v>0</v>
      </c>
    </row>
    <row r="64" spans="1:24" ht="51">
      <c r="A64" s="20">
        <v>54</v>
      </c>
      <c r="B64" s="21" t="s">
        <v>531</v>
      </c>
      <c r="C64" s="22" t="s">
        <v>532</v>
      </c>
      <c r="D64" s="21" t="s">
        <v>533</v>
      </c>
      <c r="E64" s="23">
        <v>0</v>
      </c>
      <c r="F64" s="24">
        <v>0</v>
      </c>
      <c r="G64" s="24">
        <v>0</v>
      </c>
      <c r="H64" s="25">
        <v>0</v>
      </c>
      <c r="I64" s="26"/>
      <c r="J64" s="24">
        <v>0</v>
      </c>
      <c r="K64" s="27">
        <v>0</v>
      </c>
      <c r="L64" s="43">
        <v>0</v>
      </c>
      <c r="M64" s="53">
        <v>0</v>
      </c>
      <c r="N64" s="34"/>
      <c r="O64" s="60">
        <v>20543</v>
      </c>
      <c r="P64" s="60">
        <v>5035</v>
      </c>
      <c r="Q64" s="60">
        <v>4028</v>
      </c>
      <c r="R64" s="60">
        <v>3776.25</v>
      </c>
      <c r="T64" s="96">
        <f t="shared" si="0"/>
        <v>0</v>
      </c>
      <c r="U64" s="96">
        <f t="shared" si="1"/>
        <v>0</v>
      </c>
      <c r="W64" s="94">
        <f t="shared" si="2"/>
        <v>0</v>
      </c>
      <c r="X64" s="94">
        <f t="shared" si="3"/>
        <v>0</v>
      </c>
    </row>
    <row r="65" spans="1:24" ht="51">
      <c r="A65" s="20">
        <v>55</v>
      </c>
      <c r="B65" s="21" t="s">
        <v>534</v>
      </c>
      <c r="C65" s="22" t="s">
        <v>532</v>
      </c>
      <c r="D65" s="21" t="s">
        <v>403</v>
      </c>
      <c r="E65" s="23">
        <v>5</v>
      </c>
      <c r="F65" s="24">
        <v>38586</v>
      </c>
      <c r="G65" s="24">
        <v>14891</v>
      </c>
      <c r="H65" s="25">
        <v>0</v>
      </c>
      <c r="I65" s="26"/>
      <c r="J65" s="24">
        <v>38586</v>
      </c>
      <c r="K65" s="27">
        <v>192930</v>
      </c>
      <c r="L65" s="43">
        <v>0</v>
      </c>
      <c r="M65" s="53">
        <v>5</v>
      </c>
      <c r="N65" s="34"/>
      <c r="O65" s="60">
        <v>56144</v>
      </c>
      <c r="P65" s="60">
        <v>14891</v>
      </c>
      <c r="Q65" s="60">
        <v>11912.8</v>
      </c>
      <c r="R65" s="60">
        <v>11168.25</v>
      </c>
      <c r="T65" s="96">
        <f t="shared" si="0"/>
        <v>459667300.79999995</v>
      </c>
      <c r="U65" s="96">
        <f t="shared" si="1"/>
        <v>430938094.5</v>
      </c>
      <c r="W65" s="94">
        <f t="shared" si="2"/>
        <v>459667300.79999995</v>
      </c>
      <c r="X65" s="94">
        <f t="shared" si="3"/>
        <v>430938094.5</v>
      </c>
    </row>
    <row r="66" spans="1:24" ht="38.25">
      <c r="A66" s="20">
        <v>56</v>
      </c>
      <c r="B66" s="21" t="s">
        <v>535</v>
      </c>
      <c r="C66" s="22" t="s">
        <v>536</v>
      </c>
      <c r="D66" s="21" t="s">
        <v>537</v>
      </c>
      <c r="E66" s="23">
        <v>0</v>
      </c>
      <c r="F66" s="24">
        <v>0</v>
      </c>
      <c r="G66" s="24">
        <v>0</v>
      </c>
      <c r="H66" s="25">
        <v>0</v>
      </c>
      <c r="I66" s="26"/>
      <c r="J66" s="24">
        <v>0</v>
      </c>
      <c r="K66" s="27">
        <v>0</v>
      </c>
      <c r="L66" s="43">
        <v>0</v>
      </c>
      <c r="M66" s="53">
        <v>0</v>
      </c>
      <c r="N66" s="34"/>
      <c r="O66" s="60">
        <v>30815</v>
      </c>
      <c r="P66" s="60">
        <v>6872</v>
      </c>
      <c r="Q66" s="60">
        <v>5497.6</v>
      </c>
      <c r="R66" s="60">
        <v>5154</v>
      </c>
      <c r="T66" s="96">
        <f t="shared" si="0"/>
        <v>0</v>
      </c>
      <c r="U66" s="96">
        <f t="shared" si="1"/>
        <v>0</v>
      </c>
      <c r="W66" s="94">
        <f t="shared" si="2"/>
        <v>0</v>
      </c>
      <c r="X66" s="94">
        <f t="shared" si="3"/>
        <v>0</v>
      </c>
    </row>
    <row r="67" spans="1:24" ht="89.25">
      <c r="A67" s="20">
        <v>57</v>
      </c>
      <c r="B67" s="21" t="s">
        <v>538</v>
      </c>
      <c r="C67" s="22" t="s">
        <v>539</v>
      </c>
      <c r="D67" s="21" t="s">
        <v>540</v>
      </c>
      <c r="E67" s="23">
        <v>1</v>
      </c>
      <c r="F67" s="24">
        <v>12985</v>
      </c>
      <c r="G67" s="24">
        <v>6561</v>
      </c>
      <c r="H67" s="25">
        <v>0</v>
      </c>
      <c r="I67" s="26"/>
      <c r="J67" s="24">
        <v>12985</v>
      </c>
      <c r="K67" s="27">
        <v>12985</v>
      </c>
      <c r="L67" s="43">
        <v>0</v>
      </c>
      <c r="M67" s="53">
        <v>1</v>
      </c>
      <c r="N67" s="34"/>
      <c r="O67" s="60">
        <v>17646</v>
      </c>
      <c r="P67" s="60">
        <v>6561</v>
      </c>
      <c r="Q67" s="60">
        <v>5248.8</v>
      </c>
      <c r="R67" s="60">
        <v>4920.75</v>
      </c>
      <c r="T67" s="96">
        <f t="shared" si="0"/>
        <v>68155668</v>
      </c>
      <c r="U67" s="96">
        <f t="shared" si="1"/>
        <v>63895938.75</v>
      </c>
      <c r="W67" s="94">
        <f t="shared" si="2"/>
        <v>68155668</v>
      </c>
      <c r="X67" s="94">
        <f t="shared" si="3"/>
        <v>63895938.75</v>
      </c>
    </row>
    <row r="68" spans="1:24" ht="38.25">
      <c r="A68" s="20">
        <v>58</v>
      </c>
      <c r="B68" s="21" t="s">
        <v>541</v>
      </c>
      <c r="C68" s="22" t="s">
        <v>542</v>
      </c>
      <c r="D68" s="21" t="s">
        <v>543</v>
      </c>
      <c r="E68" s="23">
        <v>0</v>
      </c>
      <c r="F68" s="24">
        <v>0</v>
      </c>
      <c r="G68" s="24">
        <v>0</v>
      </c>
      <c r="H68" s="25">
        <v>0</v>
      </c>
      <c r="I68" s="26"/>
      <c r="J68" s="24">
        <v>0</v>
      </c>
      <c r="K68" s="27">
        <v>0</v>
      </c>
      <c r="L68" s="43">
        <v>0</v>
      </c>
      <c r="M68" s="53">
        <v>0</v>
      </c>
      <c r="N68" s="34"/>
      <c r="O68" s="60">
        <v>40417</v>
      </c>
      <c r="P68" s="60">
        <v>7190</v>
      </c>
      <c r="Q68" s="60">
        <v>5752</v>
      </c>
      <c r="R68" s="60">
        <v>5392.5</v>
      </c>
      <c r="T68" s="96">
        <f t="shared" si="0"/>
        <v>0</v>
      </c>
      <c r="U68" s="96">
        <f t="shared" si="1"/>
        <v>0</v>
      </c>
      <c r="W68" s="94">
        <f t="shared" si="2"/>
        <v>0</v>
      </c>
      <c r="X68" s="94">
        <f t="shared" si="3"/>
        <v>0</v>
      </c>
    </row>
    <row r="69" spans="1:24" ht="178.5">
      <c r="A69" s="20">
        <v>59</v>
      </c>
      <c r="B69" s="21" t="s">
        <v>544</v>
      </c>
      <c r="C69" s="22" t="s">
        <v>545</v>
      </c>
      <c r="D69" s="21" t="s">
        <v>546</v>
      </c>
      <c r="E69" s="23">
        <v>0</v>
      </c>
      <c r="F69" s="24">
        <v>0</v>
      </c>
      <c r="G69" s="24">
        <v>0</v>
      </c>
      <c r="H69" s="25">
        <v>0</v>
      </c>
      <c r="I69" s="26"/>
      <c r="J69" s="24">
        <v>0</v>
      </c>
      <c r="K69" s="27">
        <v>0</v>
      </c>
      <c r="L69" s="43">
        <v>0</v>
      </c>
      <c r="M69" s="53">
        <v>0</v>
      </c>
      <c r="N69" s="34"/>
      <c r="O69" s="60">
        <v>19344</v>
      </c>
      <c r="P69" s="60">
        <v>4556</v>
      </c>
      <c r="Q69" s="60">
        <v>3644.8</v>
      </c>
      <c r="R69" s="60">
        <v>3417</v>
      </c>
      <c r="T69" s="96">
        <f t="shared" si="0"/>
        <v>0</v>
      </c>
      <c r="U69" s="96">
        <f t="shared" si="1"/>
        <v>0</v>
      </c>
      <c r="W69" s="94">
        <f t="shared" si="2"/>
        <v>0</v>
      </c>
      <c r="X69" s="94">
        <f t="shared" si="3"/>
        <v>0</v>
      </c>
    </row>
    <row r="70" spans="1:24" ht="140.25">
      <c r="A70" s="20">
        <v>60</v>
      </c>
      <c r="B70" s="21" t="s">
        <v>547</v>
      </c>
      <c r="C70" s="22" t="s">
        <v>548</v>
      </c>
      <c r="D70" s="21" t="s">
        <v>465</v>
      </c>
      <c r="E70" s="23">
        <v>7</v>
      </c>
      <c r="F70" s="24">
        <v>10750</v>
      </c>
      <c r="G70" s="24">
        <v>5512</v>
      </c>
      <c r="H70" s="25">
        <v>0</v>
      </c>
      <c r="I70" s="26"/>
      <c r="J70" s="24">
        <v>10750</v>
      </c>
      <c r="K70" s="27">
        <v>75250</v>
      </c>
      <c r="L70" s="43">
        <v>0</v>
      </c>
      <c r="M70" s="53">
        <v>7</v>
      </c>
      <c r="N70" s="34"/>
      <c r="O70" s="60">
        <v>41628</v>
      </c>
      <c r="P70" s="60">
        <v>5512</v>
      </c>
      <c r="Q70" s="60">
        <v>4409.6000000000004</v>
      </c>
      <c r="R70" s="60">
        <v>4134</v>
      </c>
      <c r="T70" s="96">
        <f t="shared" si="0"/>
        <v>47403200.000000007</v>
      </c>
      <c r="U70" s="96">
        <f t="shared" si="1"/>
        <v>44440500</v>
      </c>
      <c r="W70" s="94">
        <f t="shared" si="2"/>
        <v>47403200.000000007</v>
      </c>
      <c r="X70" s="94">
        <f t="shared" si="3"/>
        <v>44440500</v>
      </c>
    </row>
    <row r="71" spans="1:24" ht="114.75">
      <c r="A71" s="20">
        <v>61</v>
      </c>
      <c r="B71" s="21" t="s">
        <v>549</v>
      </c>
      <c r="C71" s="22" t="s">
        <v>550</v>
      </c>
      <c r="D71" s="21" t="s">
        <v>551</v>
      </c>
      <c r="E71" s="23">
        <v>7</v>
      </c>
      <c r="F71" s="24">
        <v>13709</v>
      </c>
      <c r="G71" s="24">
        <v>7353</v>
      </c>
      <c r="H71" s="25">
        <v>0</v>
      </c>
      <c r="I71" s="26"/>
      <c r="J71" s="24">
        <v>13709</v>
      </c>
      <c r="K71" s="27">
        <v>95963</v>
      </c>
      <c r="L71" s="43">
        <v>0</v>
      </c>
      <c r="M71" s="53">
        <v>7</v>
      </c>
      <c r="N71" s="34"/>
      <c r="O71" s="60">
        <v>19250</v>
      </c>
      <c r="P71" s="60">
        <v>7353</v>
      </c>
      <c r="Q71" s="60">
        <v>5882.4</v>
      </c>
      <c r="R71" s="60">
        <v>5514.75</v>
      </c>
      <c r="T71" s="96">
        <f t="shared" si="0"/>
        <v>80641821.599999994</v>
      </c>
      <c r="U71" s="96">
        <f t="shared" si="1"/>
        <v>75601707.75</v>
      </c>
      <c r="W71" s="94">
        <f t="shared" si="2"/>
        <v>80641821.599999994</v>
      </c>
      <c r="X71" s="94">
        <f t="shared" si="3"/>
        <v>75601707.75</v>
      </c>
    </row>
    <row r="72" spans="1:24" ht="114.75">
      <c r="A72" s="20">
        <v>62</v>
      </c>
      <c r="B72" s="21" t="s">
        <v>552</v>
      </c>
      <c r="C72" s="22" t="s">
        <v>553</v>
      </c>
      <c r="D72" s="21" t="s">
        <v>554</v>
      </c>
      <c r="E72" s="23">
        <v>0</v>
      </c>
      <c r="F72" s="24">
        <v>0</v>
      </c>
      <c r="G72" s="24">
        <v>0</v>
      </c>
      <c r="H72" s="25">
        <v>0</v>
      </c>
      <c r="I72" s="26"/>
      <c r="J72" s="24">
        <v>0</v>
      </c>
      <c r="K72" s="27">
        <v>0</v>
      </c>
      <c r="L72" s="43">
        <v>0</v>
      </c>
      <c r="M72" s="53">
        <v>0</v>
      </c>
      <c r="N72" s="34"/>
      <c r="O72" s="60">
        <v>31670</v>
      </c>
      <c r="P72" s="60">
        <v>9276</v>
      </c>
      <c r="Q72" s="60">
        <v>7420.8</v>
      </c>
      <c r="R72" s="60">
        <v>6957</v>
      </c>
      <c r="T72" s="96">
        <f t="shared" si="0"/>
        <v>0</v>
      </c>
      <c r="U72" s="96">
        <f t="shared" si="1"/>
        <v>0</v>
      </c>
      <c r="W72" s="94">
        <f t="shared" si="2"/>
        <v>0</v>
      </c>
      <c r="X72" s="94">
        <f t="shared" si="3"/>
        <v>0</v>
      </c>
    </row>
    <row r="73" spans="1:24" ht="114.75">
      <c r="A73" s="20">
        <v>63</v>
      </c>
      <c r="B73" s="21" t="s">
        <v>555</v>
      </c>
      <c r="C73" s="28" t="s">
        <v>556</v>
      </c>
      <c r="D73" s="21" t="s">
        <v>554</v>
      </c>
      <c r="E73" s="23">
        <v>0</v>
      </c>
      <c r="F73" s="24">
        <v>0</v>
      </c>
      <c r="G73" s="24">
        <v>0</v>
      </c>
      <c r="H73" s="25">
        <v>0</v>
      </c>
      <c r="I73" s="26"/>
      <c r="J73" s="24">
        <v>0</v>
      </c>
      <c r="K73" s="27">
        <v>0</v>
      </c>
      <c r="L73" s="43">
        <v>0</v>
      </c>
      <c r="M73" s="53">
        <v>0</v>
      </c>
      <c r="N73" s="34"/>
      <c r="O73" s="60">
        <v>36735</v>
      </c>
      <c r="P73" s="60">
        <v>10579</v>
      </c>
      <c r="Q73" s="60">
        <v>8463.2000000000007</v>
      </c>
      <c r="R73" s="60">
        <v>7934.25</v>
      </c>
      <c r="T73" s="96">
        <f t="shared" si="0"/>
        <v>0</v>
      </c>
      <c r="U73" s="96">
        <f t="shared" si="1"/>
        <v>0</v>
      </c>
      <c r="W73" s="94">
        <f t="shared" si="2"/>
        <v>0</v>
      </c>
      <c r="X73" s="94">
        <f t="shared" si="3"/>
        <v>0</v>
      </c>
    </row>
    <row r="74" spans="1:24" ht="51">
      <c r="A74" s="20">
        <v>64</v>
      </c>
      <c r="B74" s="21" t="s">
        <v>557</v>
      </c>
      <c r="C74" s="28" t="s">
        <v>558</v>
      </c>
      <c r="D74" s="21" t="s">
        <v>559</v>
      </c>
      <c r="E74" s="23">
        <v>0</v>
      </c>
      <c r="F74" s="24">
        <v>0</v>
      </c>
      <c r="G74" s="24">
        <v>0</v>
      </c>
      <c r="H74" s="25">
        <v>0</v>
      </c>
      <c r="I74" s="26"/>
      <c r="J74" s="24">
        <v>0</v>
      </c>
      <c r="K74" s="27">
        <v>0</v>
      </c>
      <c r="L74" s="43">
        <v>0</v>
      </c>
      <c r="M74" s="53">
        <v>0</v>
      </c>
      <c r="N74" s="34"/>
      <c r="O74" s="60">
        <v>14140</v>
      </c>
      <c r="P74" s="60">
        <v>1145</v>
      </c>
      <c r="Q74" s="60">
        <v>916</v>
      </c>
      <c r="R74" s="60">
        <v>858.75</v>
      </c>
      <c r="T74" s="96">
        <f t="shared" ref="T74:T137" si="4">F74*Q74</f>
        <v>0</v>
      </c>
      <c r="U74" s="96">
        <f t="shared" ref="U74:U137" si="5">F74*R74</f>
        <v>0</v>
      </c>
      <c r="W74" s="94">
        <f t="shared" ref="W74:W137" si="6">T74-L74</f>
        <v>0</v>
      </c>
      <c r="X74" s="94">
        <f t="shared" ref="X74:X137" si="7">U74-L74</f>
        <v>0</v>
      </c>
    </row>
    <row r="75" spans="1:24" ht="51">
      <c r="A75" s="20">
        <v>65</v>
      </c>
      <c r="B75" s="21" t="s">
        <v>560</v>
      </c>
      <c r="C75" s="28" t="s">
        <v>561</v>
      </c>
      <c r="D75" s="21" t="s">
        <v>559</v>
      </c>
      <c r="E75" s="23">
        <v>10</v>
      </c>
      <c r="F75" s="24">
        <v>15305</v>
      </c>
      <c r="G75" s="24">
        <v>1414</v>
      </c>
      <c r="H75" s="25">
        <v>0</v>
      </c>
      <c r="I75" s="26"/>
      <c r="J75" s="24">
        <v>15305</v>
      </c>
      <c r="K75" s="27">
        <v>153050</v>
      </c>
      <c r="L75" s="43">
        <v>0</v>
      </c>
      <c r="M75" s="53">
        <v>10</v>
      </c>
      <c r="N75" s="34"/>
      <c r="O75" s="60">
        <v>47510</v>
      </c>
      <c r="P75" s="60">
        <v>1414</v>
      </c>
      <c r="Q75" s="60">
        <v>1131.2</v>
      </c>
      <c r="R75" s="60">
        <v>1060.5</v>
      </c>
      <c r="T75" s="96">
        <f t="shared" si="4"/>
        <v>17313016</v>
      </c>
      <c r="U75" s="96">
        <f t="shared" si="5"/>
        <v>16230952.5</v>
      </c>
      <c r="W75" s="94">
        <f t="shared" si="6"/>
        <v>17313016</v>
      </c>
      <c r="X75" s="94">
        <f t="shared" si="7"/>
        <v>16230952.5</v>
      </c>
    </row>
    <row r="76" spans="1:24" ht="51">
      <c r="A76" s="20">
        <v>66</v>
      </c>
      <c r="B76" s="21" t="s">
        <v>562</v>
      </c>
      <c r="C76" s="22" t="s">
        <v>563</v>
      </c>
      <c r="D76" s="21" t="s">
        <v>559</v>
      </c>
      <c r="E76" s="23">
        <v>0</v>
      </c>
      <c r="F76" s="24">
        <v>0</v>
      </c>
      <c r="G76" s="24">
        <v>0</v>
      </c>
      <c r="H76" s="25">
        <v>0</v>
      </c>
      <c r="I76" s="26"/>
      <c r="J76" s="24">
        <v>0</v>
      </c>
      <c r="K76" s="27">
        <v>0</v>
      </c>
      <c r="L76" s="43">
        <v>0</v>
      </c>
      <c r="M76" s="53">
        <v>0</v>
      </c>
      <c r="N76" s="34"/>
      <c r="O76" s="60">
        <v>12839</v>
      </c>
      <c r="P76" s="60">
        <v>1414</v>
      </c>
      <c r="Q76" s="60">
        <v>1131.2</v>
      </c>
      <c r="R76" s="60">
        <v>1060.5</v>
      </c>
      <c r="T76" s="96">
        <f t="shared" si="4"/>
        <v>0</v>
      </c>
      <c r="U76" s="96">
        <f t="shared" si="5"/>
        <v>0</v>
      </c>
      <c r="W76" s="94">
        <f t="shared" si="6"/>
        <v>0</v>
      </c>
      <c r="X76" s="94">
        <f t="shared" si="7"/>
        <v>0</v>
      </c>
    </row>
    <row r="77" spans="1:24" ht="51">
      <c r="A77" s="20">
        <v>67</v>
      </c>
      <c r="B77" s="21" t="s">
        <v>564</v>
      </c>
      <c r="C77" s="22" t="s">
        <v>565</v>
      </c>
      <c r="D77" s="21" t="s">
        <v>559</v>
      </c>
      <c r="E77" s="23">
        <v>0</v>
      </c>
      <c r="F77" s="24">
        <v>0</v>
      </c>
      <c r="G77" s="24">
        <v>0</v>
      </c>
      <c r="H77" s="25">
        <v>0</v>
      </c>
      <c r="I77" s="26"/>
      <c r="J77" s="24">
        <v>0</v>
      </c>
      <c r="K77" s="27">
        <v>0</v>
      </c>
      <c r="L77" s="43">
        <v>0</v>
      </c>
      <c r="M77" s="53">
        <v>0</v>
      </c>
      <c r="N77" s="54"/>
      <c r="O77" s="60">
        <v>25452</v>
      </c>
      <c r="P77" s="60">
        <v>1145</v>
      </c>
      <c r="Q77" s="60">
        <v>916</v>
      </c>
      <c r="R77" s="60">
        <v>858.75</v>
      </c>
      <c r="T77" s="96">
        <f t="shared" si="4"/>
        <v>0</v>
      </c>
      <c r="U77" s="96">
        <f t="shared" si="5"/>
        <v>0</v>
      </c>
      <c r="W77" s="94">
        <f t="shared" si="6"/>
        <v>0</v>
      </c>
      <c r="X77" s="94">
        <f t="shared" si="7"/>
        <v>0</v>
      </c>
    </row>
    <row r="78" spans="1:24" ht="51">
      <c r="A78" s="20">
        <v>68</v>
      </c>
      <c r="B78" s="21" t="s">
        <v>566</v>
      </c>
      <c r="C78" s="22" t="s">
        <v>567</v>
      </c>
      <c r="D78" s="21" t="s">
        <v>559</v>
      </c>
      <c r="E78" s="23">
        <v>0</v>
      </c>
      <c r="F78" s="24">
        <v>0</v>
      </c>
      <c r="G78" s="24">
        <v>0</v>
      </c>
      <c r="H78" s="25">
        <v>0</v>
      </c>
      <c r="I78" s="26"/>
      <c r="J78" s="24">
        <v>0</v>
      </c>
      <c r="K78" s="27">
        <v>0</v>
      </c>
      <c r="L78" s="43">
        <v>0</v>
      </c>
      <c r="M78" s="53">
        <v>0</v>
      </c>
      <c r="N78" s="54"/>
      <c r="O78" s="60">
        <v>30514</v>
      </c>
      <c r="P78" s="60">
        <v>1145</v>
      </c>
      <c r="Q78" s="60">
        <v>916</v>
      </c>
      <c r="R78" s="60">
        <v>858.75</v>
      </c>
      <c r="T78" s="96">
        <f t="shared" si="4"/>
        <v>0</v>
      </c>
      <c r="U78" s="96">
        <f t="shared" si="5"/>
        <v>0</v>
      </c>
      <c r="W78" s="94">
        <f t="shared" si="6"/>
        <v>0</v>
      </c>
      <c r="X78" s="94">
        <f t="shared" si="7"/>
        <v>0</v>
      </c>
    </row>
    <row r="79" spans="1:24" ht="63.75">
      <c r="A79" s="20">
        <v>69</v>
      </c>
      <c r="B79" s="21" t="s">
        <v>568</v>
      </c>
      <c r="C79" s="22" t="s">
        <v>569</v>
      </c>
      <c r="D79" s="21" t="s">
        <v>559</v>
      </c>
      <c r="E79" s="23">
        <v>10</v>
      </c>
      <c r="F79" s="24">
        <v>9392</v>
      </c>
      <c r="G79" s="24">
        <v>1414</v>
      </c>
      <c r="H79" s="25">
        <v>0</v>
      </c>
      <c r="I79" s="26"/>
      <c r="J79" s="24">
        <v>9392</v>
      </c>
      <c r="K79" s="27">
        <v>93920</v>
      </c>
      <c r="L79" s="43">
        <v>0</v>
      </c>
      <c r="M79" s="53">
        <v>10</v>
      </c>
      <c r="N79" s="54"/>
      <c r="O79" s="60">
        <v>56673</v>
      </c>
      <c r="P79" s="60">
        <v>1414</v>
      </c>
      <c r="Q79" s="60">
        <v>1131.2</v>
      </c>
      <c r="R79" s="60">
        <v>1060.5</v>
      </c>
      <c r="T79" s="96">
        <f t="shared" si="4"/>
        <v>10624230.4</v>
      </c>
      <c r="U79" s="96">
        <f t="shared" si="5"/>
        <v>9960216</v>
      </c>
      <c r="W79" s="94">
        <f t="shared" si="6"/>
        <v>10624230.4</v>
      </c>
      <c r="X79" s="94">
        <f t="shared" si="7"/>
        <v>9960216</v>
      </c>
    </row>
    <row r="80" spans="1:24" ht="63.75">
      <c r="A80" s="20">
        <v>70</v>
      </c>
      <c r="B80" s="21" t="s">
        <v>570</v>
      </c>
      <c r="C80" s="22" t="s">
        <v>571</v>
      </c>
      <c r="D80" s="21" t="s">
        <v>559</v>
      </c>
      <c r="E80" s="23">
        <v>0</v>
      </c>
      <c r="F80" s="24">
        <v>0</v>
      </c>
      <c r="G80" s="24">
        <v>0</v>
      </c>
      <c r="H80" s="25">
        <v>0</v>
      </c>
      <c r="I80" s="26"/>
      <c r="J80" s="24">
        <v>0</v>
      </c>
      <c r="K80" s="27">
        <v>0</v>
      </c>
      <c r="L80" s="43">
        <v>0</v>
      </c>
      <c r="M80" s="53">
        <v>0</v>
      </c>
      <c r="N80" s="36"/>
      <c r="O80" s="60">
        <v>56673</v>
      </c>
      <c r="P80" s="60">
        <v>1414</v>
      </c>
      <c r="Q80" s="60">
        <v>1131.2</v>
      </c>
      <c r="R80" s="60">
        <v>1060.5</v>
      </c>
      <c r="T80" s="96">
        <f t="shared" si="4"/>
        <v>0</v>
      </c>
      <c r="U80" s="96">
        <f t="shared" si="5"/>
        <v>0</v>
      </c>
      <c r="W80" s="94">
        <f t="shared" si="6"/>
        <v>0</v>
      </c>
      <c r="X80" s="94">
        <f t="shared" si="7"/>
        <v>0</v>
      </c>
    </row>
    <row r="81" spans="1:24" ht="51">
      <c r="A81" s="20">
        <v>71</v>
      </c>
      <c r="B81" s="21" t="s">
        <v>572</v>
      </c>
      <c r="C81" s="22" t="s">
        <v>573</v>
      </c>
      <c r="D81" s="21" t="s">
        <v>559</v>
      </c>
      <c r="E81" s="23">
        <v>0</v>
      </c>
      <c r="F81" s="24">
        <v>0</v>
      </c>
      <c r="G81" s="24">
        <v>0</v>
      </c>
      <c r="H81" s="25">
        <v>0</v>
      </c>
      <c r="I81" s="26"/>
      <c r="J81" s="24">
        <v>0</v>
      </c>
      <c r="K81" s="27">
        <v>0</v>
      </c>
      <c r="L81" s="43">
        <v>0</v>
      </c>
      <c r="M81" s="53">
        <v>0</v>
      </c>
      <c r="N81" s="54"/>
      <c r="O81" s="60">
        <v>136350</v>
      </c>
      <c r="P81" s="60">
        <v>3394</v>
      </c>
      <c r="Q81" s="60">
        <v>2715.2</v>
      </c>
      <c r="R81" s="60">
        <v>2545.5</v>
      </c>
      <c r="T81" s="96">
        <f t="shared" si="4"/>
        <v>0</v>
      </c>
      <c r="U81" s="96">
        <f t="shared" si="5"/>
        <v>0</v>
      </c>
      <c r="W81" s="94">
        <f t="shared" si="6"/>
        <v>0</v>
      </c>
      <c r="X81" s="94">
        <f t="shared" si="7"/>
        <v>0</v>
      </c>
    </row>
    <row r="82" spans="1:24" ht="63.75">
      <c r="A82" s="20">
        <v>72</v>
      </c>
      <c r="B82" s="21" t="s">
        <v>574</v>
      </c>
      <c r="C82" s="22" t="s">
        <v>575</v>
      </c>
      <c r="D82" s="21" t="s">
        <v>576</v>
      </c>
      <c r="E82" s="23">
        <v>10</v>
      </c>
      <c r="F82" s="24">
        <v>4261</v>
      </c>
      <c r="G82" s="24">
        <v>1321</v>
      </c>
      <c r="H82" s="25">
        <v>0</v>
      </c>
      <c r="I82" s="26"/>
      <c r="J82" s="24">
        <v>4261</v>
      </c>
      <c r="K82" s="27">
        <v>42610</v>
      </c>
      <c r="L82" s="43">
        <v>0</v>
      </c>
      <c r="M82" s="53">
        <v>10</v>
      </c>
      <c r="N82" s="54"/>
      <c r="O82" s="60">
        <v>113120</v>
      </c>
      <c r="P82" s="60">
        <v>1321</v>
      </c>
      <c r="Q82" s="60">
        <v>1056.8</v>
      </c>
      <c r="R82" s="60">
        <v>990.75</v>
      </c>
      <c r="T82" s="96">
        <f t="shared" si="4"/>
        <v>4503024.8</v>
      </c>
      <c r="U82" s="96">
        <f t="shared" si="5"/>
        <v>4221585.75</v>
      </c>
      <c r="W82" s="94">
        <f t="shared" si="6"/>
        <v>4503024.8</v>
      </c>
      <c r="X82" s="94">
        <f t="shared" si="7"/>
        <v>4221585.75</v>
      </c>
    </row>
    <row r="83" spans="1:24" ht="63.75">
      <c r="A83" s="20">
        <v>73</v>
      </c>
      <c r="B83" s="21" t="s">
        <v>577</v>
      </c>
      <c r="C83" s="22" t="s">
        <v>578</v>
      </c>
      <c r="D83" s="21" t="s">
        <v>579</v>
      </c>
      <c r="E83" s="23">
        <v>0</v>
      </c>
      <c r="F83" s="24">
        <v>0</v>
      </c>
      <c r="G83" s="24">
        <v>0</v>
      </c>
      <c r="H83" s="25">
        <v>0</v>
      </c>
      <c r="I83" s="26"/>
      <c r="J83" s="24">
        <v>0</v>
      </c>
      <c r="K83" s="27">
        <v>0</v>
      </c>
      <c r="L83" s="43">
        <v>0</v>
      </c>
      <c r="M83" s="53">
        <v>0</v>
      </c>
      <c r="N83" s="33"/>
      <c r="O83" s="60">
        <v>113120</v>
      </c>
      <c r="P83" s="60">
        <v>1132</v>
      </c>
      <c r="Q83" s="60">
        <v>905.6</v>
      </c>
      <c r="R83" s="60">
        <v>849</v>
      </c>
      <c r="T83" s="96">
        <f t="shared" si="4"/>
        <v>0</v>
      </c>
      <c r="U83" s="96">
        <f t="shared" si="5"/>
        <v>0</v>
      </c>
      <c r="W83" s="94">
        <f t="shared" si="6"/>
        <v>0</v>
      </c>
      <c r="X83" s="94">
        <f t="shared" si="7"/>
        <v>0</v>
      </c>
    </row>
    <row r="84" spans="1:24" ht="63.75">
      <c r="A84" s="20">
        <v>74</v>
      </c>
      <c r="B84" s="21" t="s">
        <v>580</v>
      </c>
      <c r="C84" s="22" t="s">
        <v>581</v>
      </c>
      <c r="D84" s="21" t="s">
        <v>582</v>
      </c>
      <c r="E84" s="23">
        <v>0</v>
      </c>
      <c r="F84" s="24">
        <v>0</v>
      </c>
      <c r="G84" s="24">
        <v>0</v>
      </c>
      <c r="H84" s="25">
        <v>0</v>
      </c>
      <c r="I84" s="26"/>
      <c r="J84" s="24">
        <v>0</v>
      </c>
      <c r="K84" s="27">
        <v>0</v>
      </c>
      <c r="L84" s="43">
        <v>0</v>
      </c>
      <c r="M84" s="53">
        <v>0</v>
      </c>
      <c r="N84" s="33"/>
      <c r="O84" s="60">
        <v>42798</v>
      </c>
      <c r="P84" s="60">
        <v>848</v>
      </c>
      <c r="Q84" s="60">
        <v>678.4</v>
      </c>
      <c r="R84" s="60">
        <v>636</v>
      </c>
      <c r="T84" s="96">
        <f t="shared" si="4"/>
        <v>0</v>
      </c>
      <c r="U84" s="96">
        <f t="shared" si="5"/>
        <v>0</v>
      </c>
      <c r="W84" s="94">
        <f t="shared" si="6"/>
        <v>0</v>
      </c>
      <c r="X84" s="94">
        <f t="shared" si="7"/>
        <v>0</v>
      </c>
    </row>
    <row r="85" spans="1:24" ht="38.25">
      <c r="A85" s="20">
        <v>75</v>
      </c>
      <c r="B85" s="21" t="s">
        <v>583</v>
      </c>
      <c r="C85" s="22" t="s">
        <v>584</v>
      </c>
      <c r="D85" s="21" t="s">
        <v>559</v>
      </c>
      <c r="E85" s="23">
        <v>6</v>
      </c>
      <c r="F85" s="24">
        <v>1819</v>
      </c>
      <c r="G85" s="24">
        <v>594</v>
      </c>
      <c r="H85" s="25">
        <v>0</v>
      </c>
      <c r="I85" s="26"/>
      <c r="J85" s="24">
        <v>1819</v>
      </c>
      <c r="K85" s="27">
        <v>10914</v>
      </c>
      <c r="L85" s="43">
        <v>0</v>
      </c>
      <c r="M85" s="53">
        <v>6</v>
      </c>
      <c r="N85" s="37"/>
      <c r="O85" s="60">
        <v>7539</v>
      </c>
      <c r="P85" s="60">
        <v>594</v>
      </c>
      <c r="Q85" s="60">
        <v>475.2</v>
      </c>
      <c r="R85" s="60">
        <v>445.5</v>
      </c>
      <c r="T85" s="96">
        <f t="shared" si="4"/>
        <v>864388.79999999993</v>
      </c>
      <c r="U85" s="96">
        <f t="shared" si="5"/>
        <v>810364.5</v>
      </c>
      <c r="W85" s="94">
        <f t="shared" si="6"/>
        <v>864388.79999999993</v>
      </c>
      <c r="X85" s="94">
        <f t="shared" si="7"/>
        <v>810364.5</v>
      </c>
    </row>
    <row r="86" spans="1:24" ht="76.5">
      <c r="A86" s="20">
        <v>76</v>
      </c>
      <c r="B86" s="21" t="s">
        <v>585</v>
      </c>
      <c r="C86" s="22" t="s">
        <v>586</v>
      </c>
      <c r="D86" s="21" t="s">
        <v>559</v>
      </c>
      <c r="E86" s="23">
        <v>0</v>
      </c>
      <c r="F86" s="24">
        <v>0</v>
      </c>
      <c r="G86" s="24">
        <v>0</v>
      </c>
      <c r="H86" s="25">
        <v>0</v>
      </c>
      <c r="I86" s="26"/>
      <c r="J86" s="24">
        <v>0</v>
      </c>
      <c r="K86" s="27">
        <v>0</v>
      </c>
      <c r="L86" s="43">
        <v>0</v>
      </c>
      <c r="M86" s="53">
        <v>0</v>
      </c>
      <c r="O86" s="60">
        <v>5992</v>
      </c>
      <c r="P86" s="60">
        <v>249</v>
      </c>
      <c r="Q86" s="60">
        <v>199.2</v>
      </c>
      <c r="R86" s="60">
        <v>186.75</v>
      </c>
      <c r="T86" s="96">
        <f t="shared" si="4"/>
        <v>0</v>
      </c>
      <c r="U86" s="96">
        <f t="shared" si="5"/>
        <v>0</v>
      </c>
      <c r="W86" s="94">
        <f t="shared" si="6"/>
        <v>0</v>
      </c>
      <c r="X86" s="94">
        <f t="shared" si="7"/>
        <v>0</v>
      </c>
    </row>
    <row r="87" spans="1:24" ht="25.5">
      <c r="A87" s="20">
        <v>77</v>
      </c>
      <c r="B87" s="21" t="s">
        <v>587</v>
      </c>
      <c r="C87" s="22" t="s">
        <v>588</v>
      </c>
      <c r="D87" s="21" t="s">
        <v>559</v>
      </c>
      <c r="E87" s="23">
        <v>0</v>
      </c>
      <c r="F87" s="24">
        <v>0</v>
      </c>
      <c r="G87" s="24">
        <v>0</v>
      </c>
      <c r="H87" s="25">
        <v>0</v>
      </c>
      <c r="I87" s="26"/>
      <c r="J87" s="24">
        <v>0</v>
      </c>
      <c r="K87" s="27">
        <v>0</v>
      </c>
      <c r="L87" s="43">
        <v>0</v>
      </c>
      <c r="M87" s="53">
        <v>0</v>
      </c>
      <c r="O87" s="60">
        <v>4010</v>
      </c>
      <c r="P87" s="60">
        <v>249</v>
      </c>
      <c r="Q87" s="60">
        <v>199.2</v>
      </c>
      <c r="R87" s="60">
        <v>186.75</v>
      </c>
      <c r="T87" s="96">
        <f t="shared" si="4"/>
        <v>0</v>
      </c>
      <c r="U87" s="96">
        <f t="shared" si="5"/>
        <v>0</v>
      </c>
      <c r="W87" s="94">
        <f t="shared" si="6"/>
        <v>0</v>
      </c>
      <c r="X87" s="94">
        <f t="shared" si="7"/>
        <v>0</v>
      </c>
    </row>
    <row r="88" spans="1:24" ht="51">
      <c r="A88" s="20">
        <v>78</v>
      </c>
      <c r="B88" s="29" t="s">
        <v>589</v>
      </c>
      <c r="C88" s="22" t="s">
        <v>590</v>
      </c>
      <c r="D88" s="21" t="s">
        <v>576</v>
      </c>
      <c r="E88" s="23">
        <v>0</v>
      </c>
      <c r="F88" s="24">
        <v>0</v>
      </c>
      <c r="G88" s="24">
        <v>0</v>
      </c>
      <c r="H88" s="25">
        <v>0</v>
      </c>
      <c r="I88" s="26"/>
      <c r="J88" s="24">
        <v>0</v>
      </c>
      <c r="K88" s="27">
        <v>0</v>
      </c>
      <c r="L88" s="43">
        <v>0</v>
      </c>
      <c r="M88" s="53">
        <v>0</v>
      </c>
      <c r="O88" s="60">
        <v>18439</v>
      </c>
      <c r="P88" s="60">
        <v>209</v>
      </c>
      <c r="Q88" s="60">
        <v>167.2</v>
      </c>
      <c r="R88" s="60">
        <v>156.75</v>
      </c>
      <c r="T88" s="96">
        <f t="shared" si="4"/>
        <v>0</v>
      </c>
      <c r="U88" s="96">
        <f t="shared" si="5"/>
        <v>0</v>
      </c>
      <c r="W88" s="94">
        <f t="shared" si="6"/>
        <v>0</v>
      </c>
      <c r="X88" s="94">
        <f t="shared" si="7"/>
        <v>0</v>
      </c>
    </row>
    <row r="89" spans="1:24" ht="38.25">
      <c r="A89" s="20">
        <v>79</v>
      </c>
      <c r="B89" s="29" t="s">
        <v>591</v>
      </c>
      <c r="C89" s="22" t="s">
        <v>592</v>
      </c>
      <c r="D89" s="21" t="s">
        <v>559</v>
      </c>
      <c r="E89" s="23">
        <v>6</v>
      </c>
      <c r="F89" s="24">
        <v>666</v>
      </c>
      <c r="G89" s="24">
        <v>191</v>
      </c>
      <c r="H89" s="25">
        <v>0</v>
      </c>
      <c r="I89" s="26"/>
      <c r="J89" s="24">
        <v>666</v>
      </c>
      <c r="K89" s="27">
        <v>3996</v>
      </c>
      <c r="L89" s="43">
        <v>0</v>
      </c>
      <c r="M89" s="53">
        <v>6</v>
      </c>
      <c r="O89" s="60">
        <v>7700</v>
      </c>
      <c r="P89" s="60">
        <v>191</v>
      </c>
      <c r="Q89" s="60">
        <v>152.80000000000001</v>
      </c>
      <c r="R89" s="60">
        <v>143.25</v>
      </c>
      <c r="T89" s="96">
        <f t="shared" si="4"/>
        <v>101764.8</v>
      </c>
      <c r="U89" s="96">
        <f t="shared" si="5"/>
        <v>95404.5</v>
      </c>
      <c r="W89" s="94">
        <f t="shared" si="6"/>
        <v>101764.8</v>
      </c>
      <c r="X89" s="94">
        <f t="shared" si="7"/>
        <v>95404.5</v>
      </c>
    </row>
    <row r="90" spans="1:24" ht="76.5">
      <c r="A90" s="20">
        <v>80</v>
      </c>
      <c r="B90" s="21" t="s">
        <v>593</v>
      </c>
      <c r="C90" s="22" t="s">
        <v>594</v>
      </c>
      <c r="D90" s="21" t="s">
        <v>559</v>
      </c>
      <c r="E90" s="23">
        <v>0</v>
      </c>
      <c r="F90" s="24">
        <v>0</v>
      </c>
      <c r="G90" s="24">
        <v>0</v>
      </c>
      <c r="H90" s="25">
        <v>0</v>
      </c>
      <c r="I90" s="26"/>
      <c r="J90" s="24">
        <v>0</v>
      </c>
      <c r="K90" s="27">
        <v>0</v>
      </c>
      <c r="L90" s="43">
        <v>0</v>
      </c>
      <c r="M90" s="53">
        <v>0</v>
      </c>
      <c r="O90" s="60">
        <v>8046</v>
      </c>
      <c r="P90" s="60">
        <v>214</v>
      </c>
      <c r="Q90" s="60">
        <v>171.2</v>
      </c>
      <c r="R90" s="60">
        <v>160.5</v>
      </c>
      <c r="T90" s="96">
        <f t="shared" si="4"/>
        <v>0</v>
      </c>
      <c r="U90" s="96">
        <f t="shared" si="5"/>
        <v>0</v>
      </c>
      <c r="W90" s="94">
        <f t="shared" si="6"/>
        <v>0</v>
      </c>
      <c r="X90" s="94">
        <f t="shared" si="7"/>
        <v>0</v>
      </c>
    </row>
    <row r="91" spans="1:24" ht="76.5">
      <c r="A91" s="20">
        <v>81</v>
      </c>
      <c r="B91" s="21" t="s">
        <v>595</v>
      </c>
      <c r="C91" s="22" t="s">
        <v>596</v>
      </c>
      <c r="D91" s="21" t="s">
        <v>559</v>
      </c>
      <c r="E91" s="23">
        <v>0</v>
      </c>
      <c r="F91" s="24">
        <v>0</v>
      </c>
      <c r="G91" s="24">
        <v>0</v>
      </c>
      <c r="H91" s="25">
        <v>0</v>
      </c>
      <c r="I91" s="26"/>
      <c r="J91" s="24">
        <v>0</v>
      </c>
      <c r="K91" s="27">
        <v>0</v>
      </c>
      <c r="L91" s="43">
        <v>0</v>
      </c>
      <c r="M91" s="53">
        <v>0</v>
      </c>
      <c r="O91" s="60">
        <v>5133</v>
      </c>
      <c r="P91" s="60">
        <v>214</v>
      </c>
      <c r="Q91" s="60">
        <v>171.2</v>
      </c>
      <c r="R91" s="60">
        <v>160.5</v>
      </c>
      <c r="T91" s="96">
        <f t="shared" si="4"/>
        <v>0</v>
      </c>
      <c r="U91" s="96">
        <f t="shared" si="5"/>
        <v>0</v>
      </c>
      <c r="W91" s="94">
        <f t="shared" si="6"/>
        <v>0</v>
      </c>
      <c r="X91" s="94">
        <f t="shared" si="7"/>
        <v>0</v>
      </c>
    </row>
    <row r="92" spans="1:24" ht="76.5">
      <c r="A92" s="20">
        <v>82</v>
      </c>
      <c r="B92" s="21" t="s">
        <v>597</v>
      </c>
      <c r="C92" s="22" t="s">
        <v>598</v>
      </c>
      <c r="D92" s="21" t="s">
        <v>559</v>
      </c>
      <c r="E92" s="23">
        <v>0</v>
      </c>
      <c r="F92" s="24">
        <v>0</v>
      </c>
      <c r="G92" s="24">
        <v>0</v>
      </c>
      <c r="H92" s="25">
        <v>0</v>
      </c>
      <c r="I92" s="26"/>
      <c r="J92" s="24">
        <v>0</v>
      </c>
      <c r="K92" s="27">
        <v>0</v>
      </c>
      <c r="L92" s="43">
        <v>0</v>
      </c>
      <c r="M92" s="53">
        <v>0</v>
      </c>
      <c r="O92" s="60">
        <v>13695</v>
      </c>
      <c r="P92" s="60">
        <v>2613</v>
      </c>
      <c r="Q92" s="60">
        <v>2090.4</v>
      </c>
      <c r="R92" s="60">
        <v>1959.75</v>
      </c>
      <c r="T92" s="96">
        <f t="shared" si="4"/>
        <v>0</v>
      </c>
      <c r="U92" s="96">
        <f t="shared" si="5"/>
        <v>0</v>
      </c>
      <c r="W92" s="94">
        <f t="shared" si="6"/>
        <v>0</v>
      </c>
      <c r="X92" s="94">
        <f t="shared" si="7"/>
        <v>0</v>
      </c>
    </row>
    <row r="93" spans="1:24" ht="76.5">
      <c r="A93" s="20">
        <v>83</v>
      </c>
      <c r="B93" s="21" t="s">
        <v>599</v>
      </c>
      <c r="C93" s="22" t="s">
        <v>600</v>
      </c>
      <c r="D93" s="21" t="s">
        <v>559</v>
      </c>
      <c r="E93" s="23">
        <v>0</v>
      </c>
      <c r="F93" s="24">
        <v>0</v>
      </c>
      <c r="G93" s="24">
        <v>0</v>
      </c>
      <c r="H93" s="25">
        <v>0</v>
      </c>
      <c r="I93" s="26"/>
      <c r="J93" s="24">
        <v>0</v>
      </c>
      <c r="K93" s="27">
        <v>0</v>
      </c>
      <c r="L93" s="43">
        <v>0</v>
      </c>
      <c r="M93" s="53">
        <v>0</v>
      </c>
      <c r="O93" s="60">
        <v>10426</v>
      </c>
      <c r="P93" s="60">
        <v>2613</v>
      </c>
      <c r="Q93" s="60">
        <v>2090.4</v>
      </c>
      <c r="R93" s="60">
        <v>1959.75</v>
      </c>
      <c r="T93" s="96">
        <f t="shared" si="4"/>
        <v>0</v>
      </c>
      <c r="U93" s="96">
        <f t="shared" si="5"/>
        <v>0</v>
      </c>
      <c r="W93" s="94">
        <f t="shared" si="6"/>
        <v>0</v>
      </c>
      <c r="X93" s="94">
        <f t="shared" si="7"/>
        <v>0</v>
      </c>
    </row>
    <row r="94" spans="1:24" ht="76.5">
      <c r="A94" s="20">
        <v>84</v>
      </c>
      <c r="B94" s="30" t="s">
        <v>601</v>
      </c>
      <c r="C94" s="22" t="s">
        <v>602</v>
      </c>
      <c r="D94" s="21" t="s">
        <v>559</v>
      </c>
      <c r="E94" s="23">
        <v>7</v>
      </c>
      <c r="F94" s="24">
        <v>6262</v>
      </c>
      <c r="G94" s="24">
        <v>3193</v>
      </c>
      <c r="H94" s="25">
        <v>0</v>
      </c>
      <c r="I94" s="26"/>
      <c r="J94" s="24">
        <v>6262</v>
      </c>
      <c r="K94" s="27">
        <v>43834</v>
      </c>
      <c r="L94" s="43">
        <v>0</v>
      </c>
      <c r="M94" s="53">
        <v>7</v>
      </c>
      <c r="O94" s="60">
        <v>15407</v>
      </c>
      <c r="P94" s="60">
        <v>3193</v>
      </c>
      <c r="Q94" s="60">
        <v>2554.4</v>
      </c>
      <c r="R94" s="60">
        <v>2394.75</v>
      </c>
      <c r="T94" s="96">
        <f t="shared" si="4"/>
        <v>15995652.800000001</v>
      </c>
      <c r="U94" s="96">
        <f t="shared" si="5"/>
        <v>14995924.5</v>
      </c>
      <c r="W94" s="94">
        <f t="shared" si="6"/>
        <v>15995652.800000001</v>
      </c>
      <c r="X94" s="94">
        <f t="shared" si="7"/>
        <v>14995924.5</v>
      </c>
    </row>
    <row r="95" spans="1:24" ht="76.5">
      <c r="A95" s="20">
        <v>85</v>
      </c>
      <c r="B95" s="21" t="s">
        <v>603</v>
      </c>
      <c r="C95" s="22" t="s">
        <v>604</v>
      </c>
      <c r="D95" s="21" t="s">
        <v>559</v>
      </c>
      <c r="E95" s="23">
        <v>0</v>
      </c>
      <c r="F95" s="24">
        <v>0</v>
      </c>
      <c r="G95" s="24">
        <v>0</v>
      </c>
      <c r="H95" s="25">
        <v>0</v>
      </c>
      <c r="I95" s="26"/>
      <c r="J95" s="24">
        <v>0</v>
      </c>
      <c r="K95" s="27">
        <v>0</v>
      </c>
      <c r="L95" s="43">
        <v>0</v>
      </c>
      <c r="M95" s="53">
        <v>0</v>
      </c>
      <c r="O95" s="60">
        <v>14438</v>
      </c>
      <c r="P95" s="60">
        <v>3193</v>
      </c>
      <c r="Q95" s="60">
        <v>2554.4</v>
      </c>
      <c r="R95" s="60">
        <v>2394.75</v>
      </c>
      <c r="T95" s="96">
        <f t="shared" si="4"/>
        <v>0</v>
      </c>
      <c r="U95" s="96">
        <f t="shared" si="5"/>
        <v>0</v>
      </c>
      <c r="W95" s="94">
        <f t="shared" si="6"/>
        <v>0</v>
      </c>
      <c r="X95" s="94">
        <f t="shared" si="7"/>
        <v>0</v>
      </c>
    </row>
    <row r="96" spans="1:24" ht="204">
      <c r="A96" s="20">
        <v>86</v>
      </c>
      <c r="B96" s="21" t="s">
        <v>605</v>
      </c>
      <c r="C96" s="22" t="s">
        <v>606</v>
      </c>
      <c r="D96" s="21" t="s">
        <v>559</v>
      </c>
      <c r="E96" s="23">
        <v>0</v>
      </c>
      <c r="F96" s="24">
        <v>0</v>
      </c>
      <c r="G96" s="24">
        <v>0</v>
      </c>
      <c r="H96" s="25">
        <v>0</v>
      </c>
      <c r="I96" s="26"/>
      <c r="J96" s="24">
        <v>0</v>
      </c>
      <c r="K96" s="27">
        <v>0</v>
      </c>
      <c r="L96" s="43">
        <v>0</v>
      </c>
      <c r="M96" s="53">
        <v>0</v>
      </c>
      <c r="O96" s="60">
        <v>20543</v>
      </c>
      <c r="P96" s="60">
        <v>4185</v>
      </c>
      <c r="Q96" s="60">
        <v>3348</v>
      </c>
      <c r="R96" s="60">
        <v>3138.75</v>
      </c>
      <c r="T96" s="96">
        <f t="shared" si="4"/>
        <v>0</v>
      </c>
      <c r="U96" s="96">
        <f t="shared" si="5"/>
        <v>0</v>
      </c>
      <c r="W96" s="94">
        <f t="shared" si="6"/>
        <v>0</v>
      </c>
      <c r="X96" s="94">
        <f t="shared" si="7"/>
        <v>0</v>
      </c>
    </row>
    <row r="97" spans="1:24" ht="38.25">
      <c r="A97" s="20">
        <v>87</v>
      </c>
      <c r="B97" s="21" t="s">
        <v>607</v>
      </c>
      <c r="C97" s="22" t="s">
        <v>608</v>
      </c>
      <c r="D97" s="21" t="s">
        <v>559</v>
      </c>
      <c r="E97" s="23">
        <v>0</v>
      </c>
      <c r="F97" s="24">
        <v>0</v>
      </c>
      <c r="G97" s="24">
        <v>0</v>
      </c>
      <c r="H97" s="25">
        <v>0</v>
      </c>
      <c r="I97" s="26"/>
      <c r="J97" s="24">
        <v>0</v>
      </c>
      <c r="K97" s="27">
        <v>0</v>
      </c>
      <c r="L97" s="43">
        <v>0</v>
      </c>
      <c r="M97" s="53">
        <v>0</v>
      </c>
      <c r="O97" s="60">
        <v>13009</v>
      </c>
      <c r="P97" s="60">
        <v>1018</v>
      </c>
      <c r="Q97" s="60">
        <v>814.4</v>
      </c>
      <c r="R97" s="60">
        <v>763.5</v>
      </c>
      <c r="T97" s="96">
        <f t="shared" si="4"/>
        <v>0</v>
      </c>
      <c r="U97" s="96">
        <f t="shared" si="5"/>
        <v>0</v>
      </c>
      <c r="W97" s="94">
        <f t="shared" si="6"/>
        <v>0</v>
      </c>
      <c r="X97" s="94">
        <f t="shared" si="7"/>
        <v>0</v>
      </c>
    </row>
    <row r="98" spans="1:24" ht="38.25">
      <c r="A98" s="20">
        <v>88</v>
      </c>
      <c r="B98" s="21" t="s">
        <v>609</v>
      </c>
      <c r="C98" s="22" t="s">
        <v>608</v>
      </c>
      <c r="D98" s="21" t="s">
        <v>559</v>
      </c>
      <c r="E98" s="23">
        <v>7</v>
      </c>
      <c r="F98" s="24">
        <v>4556</v>
      </c>
      <c r="G98" s="24">
        <v>1649</v>
      </c>
      <c r="H98" s="25">
        <v>0</v>
      </c>
      <c r="I98" s="26"/>
      <c r="J98" s="24">
        <v>4556</v>
      </c>
      <c r="K98" s="27">
        <v>31892</v>
      </c>
      <c r="L98" s="43">
        <v>0</v>
      </c>
      <c r="M98" s="53">
        <v>7</v>
      </c>
      <c r="O98" s="60">
        <v>5992</v>
      </c>
      <c r="P98" s="60">
        <v>1649</v>
      </c>
      <c r="Q98" s="60">
        <v>1319.2</v>
      </c>
      <c r="R98" s="60">
        <v>1236.75</v>
      </c>
      <c r="T98" s="96">
        <f t="shared" si="4"/>
        <v>6010275.2000000002</v>
      </c>
      <c r="U98" s="96">
        <f t="shared" si="5"/>
        <v>5634633</v>
      </c>
      <c r="W98" s="94">
        <f t="shared" si="6"/>
        <v>6010275.2000000002</v>
      </c>
      <c r="X98" s="94">
        <f t="shared" si="7"/>
        <v>5634633</v>
      </c>
    </row>
    <row r="99" spans="1:24" ht="63.75">
      <c r="A99" s="20">
        <v>89</v>
      </c>
      <c r="B99" s="21" t="s">
        <v>610</v>
      </c>
      <c r="C99" s="22" t="s">
        <v>611</v>
      </c>
      <c r="D99" s="21" t="s">
        <v>559</v>
      </c>
      <c r="E99" s="23">
        <v>7</v>
      </c>
      <c r="F99" s="24">
        <v>3296</v>
      </c>
      <c r="G99" s="24">
        <v>1620</v>
      </c>
      <c r="H99" s="25">
        <v>0</v>
      </c>
      <c r="I99" s="26"/>
      <c r="J99" s="24">
        <v>3296</v>
      </c>
      <c r="K99" s="27">
        <v>23072</v>
      </c>
      <c r="L99" s="43">
        <v>0</v>
      </c>
      <c r="M99" s="53">
        <v>7</v>
      </c>
      <c r="O99" s="60">
        <v>11228</v>
      </c>
      <c r="P99" s="60">
        <v>1620</v>
      </c>
      <c r="Q99" s="60">
        <v>1296</v>
      </c>
      <c r="R99" s="60">
        <v>1215</v>
      </c>
      <c r="T99" s="96">
        <f t="shared" si="4"/>
        <v>4271616</v>
      </c>
      <c r="U99" s="96">
        <f t="shared" si="5"/>
        <v>4004640</v>
      </c>
      <c r="W99" s="94">
        <f t="shared" si="6"/>
        <v>4271616</v>
      </c>
      <c r="X99" s="94">
        <f t="shared" si="7"/>
        <v>4004640</v>
      </c>
    </row>
    <row r="100" spans="1:24" ht="89.25">
      <c r="A100" s="20">
        <v>90</v>
      </c>
      <c r="B100" s="21" t="s">
        <v>612</v>
      </c>
      <c r="C100" s="22" t="s">
        <v>613</v>
      </c>
      <c r="D100" s="21" t="s">
        <v>559</v>
      </c>
      <c r="E100" s="23">
        <v>0</v>
      </c>
      <c r="F100" s="24">
        <v>0</v>
      </c>
      <c r="G100" s="24">
        <v>0</v>
      </c>
      <c r="H100" s="25">
        <v>0</v>
      </c>
      <c r="I100" s="26"/>
      <c r="J100" s="24">
        <v>0</v>
      </c>
      <c r="K100" s="27">
        <v>0</v>
      </c>
      <c r="L100" s="43">
        <v>0</v>
      </c>
      <c r="M100" s="53">
        <v>0</v>
      </c>
      <c r="O100" s="60">
        <v>19439</v>
      </c>
      <c r="P100" s="60">
        <v>2727</v>
      </c>
      <c r="Q100" s="60">
        <v>2181.6</v>
      </c>
      <c r="R100" s="60">
        <v>2045.25</v>
      </c>
      <c r="T100" s="96">
        <f t="shared" si="4"/>
        <v>0</v>
      </c>
      <c r="U100" s="96">
        <f t="shared" si="5"/>
        <v>0</v>
      </c>
      <c r="W100" s="94">
        <f t="shared" si="6"/>
        <v>0</v>
      </c>
      <c r="X100" s="94">
        <f t="shared" si="7"/>
        <v>0</v>
      </c>
    </row>
    <row r="101" spans="1:24" ht="89.25">
      <c r="A101" s="20">
        <v>91</v>
      </c>
      <c r="B101" s="21" t="s">
        <v>614</v>
      </c>
      <c r="C101" s="22" t="s">
        <v>615</v>
      </c>
      <c r="D101" s="21" t="s">
        <v>559</v>
      </c>
      <c r="E101" s="23">
        <v>0</v>
      </c>
      <c r="F101" s="24">
        <v>0</v>
      </c>
      <c r="G101" s="24">
        <v>0</v>
      </c>
      <c r="H101" s="25">
        <v>0</v>
      </c>
      <c r="I101" s="26"/>
      <c r="J101" s="24">
        <v>0</v>
      </c>
      <c r="K101" s="27">
        <v>0</v>
      </c>
      <c r="L101" s="43">
        <v>0</v>
      </c>
      <c r="M101" s="53">
        <v>0</v>
      </c>
      <c r="O101" s="60">
        <v>59352</v>
      </c>
      <c r="P101" s="60">
        <v>4044</v>
      </c>
      <c r="Q101" s="60">
        <v>3235.2</v>
      </c>
      <c r="R101" s="60">
        <v>3033</v>
      </c>
      <c r="T101" s="96">
        <f t="shared" si="4"/>
        <v>0</v>
      </c>
      <c r="U101" s="96">
        <f t="shared" si="5"/>
        <v>0</v>
      </c>
      <c r="W101" s="94">
        <f t="shared" si="6"/>
        <v>0</v>
      </c>
      <c r="X101" s="94">
        <f t="shared" si="7"/>
        <v>0</v>
      </c>
    </row>
    <row r="102" spans="1:24" ht="63.75">
      <c r="A102" s="20">
        <v>92</v>
      </c>
      <c r="B102" s="21" t="s">
        <v>616</v>
      </c>
      <c r="C102" s="22" t="s">
        <v>617</v>
      </c>
      <c r="D102" s="21" t="s">
        <v>559</v>
      </c>
      <c r="E102" s="23">
        <v>0</v>
      </c>
      <c r="F102" s="24">
        <v>0</v>
      </c>
      <c r="G102" s="24">
        <v>0</v>
      </c>
      <c r="H102" s="25">
        <v>0</v>
      </c>
      <c r="I102" s="26"/>
      <c r="J102" s="24">
        <v>0</v>
      </c>
      <c r="K102" s="27">
        <v>0</v>
      </c>
      <c r="L102" s="43">
        <v>0</v>
      </c>
      <c r="M102" s="53">
        <v>0</v>
      </c>
      <c r="O102" s="60">
        <v>17804</v>
      </c>
      <c r="P102" s="60">
        <v>4413</v>
      </c>
      <c r="Q102" s="60">
        <v>3530.4</v>
      </c>
      <c r="R102" s="60">
        <v>3309.75</v>
      </c>
      <c r="T102" s="96">
        <f t="shared" si="4"/>
        <v>0</v>
      </c>
      <c r="U102" s="96">
        <f t="shared" si="5"/>
        <v>0</v>
      </c>
      <c r="W102" s="94">
        <f t="shared" si="6"/>
        <v>0</v>
      </c>
      <c r="X102" s="94">
        <f t="shared" si="7"/>
        <v>0</v>
      </c>
    </row>
    <row r="103" spans="1:24" ht="63.75">
      <c r="A103" s="20">
        <v>93</v>
      </c>
      <c r="B103" s="21" t="s">
        <v>618</v>
      </c>
      <c r="C103" s="22" t="s">
        <v>619</v>
      </c>
      <c r="D103" s="21" t="s">
        <v>559</v>
      </c>
      <c r="E103" s="23">
        <v>0</v>
      </c>
      <c r="F103" s="24">
        <v>0</v>
      </c>
      <c r="G103" s="24">
        <v>0</v>
      </c>
      <c r="H103" s="25">
        <v>0</v>
      </c>
      <c r="I103" s="26"/>
      <c r="J103" s="24">
        <v>0</v>
      </c>
      <c r="K103" s="27">
        <v>0</v>
      </c>
      <c r="L103" s="43">
        <v>0</v>
      </c>
      <c r="M103" s="53">
        <v>0</v>
      </c>
      <c r="O103" s="60">
        <v>20052</v>
      </c>
      <c r="P103" s="60">
        <v>5262</v>
      </c>
      <c r="Q103" s="60">
        <v>4209.6000000000004</v>
      </c>
      <c r="R103" s="60">
        <v>3946.5</v>
      </c>
      <c r="T103" s="96">
        <f t="shared" si="4"/>
        <v>0</v>
      </c>
      <c r="U103" s="96">
        <f t="shared" si="5"/>
        <v>0</v>
      </c>
      <c r="W103" s="94">
        <f t="shared" si="6"/>
        <v>0</v>
      </c>
      <c r="X103" s="94">
        <f t="shared" si="7"/>
        <v>0</v>
      </c>
    </row>
    <row r="104" spans="1:24" ht="51">
      <c r="A104" s="20">
        <v>94</v>
      </c>
      <c r="B104" s="21" t="s">
        <v>620</v>
      </c>
      <c r="C104" s="22" t="s">
        <v>621</v>
      </c>
      <c r="D104" s="21" t="s">
        <v>559</v>
      </c>
      <c r="E104" s="23">
        <v>7</v>
      </c>
      <c r="F104" s="24">
        <v>11318</v>
      </c>
      <c r="G104" s="24">
        <v>5429</v>
      </c>
      <c r="H104" s="25">
        <v>0</v>
      </c>
      <c r="I104" s="26"/>
      <c r="J104" s="24">
        <v>11318</v>
      </c>
      <c r="K104" s="27">
        <v>79226</v>
      </c>
      <c r="L104" s="43">
        <v>0</v>
      </c>
      <c r="M104" s="53">
        <v>7</v>
      </c>
      <c r="O104" s="60">
        <v>25337</v>
      </c>
      <c r="P104" s="60">
        <v>5429</v>
      </c>
      <c r="Q104" s="60">
        <v>4343.2</v>
      </c>
      <c r="R104" s="60">
        <v>4071.75</v>
      </c>
      <c r="T104" s="96">
        <f t="shared" si="4"/>
        <v>49156337.600000001</v>
      </c>
      <c r="U104" s="96">
        <f t="shared" si="5"/>
        <v>46084066.5</v>
      </c>
      <c r="W104" s="94">
        <f t="shared" si="6"/>
        <v>49156337.600000001</v>
      </c>
      <c r="X104" s="94">
        <f t="shared" si="7"/>
        <v>46084066.5</v>
      </c>
    </row>
    <row r="105" spans="1:24" ht="140.25">
      <c r="A105" s="20">
        <v>95</v>
      </c>
      <c r="B105" s="21" t="s">
        <v>622</v>
      </c>
      <c r="C105" s="22" t="s">
        <v>623</v>
      </c>
      <c r="D105" s="21" t="s">
        <v>559</v>
      </c>
      <c r="E105" s="23">
        <v>0</v>
      </c>
      <c r="F105" s="24">
        <v>0</v>
      </c>
      <c r="G105" s="24">
        <v>0</v>
      </c>
      <c r="H105" s="25">
        <v>0</v>
      </c>
      <c r="I105" s="26"/>
      <c r="J105" s="24">
        <v>0</v>
      </c>
      <c r="K105" s="27">
        <v>0</v>
      </c>
      <c r="L105" s="43">
        <v>0</v>
      </c>
      <c r="M105" s="53">
        <v>0</v>
      </c>
      <c r="O105" s="60">
        <v>33366</v>
      </c>
      <c r="P105" s="60">
        <v>4185</v>
      </c>
      <c r="Q105" s="60">
        <v>3348</v>
      </c>
      <c r="R105" s="60">
        <v>3138.75</v>
      </c>
      <c r="T105" s="96">
        <f t="shared" si="4"/>
        <v>0</v>
      </c>
      <c r="U105" s="96">
        <f t="shared" si="5"/>
        <v>0</v>
      </c>
      <c r="W105" s="94">
        <f t="shared" si="6"/>
        <v>0</v>
      </c>
      <c r="X105" s="94">
        <f t="shared" si="7"/>
        <v>0</v>
      </c>
    </row>
    <row r="106" spans="1:24" ht="38.25">
      <c r="A106" s="20">
        <v>96</v>
      </c>
      <c r="B106" s="21" t="s">
        <v>624</v>
      </c>
      <c r="C106" s="22" t="s">
        <v>625</v>
      </c>
      <c r="D106" s="21" t="s">
        <v>559</v>
      </c>
      <c r="E106" s="23">
        <v>0</v>
      </c>
      <c r="F106" s="24">
        <v>0</v>
      </c>
      <c r="G106" s="24">
        <v>0</v>
      </c>
      <c r="H106" s="25">
        <v>0</v>
      </c>
      <c r="I106" s="26"/>
      <c r="J106" s="24">
        <v>0</v>
      </c>
      <c r="K106" s="27">
        <v>0</v>
      </c>
      <c r="L106" s="43">
        <v>0</v>
      </c>
      <c r="M106" s="53">
        <v>0</v>
      </c>
      <c r="O106" s="60">
        <v>13695</v>
      </c>
      <c r="P106" s="60">
        <v>3054</v>
      </c>
      <c r="Q106" s="60">
        <v>2443.1999999999998</v>
      </c>
      <c r="R106" s="60">
        <v>2290.5</v>
      </c>
      <c r="T106" s="96">
        <f t="shared" si="4"/>
        <v>0</v>
      </c>
      <c r="U106" s="96">
        <f t="shared" si="5"/>
        <v>0</v>
      </c>
      <c r="W106" s="94">
        <f t="shared" si="6"/>
        <v>0</v>
      </c>
      <c r="X106" s="94">
        <f t="shared" si="7"/>
        <v>0</v>
      </c>
    </row>
    <row r="107" spans="1:24" ht="38.25">
      <c r="A107" s="20">
        <v>97</v>
      </c>
      <c r="B107" s="21" t="s">
        <v>626</v>
      </c>
      <c r="C107" s="22" t="s">
        <v>625</v>
      </c>
      <c r="D107" s="21" t="s">
        <v>559</v>
      </c>
      <c r="E107" s="23">
        <v>7</v>
      </c>
      <c r="F107" s="24">
        <v>4546</v>
      </c>
      <c r="G107" s="24">
        <v>1649</v>
      </c>
      <c r="H107" s="25">
        <v>0</v>
      </c>
      <c r="I107" s="26"/>
      <c r="J107" s="24">
        <v>4546</v>
      </c>
      <c r="K107" s="27">
        <v>31822</v>
      </c>
      <c r="L107" s="43">
        <v>0</v>
      </c>
      <c r="M107" s="53">
        <v>7</v>
      </c>
      <c r="O107" s="60">
        <v>5687</v>
      </c>
      <c r="P107" s="60">
        <v>1649</v>
      </c>
      <c r="Q107" s="60">
        <v>1319.2</v>
      </c>
      <c r="R107" s="60">
        <v>1236.75</v>
      </c>
      <c r="T107" s="96">
        <f t="shared" si="4"/>
        <v>5997083.2000000002</v>
      </c>
      <c r="U107" s="96">
        <f t="shared" si="5"/>
        <v>5622265.5</v>
      </c>
      <c r="W107" s="94">
        <f t="shared" si="6"/>
        <v>5997083.2000000002</v>
      </c>
      <c r="X107" s="94">
        <f t="shared" si="7"/>
        <v>5622265.5</v>
      </c>
    </row>
    <row r="108" spans="1:24" ht="51">
      <c r="A108" s="20">
        <v>98</v>
      </c>
      <c r="B108" s="21" t="s">
        <v>627</v>
      </c>
      <c r="C108" s="22" t="s">
        <v>628</v>
      </c>
      <c r="D108" s="21" t="s">
        <v>559</v>
      </c>
      <c r="E108" s="23">
        <v>1</v>
      </c>
      <c r="F108" s="24">
        <v>6680</v>
      </c>
      <c r="G108" s="24">
        <v>3542</v>
      </c>
      <c r="H108" s="25">
        <v>0</v>
      </c>
      <c r="I108" s="26"/>
      <c r="J108" s="24">
        <v>6680</v>
      </c>
      <c r="K108" s="27">
        <v>6680</v>
      </c>
      <c r="L108" s="43">
        <v>0</v>
      </c>
      <c r="M108" s="53">
        <v>1</v>
      </c>
      <c r="O108" s="60">
        <v>18099</v>
      </c>
      <c r="P108" s="60">
        <v>3542</v>
      </c>
      <c r="Q108" s="60">
        <v>2833.6</v>
      </c>
      <c r="R108" s="60">
        <v>2656.5</v>
      </c>
      <c r="T108" s="96">
        <f t="shared" si="4"/>
        <v>18928448</v>
      </c>
      <c r="U108" s="96">
        <f t="shared" si="5"/>
        <v>17745420</v>
      </c>
      <c r="W108" s="94">
        <f t="shared" si="6"/>
        <v>18928448</v>
      </c>
      <c r="X108" s="94">
        <f t="shared" si="7"/>
        <v>17745420</v>
      </c>
    </row>
    <row r="109" spans="1:24" ht="38.25">
      <c r="A109" s="20">
        <v>99</v>
      </c>
      <c r="B109" s="21" t="s">
        <v>629</v>
      </c>
      <c r="C109" s="22" t="s">
        <v>630</v>
      </c>
      <c r="D109" s="21" t="s">
        <v>559</v>
      </c>
      <c r="E109" s="23">
        <v>4</v>
      </c>
      <c r="F109" s="24">
        <v>26309</v>
      </c>
      <c r="G109" s="24">
        <v>13875</v>
      </c>
      <c r="H109" s="25">
        <v>0</v>
      </c>
      <c r="I109" s="26"/>
      <c r="J109" s="24">
        <v>26309</v>
      </c>
      <c r="K109" s="27">
        <v>105236</v>
      </c>
      <c r="L109" s="43">
        <v>0</v>
      </c>
      <c r="M109" s="53">
        <v>4</v>
      </c>
      <c r="O109" s="60">
        <v>28846</v>
      </c>
      <c r="P109" s="60">
        <v>13875</v>
      </c>
      <c r="Q109" s="60">
        <v>11100</v>
      </c>
      <c r="R109" s="60">
        <v>10406.25</v>
      </c>
      <c r="T109" s="96">
        <f t="shared" si="4"/>
        <v>292029900</v>
      </c>
      <c r="U109" s="96">
        <f t="shared" si="5"/>
        <v>273778031.25</v>
      </c>
      <c r="W109" s="94">
        <f t="shared" si="6"/>
        <v>292029900</v>
      </c>
      <c r="X109" s="94">
        <f t="shared" si="7"/>
        <v>273778031.25</v>
      </c>
    </row>
    <row r="110" spans="1:24" ht="38.25">
      <c r="A110" s="20">
        <v>100</v>
      </c>
      <c r="B110" s="21" t="s">
        <v>631</v>
      </c>
      <c r="C110" s="22" t="s">
        <v>632</v>
      </c>
      <c r="D110" s="21" t="s">
        <v>559</v>
      </c>
      <c r="E110" s="23">
        <v>5</v>
      </c>
      <c r="F110" s="24">
        <v>26309</v>
      </c>
      <c r="G110" s="24">
        <v>14139</v>
      </c>
      <c r="H110" s="25">
        <v>0</v>
      </c>
      <c r="I110" s="26"/>
      <c r="J110" s="24">
        <v>26309</v>
      </c>
      <c r="K110" s="27">
        <v>131545</v>
      </c>
      <c r="L110" s="43">
        <v>0</v>
      </c>
      <c r="M110" s="53">
        <v>5</v>
      </c>
      <c r="O110" s="60">
        <v>30815</v>
      </c>
      <c r="P110" s="60">
        <v>14139</v>
      </c>
      <c r="Q110" s="60">
        <v>11311.2</v>
      </c>
      <c r="R110" s="60">
        <v>10604.25</v>
      </c>
      <c r="T110" s="96">
        <f t="shared" si="4"/>
        <v>297586360.80000001</v>
      </c>
      <c r="U110" s="96">
        <f t="shared" si="5"/>
        <v>278987213.25</v>
      </c>
      <c r="W110" s="94">
        <f t="shared" si="6"/>
        <v>297586360.80000001</v>
      </c>
      <c r="X110" s="94">
        <f t="shared" si="7"/>
        <v>278987213.25</v>
      </c>
    </row>
    <row r="111" spans="1:24" ht="38.25">
      <c r="A111" s="20">
        <v>101</v>
      </c>
      <c r="B111" s="21" t="s">
        <v>633</v>
      </c>
      <c r="C111" s="22" t="s">
        <v>634</v>
      </c>
      <c r="D111" s="21" t="s">
        <v>559</v>
      </c>
      <c r="E111" s="23">
        <v>0</v>
      </c>
      <c r="F111" s="24">
        <v>0</v>
      </c>
      <c r="G111" s="24">
        <v>0</v>
      </c>
      <c r="H111" s="25">
        <v>0</v>
      </c>
      <c r="I111" s="26"/>
      <c r="J111" s="24">
        <v>0</v>
      </c>
      <c r="K111" s="27">
        <v>0</v>
      </c>
      <c r="L111" s="43">
        <v>0</v>
      </c>
      <c r="M111" s="53">
        <v>0</v>
      </c>
      <c r="O111" s="60">
        <v>39479</v>
      </c>
      <c r="P111" s="60">
        <v>14814</v>
      </c>
      <c r="Q111" s="60">
        <v>11851.2</v>
      </c>
      <c r="R111" s="60">
        <v>11110.5</v>
      </c>
      <c r="T111" s="96">
        <f t="shared" si="4"/>
        <v>0</v>
      </c>
      <c r="U111" s="96">
        <f t="shared" si="5"/>
        <v>0</v>
      </c>
      <c r="W111" s="94">
        <f t="shared" si="6"/>
        <v>0</v>
      </c>
      <c r="X111" s="94">
        <f t="shared" si="7"/>
        <v>0</v>
      </c>
    </row>
    <row r="112" spans="1:24" ht="38.25">
      <c r="A112" s="20">
        <v>102</v>
      </c>
      <c r="B112" s="21" t="s">
        <v>635</v>
      </c>
      <c r="C112" s="22" t="s">
        <v>636</v>
      </c>
      <c r="D112" s="21" t="s">
        <v>559</v>
      </c>
      <c r="E112" s="23">
        <v>0</v>
      </c>
      <c r="F112" s="24">
        <v>0</v>
      </c>
      <c r="G112" s="24">
        <v>0</v>
      </c>
      <c r="H112" s="25">
        <v>0</v>
      </c>
      <c r="I112" s="26"/>
      <c r="J112" s="24">
        <v>0</v>
      </c>
      <c r="K112" s="27">
        <v>0</v>
      </c>
      <c r="L112" s="43">
        <v>0</v>
      </c>
      <c r="M112" s="53">
        <v>0</v>
      </c>
      <c r="O112" s="60">
        <v>41086</v>
      </c>
      <c r="P112" s="60">
        <v>14814</v>
      </c>
      <c r="Q112" s="60">
        <v>11851.2</v>
      </c>
      <c r="R112" s="60">
        <v>11110.5</v>
      </c>
      <c r="T112" s="96">
        <f t="shared" si="4"/>
        <v>0</v>
      </c>
      <c r="U112" s="96">
        <f t="shared" si="5"/>
        <v>0</v>
      </c>
      <c r="W112" s="94">
        <f t="shared" si="6"/>
        <v>0</v>
      </c>
      <c r="X112" s="94">
        <f t="shared" si="7"/>
        <v>0</v>
      </c>
    </row>
    <row r="113" spans="1:24" ht="102">
      <c r="A113" s="20">
        <v>103</v>
      </c>
      <c r="B113" s="21" t="s">
        <v>637</v>
      </c>
      <c r="C113" s="22" t="s">
        <v>638</v>
      </c>
      <c r="D113" s="21" t="s">
        <v>559</v>
      </c>
      <c r="E113" s="23">
        <v>0</v>
      </c>
      <c r="F113" s="24">
        <v>0</v>
      </c>
      <c r="G113" s="24">
        <v>0</v>
      </c>
      <c r="H113" s="25">
        <v>0</v>
      </c>
      <c r="I113" s="26"/>
      <c r="J113" s="24">
        <v>0</v>
      </c>
      <c r="K113" s="27">
        <v>0</v>
      </c>
      <c r="L113" s="43">
        <v>0</v>
      </c>
      <c r="M113" s="53">
        <v>0</v>
      </c>
      <c r="O113" s="60">
        <v>230977</v>
      </c>
      <c r="P113" s="60">
        <v>11452</v>
      </c>
      <c r="Q113" s="60">
        <v>9161.6</v>
      </c>
      <c r="R113" s="60">
        <v>8589</v>
      </c>
      <c r="T113" s="96">
        <f t="shared" si="4"/>
        <v>0</v>
      </c>
      <c r="U113" s="96">
        <f t="shared" si="5"/>
        <v>0</v>
      </c>
      <c r="W113" s="94">
        <f t="shared" si="6"/>
        <v>0</v>
      </c>
      <c r="X113" s="94">
        <f t="shared" si="7"/>
        <v>0</v>
      </c>
    </row>
    <row r="114" spans="1:24" ht="25.5">
      <c r="A114" s="20">
        <v>104</v>
      </c>
      <c r="B114" s="21" t="s">
        <v>639</v>
      </c>
      <c r="C114" s="22" t="s">
        <v>640</v>
      </c>
      <c r="D114" s="21" t="s">
        <v>559</v>
      </c>
      <c r="E114" s="23">
        <v>0</v>
      </c>
      <c r="F114" s="24">
        <v>0</v>
      </c>
      <c r="G114" s="24">
        <v>0</v>
      </c>
      <c r="H114" s="25">
        <v>0</v>
      </c>
      <c r="I114" s="26"/>
      <c r="J114" s="24">
        <v>0</v>
      </c>
      <c r="K114" s="27">
        <v>0</v>
      </c>
      <c r="L114" s="43">
        <v>0</v>
      </c>
      <c r="M114" s="53">
        <v>0</v>
      </c>
      <c r="O114" s="60">
        <v>144115</v>
      </c>
      <c r="P114" s="60">
        <v>39746</v>
      </c>
      <c r="Q114" s="60">
        <v>31796.799999999999</v>
      </c>
      <c r="R114" s="60">
        <v>29809.5</v>
      </c>
      <c r="T114" s="96">
        <f t="shared" si="4"/>
        <v>0</v>
      </c>
      <c r="U114" s="96">
        <f t="shared" si="5"/>
        <v>0</v>
      </c>
      <c r="W114" s="94">
        <f t="shared" si="6"/>
        <v>0</v>
      </c>
      <c r="X114" s="94">
        <f t="shared" si="7"/>
        <v>0</v>
      </c>
    </row>
    <row r="115" spans="1:24" ht="25.5">
      <c r="A115" s="20">
        <v>105</v>
      </c>
      <c r="B115" s="21" t="s">
        <v>641</v>
      </c>
      <c r="C115" s="22" t="s">
        <v>642</v>
      </c>
      <c r="D115" s="21" t="s">
        <v>559</v>
      </c>
      <c r="E115" s="23">
        <v>0</v>
      </c>
      <c r="F115" s="24">
        <v>0</v>
      </c>
      <c r="G115" s="24">
        <v>0</v>
      </c>
      <c r="H115" s="25">
        <v>0</v>
      </c>
      <c r="I115" s="26"/>
      <c r="J115" s="24">
        <v>0</v>
      </c>
      <c r="K115" s="27">
        <v>0</v>
      </c>
      <c r="L115" s="43">
        <v>0</v>
      </c>
      <c r="M115" s="53">
        <v>0</v>
      </c>
      <c r="O115" s="60">
        <v>170585</v>
      </c>
      <c r="P115" s="60">
        <v>719</v>
      </c>
      <c r="Q115" s="60">
        <v>575.20000000000005</v>
      </c>
      <c r="R115" s="60">
        <v>539.25</v>
      </c>
      <c r="T115" s="96">
        <f t="shared" si="4"/>
        <v>0</v>
      </c>
      <c r="U115" s="96">
        <f t="shared" si="5"/>
        <v>0</v>
      </c>
      <c r="W115" s="94">
        <f t="shared" si="6"/>
        <v>0</v>
      </c>
      <c r="X115" s="94">
        <f t="shared" si="7"/>
        <v>0</v>
      </c>
    </row>
    <row r="116" spans="1:24" ht="51">
      <c r="A116" s="20">
        <v>106</v>
      </c>
      <c r="B116" s="21" t="s">
        <v>643</v>
      </c>
      <c r="C116" s="28" t="s">
        <v>644</v>
      </c>
      <c r="D116" s="21" t="s">
        <v>645</v>
      </c>
      <c r="E116" s="23">
        <v>30</v>
      </c>
      <c r="F116" s="24">
        <v>1329</v>
      </c>
      <c r="G116" s="24">
        <v>546</v>
      </c>
      <c r="H116" s="25">
        <v>0</v>
      </c>
      <c r="I116" s="26"/>
      <c r="J116" s="24">
        <v>1329</v>
      </c>
      <c r="K116" s="27">
        <v>39870</v>
      </c>
      <c r="L116" s="43">
        <v>0</v>
      </c>
      <c r="M116" s="53">
        <v>30</v>
      </c>
      <c r="O116" s="60">
        <v>14029</v>
      </c>
      <c r="P116" s="60">
        <v>546</v>
      </c>
      <c r="Q116" s="60">
        <v>436.8</v>
      </c>
      <c r="R116" s="60">
        <v>409.5</v>
      </c>
      <c r="T116" s="96">
        <f t="shared" si="4"/>
        <v>580507.20000000007</v>
      </c>
      <c r="U116" s="96">
        <f t="shared" si="5"/>
        <v>544225.5</v>
      </c>
      <c r="W116" s="94">
        <f t="shared" si="6"/>
        <v>580507.20000000007</v>
      </c>
      <c r="X116" s="94">
        <f t="shared" si="7"/>
        <v>544225.5</v>
      </c>
    </row>
    <row r="117" spans="1:24" ht="51">
      <c r="A117" s="20">
        <v>107</v>
      </c>
      <c r="B117" s="21" t="s">
        <v>646</v>
      </c>
      <c r="C117" s="28" t="s">
        <v>647</v>
      </c>
      <c r="D117" s="21" t="s">
        <v>645</v>
      </c>
      <c r="E117" s="23">
        <v>30</v>
      </c>
      <c r="F117" s="24">
        <v>1532</v>
      </c>
      <c r="G117" s="24">
        <v>635</v>
      </c>
      <c r="H117" s="25">
        <v>0</v>
      </c>
      <c r="I117" s="26"/>
      <c r="J117" s="24">
        <v>1532</v>
      </c>
      <c r="K117" s="27">
        <v>45960</v>
      </c>
      <c r="L117" s="43">
        <v>0</v>
      </c>
      <c r="M117" s="53">
        <v>30</v>
      </c>
      <c r="O117" s="60">
        <v>13146</v>
      </c>
      <c r="P117" s="60">
        <v>635</v>
      </c>
      <c r="Q117" s="60">
        <v>508</v>
      </c>
      <c r="R117" s="60">
        <v>476.25</v>
      </c>
      <c r="T117" s="96">
        <f t="shared" si="4"/>
        <v>778256</v>
      </c>
      <c r="U117" s="96">
        <f t="shared" si="5"/>
        <v>729615</v>
      </c>
      <c r="W117" s="94">
        <f t="shared" si="6"/>
        <v>778256</v>
      </c>
      <c r="X117" s="94">
        <f t="shared" si="7"/>
        <v>729615</v>
      </c>
    </row>
    <row r="118" spans="1:24" ht="51">
      <c r="A118" s="20">
        <v>108</v>
      </c>
      <c r="B118" s="21" t="s">
        <v>648</v>
      </c>
      <c r="C118" s="28" t="s">
        <v>649</v>
      </c>
      <c r="D118" s="21" t="s">
        <v>645</v>
      </c>
      <c r="E118" s="23">
        <v>30</v>
      </c>
      <c r="F118" s="24">
        <v>1532</v>
      </c>
      <c r="G118" s="24">
        <v>662</v>
      </c>
      <c r="H118" s="25">
        <v>0</v>
      </c>
      <c r="I118" s="26"/>
      <c r="J118" s="24">
        <v>1532</v>
      </c>
      <c r="K118" s="27">
        <v>45960</v>
      </c>
      <c r="L118" s="43">
        <v>0</v>
      </c>
      <c r="M118" s="53">
        <v>30</v>
      </c>
      <c r="O118" s="60">
        <v>14029</v>
      </c>
      <c r="P118" s="60">
        <v>662</v>
      </c>
      <c r="Q118" s="60">
        <v>529.6</v>
      </c>
      <c r="R118" s="60">
        <v>496.5</v>
      </c>
      <c r="T118" s="96">
        <f t="shared" si="4"/>
        <v>811347.20000000007</v>
      </c>
      <c r="U118" s="96">
        <f t="shared" si="5"/>
        <v>760638</v>
      </c>
      <c r="W118" s="94">
        <f t="shared" si="6"/>
        <v>811347.20000000007</v>
      </c>
      <c r="X118" s="94">
        <f t="shared" si="7"/>
        <v>760638</v>
      </c>
    </row>
    <row r="119" spans="1:24" ht="63.75">
      <c r="A119" s="20">
        <v>109</v>
      </c>
      <c r="B119" s="21" t="s">
        <v>650</v>
      </c>
      <c r="C119" s="22" t="s">
        <v>651</v>
      </c>
      <c r="D119" s="21" t="s">
        <v>645</v>
      </c>
      <c r="E119" s="23">
        <v>2</v>
      </c>
      <c r="F119" s="24">
        <v>1560</v>
      </c>
      <c r="G119" s="24">
        <v>467</v>
      </c>
      <c r="H119" s="25">
        <v>0</v>
      </c>
      <c r="I119" s="26"/>
      <c r="J119" s="24">
        <v>1560</v>
      </c>
      <c r="K119" s="27">
        <v>3120</v>
      </c>
      <c r="L119" s="43">
        <v>0</v>
      </c>
      <c r="M119" s="53">
        <v>2</v>
      </c>
      <c r="O119" s="60">
        <v>13146</v>
      </c>
      <c r="P119" s="60">
        <v>467</v>
      </c>
      <c r="Q119" s="60">
        <v>373.6</v>
      </c>
      <c r="R119" s="60">
        <v>350.25</v>
      </c>
      <c r="T119" s="96">
        <f t="shared" si="4"/>
        <v>582816</v>
      </c>
      <c r="U119" s="96">
        <f t="shared" si="5"/>
        <v>546390</v>
      </c>
      <c r="W119" s="94">
        <f t="shared" si="6"/>
        <v>582816</v>
      </c>
      <c r="X119" s="94">
        <f t="shared" si="7"/>
        <v>546390</v>
      </c>
    </row>
    <row r="120" spans="1:24" ht="51">
      <c r="A120" s="20">
        <v>110</v>
      </c>
      <c r="B120" s="21" t="s">
        <v>652</v>
      </c>
      <c r="C120" s="22" t="s">
        <v>653</v>
      </c>
      <c r="D120" s="21" t="s">
        <v>645</v>
      </c>
      <c r="E120" s="23">
        <v>0</v>
      </c>
      <c r="F120" s="24">
        <v>0</v>
      </c>
      <c r="G120" s="24">
        <v>0</v>
      </c>
      <c r="H120" s="25">
        <v>0</v>
      </c>
      <c r="I120" s="26"/>
      <c r="J120" s="24">
        <v>0</v>
      </c>
      <c r="K120" s="27">
        <v>0</v>
      </c>
      <c r="L120" s="43">
        <v>0</v>
      </c>
      <c r="M120" s="53">
        <v>0</v>
      </c>
      <c r="O120" s="60">
        <v>14029</v>
      </c>
      <c r="P120" s="60">
        <v>719</v>
      </c>
      <c r="Q120" s="60">
        <v>575.20000000000005</v>
      </c>
      <c r="R120" s="60">
        <v>539.25</v>
      </c>
      <c r="T120" s="96">
        <f t="shared" si="4"/>
        <v>0</v>
      </c>
      <c r="U120" s="96">
        <f t="shared" si="5"/>
        <v>0</v>
      </c>
      <c r="W120" s="94">
        <f t="shared" si="6"/>
        <v>0</v>
      </c>
      <c r="X120" s="94">
        <f t="shared" si="7"/>
        <v>0</v>
      </c>
    </row>
    <row r="121" spans="1:24" ht="51">
      <c r="A121" s="20">
        <v>111</v>
      </c>
      <c r="B121" s="21" t="s">
        <v>654</v>
      </c>
      <c r="C121" s="22" t="s">
        <v>655</v>
      </c>
      <c r="D121" s="21" t="s">
        <v>645</v>
      </c>
      <c r="E121" s="23">
        <v>0</v>
      </c>
      <c r="F121" s="24">
        <v>0</v>
      </c>
      <c r="G121" s="24">
        <v>0</v>
      </c>
      <c r="H121" s="25">
        <v>0</v>
      </c>
      <c r="I121" s="26"/>
      <c r="J121" s="24">
        <v>0</v>
      </c>
      <c r="K121" s="27">
        <v>0</v>
      </c>
      <c r="L121" s="43">
        <v>0</v>
      </c>
      <c r="M121" s="53">
        <v>0</v>
      </c>
      <c r="O121" s="60">
        <v>13146</v>
      </c>
      <c r="P121" s="60">
        <v>719</v>
      </c>
      <c r="Q121" s="60">
        <v>575.20000000000005</v>
      </c>
      <c r="R121" s="60">
        <v>539.25</v>
      </c>
      <c r="T121" s="96">
        <f t="shared" si="4"/>
        <v>0</v>
      </c>
      <c r="U121" s="96">
        <f t="shared" si="5"/>
        <v>0</v>
      </c>
      <c r="W121" s="94">
        <f t="shared" si="6"/>
        <v>0</v>
      </c>
      <c r="X121" s="94">
        <f t="shared" si="7"/>
        <v>0</v>
      </c>
    </row>
    <row r="122" spans="1:24" ht="51">
      <c r="A122" s="20">
        <v>112</v>
      </c>
      <c r="B122" s="21" t="s">
        <v>656</v>
      </c>
      <c r="C122" s="22" t="s">
        <v>657</v>
      </c>
      <c r="D122" s="21" t="s">
        <v>645</v>
      </c>
      <c r="E122" s="23">
        <v>0</v>
      </c>
      <c r="F122" s="24">
        <v>0</v>
      </c>
      <c r="G122" s="24">
        <v>0</v>
      </c>
      <c r="H122" s="25">
        <v>0</v>
      </c>
      <c r="I122" s="26"/>
      <c r="J122" s="24">
        <v>0</v>
      </c>
      <c r="K122" s="27">
        <v>0</v>
      </c>
      <c r="L122" s="43">
        <v>0</v>
      </c>
      <c r="M122" s="53">
        <v>0</v>
      </c>
      <c r="O122" s="60">
        <v>27305</v>
      </c>
      <c r="P122" s="60">
        <v>1222</v>
      </c>
      <c r="Q122" s="60">
        <v>977.6</v>
      </c>
      <c r="R122" s="60">
        <v>916.5</v>
      </c>
      <c r="T122" s="96">
        <f t="shared" si="4"/>
        <v>0</v>
      </c>
      <c r="U122" s="96">
        <f t="shared" si="5"/>
        <v>0</v>
      </c>
      <c r="W122" s="94">
        <f t="shared" si="6"/>
        <v>0</v>
      </c>
      <c r="X122" s="94">
        <f t="shared" si="7"/>
        <v>0</v>
      </c>
    </row>
    <row r="123" spans="1:24" ht="51">
      <c r="A123" s="20">
        <v>113</v>
      </c>
      <c r="B123" s="21" t="s">
        <v>658</v>
      </c>
      <c r="C123" s="28" t="s">
        <v>659</v>
      </c>
      <c r="D123" s="21" t="s">
        <v>645</v>
      </c>
      <c r="E123" s="23">
        <v>0</v>
      </c>
      <c r="F123" s="24">
        <v>0</v>
      </c>
      <c r="G123" s="24">
        <v>0</v>
      </c>
      <c r="H123" s="25">
        <v>0</v>
      </c>
      <c r="I123" s="26"/>
      <c r="J123" s="24">
        <v>0</v>
      </c>
      <c r="K123" s="27">
        <v>0</v>
      </c>
      <c r="L123" s="43">
        <v>0</v>
      </c>
      <c r="M123" s="53">
        <v>0</v>
      </c>
      <c r="O123" s="60">
        <v>25585</v>
      </c>
      <c r="P123" s="60">
        <v>1296</v>
      </c>
      <c r="Q123" s="60">
        <v>1036.8</v>
      </c>
      <c r="R123" s="60">
        <v>972</v>
      </c>
      <c r="T123" s="96">
        <f t="shared" si="4"/>
        <v>0</v>
      </c>
      <c r="U123" s="96">
        <f t="shared" si="5"/>
        <v>0</v>
      </c>
      <c r="W123" s="94">
        <f t="shared" si="6"/>
        <v>0</v>
      </c>
      <c r="X123" s="94">
        <f t="shared" si="7"/>
        <v>0</v>
      </c>
    </row>
    <row r="124" spans="1:24" ht="51">
      <c r="A124" s="20">
        <v>114</v>
      </c>
      <c r="B124" s="21" t="s">
        <v>660</v>
      </c>
      <c r="C124" s="28" t="s">
        <v>661</v>
      </c>
      <c r="D124" s="21" t="s">
        <v>645</v>
      </c>
      <c r="E124" s="23">
        <v>0</v>
      </c>
      <c r="F124" s="24">
        <v>0</v>
      </c>
      <c r="G124" s="24">
        <v>0</v>
      </c>
      <c r="H124" s="25">
        <v>0</v>
      </c>
      <c r="I124" s="26"/>
      <c r="J124" s="24">
        <v>0</v>
      </c>
      <c r="K124" s="27">
        <v>0</v>
      </c>
      <c r="L124" s="43">
        <v>0</v>
      </c>
      <c r="M124" s="53">
        <v>0</v>
      </c>
      <c r="O124" s="60">
        <v>27305</v>
      </c>
      <c r="P124" s="60">
        <v>1296</v>
      </c>
      <c r="Q124" s="60">
        <v>1036.8</v>
      </c>
      <c r="R124" s="60">
        <v>972</v>
      </c>
      <c r="T124" s="96">
        <f t="shared" si="4"/>
        <v>0</v>
      </c>
      <c r="U124" s="96">
        <f t="shared" si="5"/>
        <v>0</v>
      </c>
      <c r="W124" s="94">
        <f t="shared" si="6"/>
        <v>0</v>
      </c>
      <c r="X124" s="94">
        <f t="shared" si="7"/>
        <v>0</v>
      </c>
    </row>
    <row r="125" spans="1:24" ht="63.75">
      <c r="A125" s="20">
        <v>115</v>
      </c>
      <c r="B125" s="21" t="s">
        <v>662</v>
      </c>
      <c r="C125" s="28" t="s">
        <v>663</v>
      </c>
      <c r="D125" s="21" t="s">
        <v>645</v>
      </c>
      <c r="E125" s="23">
        <v>0</v>
      </c>
      <c r="F125" s="24">
        <v>0</v>
      </c>
      <c r="G125" s="24">
        <v>0</v>
      </c>
      <c r="H125" s="25">
        <v>0</v>
      </c>
      <c r="I125" s="26"/>
      <c r="J125" s="24">
        <v>0</v>
      </c>
      <c r="K125" s="27">
        <v>0</v>
      </c>
      <c r="L125" s="43">
        <v>0</v>
      </c>
      <c r="M125" s="53">
        <v>0</v>
      </c>
      <c r="O125" s="60">
        <v>25585</v>
      </c>
      <c r="P125" s="60">
        <v>1296</v>
      </c>
      <c r="Q125" s="60">
        <v>1036.8</v>
      </c>
      <c r="R125" s="60">
        <v>972</v>
      </c>
      <c r="T125" s="96">
        <f t="shared" si="4"/>
        <v>0</v>
      </c>
      <c r="U125" s="96">
        <f t="shared" si="5"/>
        <v>0</v>
      </c>
      <c r="W125" s="94">
        <f t="shared" si="6"/>
        <v>0</v>
      </c>
      <c r="X125" s="94">
        <f t="shared" si="7"/>
        <v>0</v>
      </c>
    </row>
    <row r="126" spans="1:24" ht="63.75">
      <c r="A126" s="20">
        <v>116</v>
      </c>
      <c r="B126" s="21" t="s">
        <v>664</v>
      </c>
      <c r="C126" s="22" t="s">
        <v>665</v>
      </c>
      <c r="D126" s="21" t="s">
        <v>645</v>
      </c>
      <c r="E126" s="23">
        <v>0</v>
      </c>
      <c r="F126" s="24">
        <v>0</v>
      </c>
      <c r="G126" s="24">
        <v>0</v>
      </c>
      <c r="H126" s="25">
        <v>0</v>
      </c>
      <c r="I126" s="26"/>
      <c r="J126" s="24">
        <v>0</v>
      </c>
      <c r="K126" s="27">
        <v>0</v>
      </c>
      <c r="L126" s="43">
        <v>0</v>
      </c>
      <c r="M126" s="53">
        <v>0</v>
      </c>
      <c r="O126" s="60">
        <v>27305</v>
      </c>
      <c r="P126" s="60">
        <v>1296</v>
      </c>
      <c r="Q126" s="60">
        <v>1036.8</v>
      </c>
      <c r="R126" s="60">
        <v>972</v>
      </c>
      <c r="T126" s="96">
        <f t="shared" si="4"/>
        <v>0</v>
      </c>
      <c r="U126" s="96">
        <f t="shared" si="5"/>
        <v>0</v>
      </c>
      <c r="W126" s="94">
        <f t="shared" si="6"/>
        <v>0</v>
      </c>
      <c r="X126" s="94">
        <f t="shared" si="7"/>
        <v>0</v>
      </c>
    </row>
    <row r="127" spans="1:24" ht="63.75">
      <c r="A127" s="20">
        <v>117</v>
      </c>
      <c r="B127" s="21" t="s">
        <v>666</v>
      </c>
      <c r="C127" s="22" t="s">
        <v>667</v>
      </c>
      <c r="D127" s="21" t="s">
        <v>645</v>
      </c>
      <c r="E127" s="23">
        <v>0</v>
      </c>
      <c r="F127" s="24">
        <v>0</v>
      </c>
      <c r="G127" s="24">
        <v>0</v>
      </c>
      <c r="H127" s="25">
        <v>0</v>
      </c>
      <c r="I127" s="26"/>
      <c r="J127" s="24">
        <v>0</v>
      </c>
      <c r="K127" s="27">
        <v>0</v>
      </c>
      <c r="L127" s="43">
        <v>0</v>
      </c>
      <c r="M127" s="53">
        <v>0</v>
      </c>
      <c r="O127" s="60">
        <v>25585</v>
      </c>
      <c r="P127" s="60">
        <v>1296</v>
      </c>
      <c r="Q127" s="60">
        <v>1036.8</v>
      </c>
      <c r="R127" s="60">
        <v>972</v>
      </c>
      <c r="T127" s="96">
        <f t="shared" si="4"/>
        <v>0</v>
      </c>
      <c r="U127" s="96">
        <f t="shared" si="5"/>
        <v>0</v>
      </c>
      <c r="W127" s="94">
        <f t="shared" si="6"/>
        <v>0</v>
      </c>
      <c r="X127" s="94">
        <f t="shared" si="7"/>
        <v>0</v>
      </c>
    </row>
    <row r="128" spans="1:24" ht="51">
      <c r="A128" s="20">
        <v>118</v>
      </c>
      <c r="B128" s="21" t="s">
        <v>668</v>
      </c>
      <c r="C128" s="22" t="s">
        <v>669</v>
      </c>
      <c r="D128" s="21" t="s">
        <v>645</v>
      </c>
      <c r="E128" s="23">
        <v>0</v>
      </c>
      <c r="F128" s="24">
        <v>0</v>
      </c>
      <c r="G128" s="24">
        <v>0</v>
      </c>
      <c r="H128" s="25">
        <v>0</v>
      </c>
      <c r="I128" s="26"/>
      <c r="J128" s="24">
        <v>0</v>
      </c>
      <c r="K128" s="27">
        <v>0</v>
      </c>
      <c r="L128" s="43">
        <v>0</v>
      </c>
      <c r="M128" s="53">
        <v>0</v>
      </c>
      <c r="O128" s="60">
        <v>29188</v>
      </c>
      <c r="P128" s="60">
        <v>1739</v>
      </c>
      <c r="Q128" s="60">
        <v>1391.2</v>
      </c>
      <c r="R128" s="60">
        <v>1304.25</v>
      </c>
      <c r="T128" s="96">
        <f t="shared" si="4"/>
        <v>0</v>
      </c>
      <c r="U128" s="96">
        <f t="shared" si="5"/>
        <v>0</v>
      </c>
      <c r="W128" s="94">
        <f t="shared" si="6"/>
        <v>0</v>
      </c>
      <c r="X128" s="94">
        <f t="shared" si="7"/>
        <v>0</v>
      </c>
    </row>
    <row r="129" spans="1:24" ht="51">
      <c r="A129" s="20">
        <v>119</v>
      </c>
      <c r="B129" s="21" t="s">
        <v>670</v>
      </c>
      <c r="C129" s="22" t="s">
        <v>671</v>
      </c>
      <c r="D129" s="21" t="s">
        <v>645</v>
      </c>
      <c r="E129" s="23">
        <v>12</v>
      </c>
      <c r="F129" s="24">
        <v>4271</v>
      </c>
      <c r="G129" s="24">
        <v>1765</v>
      </c>
      <c r="H129" s="25">
        <v>0</v>
      </c>
      <c r="I129" s="26"/>
      <c r="J129" s="24">
        <v>4271</v>
      </c>
      <c r="K129" s="27">
        <v>51252</v>
      </c>
      <c r="L129" s="43">
        <v>0</v>
      </c>
      <c r="M129" s="53">
        <v>12</v>
      </c>
      <c r="O129" s="60">
        <v>27350</v>
      </c>
      <c r="P129" s="60">
        <v>1765</v>
      </c>
      <c r="Q129" s="60">
        <v>1412</v>
      </c>
      <c r="R129" s="60">
        <v>1323.75</v>
      </c>
      <c r="T129" s="96">
        <f t="shared" si="4"/>
        <v>6030652</v>
      </c>
      <c r="U129" s="96">
        <f t="shared" si="5"/>
        <v>5653736.25</v>
      </c>
      <c r="W129" s="94">
        <f t="shared" si="6"/>
        <v>6030652</v>
      </c>
      <c r="X129" s="94">
        <f t="shared" si="7"/>
        <v>5653736.25</v>
      </c>
    </row>
    <row r="130" spans="1:24" ht="51">
      <c r="A130" s="20">
        <v>120</v>
      </c>
      <c r="B130" s="21" t="s">
        <v>672</v>
      </c>
      <c r="C130" s="22" t="s">
        <v>673</v>
      </c>
      <c r="D130" s="21" t="s">
        <v>645</v>
      </c>
      <c r="E130" s="23">
        <v>12</v>
      </c>
      <c r="F130" s="24">
        <v>4549</v>
      </c>
      <c r="G130" s="24">
        <v>1765</v>
      </c>
      <c r="H130" s="25">
        <v>0</v>
      </c>
      <c r="I130" s="26"/>
      <c r="J130" s="24">
        <v>4549</v>
      </c>
      <c r="K130" s="27">
        <v>54588</v>
      </c>
      <c r="L130" s="43">
        <v>0</v>
      </c>
      <c r="M130" s="53">
        <v>12</v>
      </c>
      <c r="O130" s="60">
        <v>29188</v>
      </c>
      <c r="P130" s="60">
        <v>1765</v>
      </c>
      <c r="Q130" s="60">
        <v>1412</v>
      </c>
      <c r="R130" s="60">
        <v>1323.75</v>
      </c>
      <c r="T130" s="96">
        <f t="shared" si="4"/>
        <v>6423188</v>
      </c>
      <c r="U130" s="96">
        <f t="shared" si="5"/>
        <v>6021738.75</v>
      </c>
      <c r="W130" s="94">
        <f t="shared" si="6"/>
        <v>6423188</v>
      </c>
      <c r="X130" s="94">
        <f t="shared" si="7"/>
        <v>6021738.75</v>
      </c>
    </row>
    <row r="131" spans="1:24" ht="63.75">
      <c r="A131" s="20">
        <v>121</v>
      </c>
      <c r="B131" s="21" t="s">
        <v>674</v>
      </c>
      <c r="C131" s="22" t="s">
        <v>675</v>
      </c>
      <c r="D131" s="21" t="s">
        <v>645</v>
      </c>
      <c r="E131" s="23">
        <v>0</v>
      </c>
      <c r="F131" s="24">
        <v>0</v>
      </c>
      <c r="G131" s="24">
        <v>0</v>
      </c>
      <c r="H131" s="25">
        <v>0</v>
      </c>
      <c r="I131" s="26"/>
      <c r="J131" s="24">
        <v>0</v>
      </c>
      <c r="K131" s="27">
        <v>0</v>
      </c>
      <c r="L131" s="43">
        <v>0</v>
      </c>
      <c r="M131" s="53">
        <v>0</v>
      </c>
      <c r="O131" s="60">
        <v>27350</v>
      </c>
      <c r="P131" s="60">
        <v>1454</v>
      </c>
      <c r="Q131" s="60">
        <v>1163.2</v>
      </c>
      <c r="R131" s="60">
        <v>1090.5</v>
      </c>
      <c r="T131" s="96">
        <f t="shared" si="4"/>
        <v>0</v>
      </c>
      <c r="U131" s="96">
        <f t="shared" si="5"/>
        <v>0</v>
      </c>
      <c r="W131" s="94">
        <f t="shared" si="6"/>
        <v>0</v>
      </c>
      <c r="X131" s="94">
        <f t="shared" si="7"/>
        <v>0</v>
      </c>
    </row>
    <row r="132" spans="1:24" ht="63.75">
      <c r="A132" s="20">
        <v>122</v>
      </c>
      <c r="B132" s="21" t="s">
        <v>676</v>
      </c>
      <c r="C132" s="22" t="s">
        <v>677</v>
      </c>
      <c r="D132" s="21" t="s">
        <v>645</v>
      </c>
      <c r="E132" s="23">
        <v>0</v>
      </c>
      <c r="F132" s="24">
        <v>0</v>
      </c>
      <c r="G132" s="24">
        <v>0</v>
      </c>
      <c r="H132" s="25">
        <v>0</v>
      </c>
      <c r="I132" s="26"/>
      <c r="J132" s="24">
        <v>0</v>
      </c>
      <c r="K132" s="27">
        <v>0</v>
      </c>
      <c r="L132" s="43">
        <v>0</v>
      </c>
      <c r="M132" s="53">
        <v>0</v>
      </c>
      <c r="O132" s="60">
        <v>29188</v>
      </c>
      <c r="P132" s="60">
        <v>1765</v>
      </c>
      <c r="Q132" s="60">
        <v>1412</v>
      </c>
      <c r="R132" s="60">
        <v>1323.75</v>
      </c>
      <c r="T132" s="96">
        <f t="shared" si="4"/>
        <v>0</v>
      </c>
      <c r="U132" s="96">
        <f t="shared" si="5"/>
        <v>0</v>
      </c>
      <c r="W132" s="94">
        <f t="shared" si="6"/>
        <v>0</v>
      </c>
      <c r="X132" s="94">
        <f t="shared" si="7"/>
        <v>0</v>
      </c>
    </row>
    <row r="133" spans="1:24" ht="63.75">
      <c r="A133" s="20">
        <v>123</v>
      </c>
      <c r="B133" s="21" t="s">
        <v>678</v>
      </c>
      <c r="C133" s="22" t="s">
        <v>679</v>
      </c>
      <c r="D133" s="21" t="s">
        <v>645</v>
      </c>
      <c r="E133" s="23">
        <v>0</v>
      </c>
      <c r="F133" s="24">
        <v>0</v>
      </c>
      <c r="G133" s="24">
        <v>0</v>
      </c>
      <c r="H133" s="25">
        <v>0</v>
      </c>
      <c r="I133" s="26"/>
      <c r="J133" s="24">
        <v>0</v>
      </c>
      <c r="K133" s="27">
        <v>0</v>
      </c>
      <c r="L133" s="43">
        <v>0</v>
      </c>
      <c r="M133" s="53">
        <v>0</v>
      </c>
      <c r="O133" s="60">
        <v>27350</v>
      </c>
      <c r="P133" s="60">
        <v>1765</v>
      </c>
      <c r="Q133" s="60">
        <v>1412</v>
      </c>
      <c r="R133" s="60">
        <v>1323.75</v>
      </c>
      <c r="T133" s="96">
        <f t="shared" si="4"/>
        <v>0</v>
      </c>
      <c r="U133" s="96">
        <f t="shared" si="5"/>
        <v>0</v>
      </c>
      <c r="W133" s="94">
        <f t="shared" si="6"/>
        <v>0</v>
      </c>
      <c r="X133" s="94">
        <f t="shared" si="7"/>
        <v>0</v>
      </c>
    </row>
    <row r="134" spans="1:24" ht="51">
      <c r="A134" s="20">
        <v>124</v>
      </c>
      <c r="B134" s="21" t="s">
        <v>680</v>
      </c>
      <c r="C134" s="22" t="s">
        <v>681</v>
      </c>
      <c r="D134" s="21" t="s">
        <v>645</v>
      </c>
      <c r="E134" s="23">
        <v>20</v>
      </c>
      <c r="F134" s="24">
        <v>5756</v>
      </c>
      <c r="G134" s="24">
        <v>1765</v>
      </c>
      <c r="H134" s="25">
        <v>0</v>
      </c>
      <c r="I134" s="26"/>
      <c r="J134" s="24">
        <v>5756</v>
      </c>
      <c r="K134" s="27">
        <v>115120</v>
      </c>
      <c r="L134" s="43">
        <v>0</v>
      </c>
      <c r="M134" s="53">
        <v>20</v>
      </c>
      <c r="O134" s="60">
        <v>31072</v>
      </c>
      <c r="P134" s="60">
        <v>1765</v>
      </c>
      <c r="Q134" s="60">
        <v>1412</v>
      </c>
      <c r="R134" s="60">
        <v>1323.75</v>
      </c>
      <c r="T134" s="96">
        <f t="shared" si="4"/>
        <v>8127472</v>
      </c>
      <c r="U134" s="96">
        <f t="shared" si="5"/>
        <v>7619505</v>
      </c>
      <c r="W134" s="94">
        <f t="shared" si="6"/>
        <v>8127472</v>
      </c>
      <c r="X134" s="94">
        <f t="shared" si="7"/>
        <v>7619505</v>
      </c>
    </row>
    <row r="135" spans="1:24" ht="51">
      <c r="A135" s="20">
        <v>125</v>
      </c>
      <c r="B135" s="21" t="s">
        <v>682</v>
      </c>
      <c r="C135" s="22" t="s">
        <v>683</v>
      </c>
      <c r="D135" s="21" t="s">
        <v>645</v>
      </c>
      <c r="E135" s="23">
        <v>0</v>
      </c>
      <c r="F135" s="24">
        <v>0</v>
      </c>
      <c r="G135" s="24">
        <v>0</v>
      </c>
      <c r="H135" s="25">
        <v>0</v>
      </c>
      <c r="I135" s="26"/>
      <c r="J135" s="24">
        <v>0</v>
      </c>
      <c r="K135" s="27">
        <v>0</v>
      </c>
      <c r="L135" s="43">
        <v>0</v>
      </c>
      <c r="M135" s="53">
        <v>0</v>
      </c>
      <c r="O135" s="60">
        <v>29115</v>
      </c>
      <c r="P135" s="60">
        <v>2796</v>
      </c>
      <c r="Q135" s="60">
        <v>2236.8000000000002</v>
      </c>
      <c r="R135" s="60">
        <v>2097</v>
      </c>
      <c r="T135" s="96">
        <f t="shared" si="4"/>
        <v>0</v>
      </c>
      <c r="U135" s="96">
        <f t="shared" si="5"/>
        <v>0</v>
      </c>
      <c r="W135" s="94">
        <f t="shared" si="6"/>
        <v>0</v>
      </c>
      <c r="X135" s="94">
        <f t="shared" si="7"/>
        <v>0</v>
      </c>
    </row>
    <row r="136" spans="1:24" ht="51">
      <c r="A136" s="20">
        <v>126</v>
      </c>
      <c r="B136" s="21" t="s">
        <v>684</v>
      </c>
      <c r="C136" s="22" t="s">
        <v>685</v>
      </c>
      <c r="D136" s="21" t="s">
        <v>645</v>
      </c>
      <c r="E136" s="23">
        <v>0</v>
      </c>
      <c r="F136" s="24">
        <v>0</v>
      </c>
      <c r="G136" s="24">
        <v>0</v>
      </c>
      <c r="H136" s="25">
        <v>0</v>
      </c>
      <c r="I136" s="26"/>
      <c r="J136" s="24">
        <v>0</v>
      </c>
      <c r="K136" s="27">
        <v>0</v>
      </c>
      <c r="L136" s="43">
        <v>0</v>
      </c>
      <c r="M136" s="53">
        <v>0</v>
      </c>
      <c r="O136" s="60">
        <v>31072</v>
      </c>
      <c r="P136" s="60">
        <v>3223</v>
      </c>
      <c r="Q136" s="60">
        <v>2578.4</v>
      </c>
      <c r="R136" s="60">
        <v>2417.25</v>
      </c>
      <c r="T136" s="96">
        <f t="shared" si="4"/>
        <v>0</v>
      </c>
      <c r="U136" s="96">
        <f t="shared" si="5"/>
        <v>0</v>
      </c>
      <c r="W136" s="94">
        <f t="shared" si="6"/>
        <v>0</v>
      </c>
      <c r="X136" s="94">
        <f t="shared" si="7"/>
        <v>0</v>
      </c>
    </row>
    <row r="137" spans="1:24" ht="63.75">
      <c r="A137" s="20">
        <v>127</v>
      </c>
      <c r="B137" s="21" t="s">
        <v>686</v>
      </c>
      <c r="C137" s="22" t="s">
        <v>687</v>
      </c>
      <c r="D137" s="21" t="s">
        <v>645</v>
      </c>
      <c r="E137" s="23">
        <v>0</v>
      </c>
      <c r="F137" s="24">
        <v>0</v>
      </c>
      <c r="G137" s="24">
        <v>0</v>
      </c>
      <c r="H137" s="25">
        <v>0</v>
      </c>
      <c r="I137" s="26"/>
      <c r="J137" s="24">
        <v>0</v>
      </c>
      <c r="K137" s="27">
        <v>0</v>
      </c>
      <c r="L137" s="43">
        <v>0</v>
      </c>
      <c r="M137" s="53">
        <v>0</v>
      </c>
      <c r="O137" s="60">
        <v>29115</v>
      </c>
      <c r="P137" s="60">
        <v>2133</v>
      </c>
      <c r="Q137" s="60">
        <v>1706.4</v>
      </c>
      <c r="R137" s="60">
        <v>1599.75</v>
      </c>
      <c r="T137" s="96">
        <f t="shared" si="4"/>
        <v>0</v>
      </c>
      <c r="U137" s="96">
        <f t="shared" si="5"/>
        <v>0</v>
      </c>
      <c r="W137" s="94">
        <f t="shared" si="6"/>
        <v>0</v>
      </c>
      <c r="X137" s="94">
        <f t="shared" si="7"/>
        <v>0</v>
      </c>
    </row>
    <row r="138" spans="1:24" ht="63.75">
      <c r="A138" s="20">
        <v>128</v>
      </c>
      <c r="B138" s="21" t="s">
        <v>688</v>
      </c>
      <c r="C138" s="22" t="s">
        <v>689</v>
      </c>
      <c r="D138" s="21" t="s">
        <v>645</v>
      </c>
      <c r="E138" s="23">
        <v>0</v>
      </c>
      <c r="F138" s="24">
        <v>0</v>
      </c>
      <c r="G138" s="24">
        <v>0</v>
      </c>
      <c r="H138" s="25">
        <v>0</v>
      </c>
      <c r="I138" s="26"/>
      <c r="J138" s="24">
        <v>0</v>
      </c>
      <c r="K138" s="27">
        <v>0</v>
      </c>
      <c r="L138" s="43">
        <v>0</v>
      </c>
      <c r="M138" s="53">
        <v>0</v>
      </c>
      <c r="O138" s="60">
        <v>31072</v>
      </c>
      <c r="P138" s="60">
        <v>2762</v>
      </c>
      <c r="Q138" s="60">
        <v>2209.6</v>
      </c>
      <c r="R138" s="60">
        <v>2071.5</v>
      </c>
      <c r="T138" s="96">
        <f t="shared" ref="T138:T201" si="8">F138*Q138</f>
        <v>0</v>
      </c>
      <c r="U138" s="96">
        <f t="shared" ref="U138:U201" si="9">F138*R138</f>
        <v>0</v>
      </c>
      <c r="W138" s="94">
        <f t="shared" ref="W138:W201" si="10">T138-L138</f>
        <v>0</v>
      </c>
      <c r="X138" s="94">
        <f t="shared" ref="X138:X201" si="11">U138-L138</f>
        <v>0</v>
      </c>
    </row>
    <row r="139" spans="1:24" ht="63.75">
      <c r="A139" s="20">
        <v>129</v>
      </c>
      <c r="B139" s="21" t="s">
        <v>690</v>
      </c>
      <c r="C139" s="22" t="s">
        <v>691</v>
      </c>
      <c r="D139" s="21" t="s">
        <v>645</v>
      </c>
      <c r="E139" s="23">
        <v>0</v>
      </c>
      <c r="F139" s="24">
        <v>0</v>
      </c>
      <c r="G139" s="24">
        <v>0</v>
      </c>
      <c r="H139" s="25">
        <v>0</v>
      </c>
      <c r="I139" s="26"/>
      <c r="J139" s="24">
        <v>0</v>
      </c>
      <c r="K139" s="27">
        <v>0</v>
      </c>
      <c r="L139" s="43">
        <v>0</v>
      </c>
      <c r="M139" s="53">
        <v>0</v>
      </c>
      <c r="O139" s="60">
        <v>29115</v>
      </c>
      <c r="P139" s="60">
        <v>2486</v>
      </c>
      <c r="Q139" s="60">
        <v>1988.8</v>
      </c>
      <c r="R139" s="60">
        <v>1864.5</v>
      </c>
      <c r="T139" s="96">
        <f t="shared" si="8"/>
        <v>0</v>
      </c>
      <c r="U139" s="96">
        <f t="shared" si="9"/>
        <v>0</v>
      </c>
      <c r="W139" s="94">
        <f t="shared" si="10"/>
        <v>0</v>
      </c>
      <c r="X139" s="94">
        <f t="shared" si="11"/>
        <v>0</v>
      </c>
    </row>
    <row r="140" spans="1:24" ht="63.75">
      <c r="A140" s="20">
        <v>130</v>
      </c>
      <c r="B140" s="21" t="s">
        <v>692</v>
      </c>
      <c r="C140" s="22" t="s">
        <v>693</v>
      </c>
      <c r="D140" s="21" t="s">
        <v>694</v>
      </c>
      <c r="E140" s="23">
        <v>4</v>
      </c>
      <c r="F140" s="24">
        <v>6017</v>
      </c>
      <c r="G140" s="24">
        <v>3003</v>
      </c>
      <c r="H140" s="25">
        <v>0</v>
      </c>
      <c r="I140" s="26"/>
      <c r="J140" s="24">
        <v>6017</v>
      </c>
      <c r="K140" s="27">
        <v>24068</v>
      </c>
      <c r="L140" s="43">
        <v>0</v>
      </c>
      <c r="M140" s="53">
        <v>4</v>
      </c>
      <c r="O140" s="60">
        <v>10271</v>
      </c>
      <c r="P140" s="60">
        <v>3003</v>
      </c>
      <c r="Q140" s="60">
        <v>2402.4</v>
      </c>
      <c r="R140" s="60">
        <v>2252.25</v>
      </c>
      <c r="T140" s="96">
        <f t="shared" si="8"/>
        <v>14455240.800000001</v>
      </c>
      <c r="U140" s="96">
        <f t="shared" si="9"/>
        <v>13551788.25</v>
      </c>
      <c r="W140" s="94">
        <f t="shared" si="10"/>
        <v>14455240.800000001</v>
      </c>
      <c r="X140" s="94">
        <f t="shared" si="11"/>
        <v>13551788.25</v>
      </c>
    </row>
    <row r="141" spans="1:24" ht="63.75">
      <c r="A141" s="20">
        <v>131</v>
      </c>
      <c r="B141" s="21" t="s">
        <v>695</v>
      </c>
      <c r="C141" s="22" t="s">
        <v>696</v>
      </c>
      <c r="D141" s="21" t="s">
        <v>694</v>
      </c>
      <c r="E141" s="23">
        <v>9</v>
      </c>
      <c r="F141" s="24">
        <v>5998</v>
      </c>
      <c r="G141" s="24">
        <v>3003</v>
      </c>
      <c r="H141" s="25">
        <v>0</v>
      </c>
      <c r="I141" s="26"/>
      <c r="J141" s="24">
        <v>5998</v>
      </c>
      <c r="K141" s="27">
        <v>53982</v>
      </c>
      <c r="L141" s="43">
        <v>0</v>
      </c>
      <c r="M141" s="53">
        <v>9</v>
      </c>
      <c r="O141" s="60">
        <v>9624</v>
      </c>
      <c r="P141" s="60">
        <v>3003</v>
      </c>
      <c r="Q141" s="60">
        <v>2402.4</v>
      </c>
      <c r="R141" s="60">
        <v>2252.25</v>
      </c>
      <c r="T141" s="96">
        <f t="shared" si="8"/>
        <v>14409595.200000001</v>
      </c>
      <c r="U141" s="96">
        <f t="shared" si="9"/>
        <v>13508995.5</v>
      </c>
      <c r="W141" s="94">
        <f t="shared" si="10"/>
        <v>14409595.200000001</v>
      </c>
      <c r="X141" s="94">
        <f t="shared" si="11"/>
        <v>13508995.5</v>
      </c>
    </row>
    <row r="142" spans="1:24" ht="63.75">
      <c r="A142" s="20">
        <v>132</v>
      </c>
      <c r="B142" s="21" t="s">
        <v>697</v>
      </c>
      <c r="C142" s="22" t="s">
        <v>698</v>
      </c>
      <c r="D142" s="21" t="s">
        <v>694</v>
      </c>
      <c r="E142" s="23">
        <v>0</v>
      </c>
      <c r="F142" s="24">
        <v>0</v>
      </c>
      <c r="G142" s="24">
        <v>0</v>
      </c>
      <c r="H142" s="25">
        <v>0</v>
      </c>
      <c r="I142" s="26"/>
      <c r="J142" s="24">
        <v>0</v>
      </c>
      <c r="K142" s="27">
        <v>0</v>
      </c>
      <c r="L142" s="43">
        <v>0</v>
      </c>
      <c r="M142" s="53">
        <v>0</v>
      </c>
      <c r="O142" s="60">
        <v>12839</v>
      </c>
      <c r="P142" s="60">
        <v>3487</v>
      </c>
      <c r="Q142" s="60">
        <v>2789.6</v>
      </c>
      <c r="R142" s="60">
        <v>2615.25</v>
      </c>
      <c r="T142" s="96">
        <f t="shared" si="8"/>
        <v>0</v>
      </c>
      <c r="U142" s="96">
        <f t="shared" si="9"/>
        <v>0</v>
      </c>
      <c r="W142" s="94">
        <f t="shared" si="10"/>
        <v>0</v>
      </c>
      <c r="X142" s="94">
        <f t="shared" si="11"/>
        <v>0</v>
      </c>
    </row>
    <row r="143" spans="1:24" ht="63.75">
      <c r="A143" s="20">
        <v>133</v>
      </c>
      <c r="B143" s="21" t="s">
        <v>699</v>
      </c>
      <c r="C143" s="28" t="s">
        <v>700</v>
      </c>
      <c r="D143" s="21" t="s">
        <v>694</v>
      </c>
      <c r="E143" s="23">
        <v>0</v>
      </c>
      <c r="F143" s="24">
        <v>0</v>
      </c>
      <c r="G143" s="24">
        <v>0</v>
      </c>
      <c r="H143" s="25">
        <v>0</v>
      </c>
      <c r="I143" s="26"/>
      <c r="J143" s="24">
        <v>0</v>
      </c>
      <c r="K143" s="27">
        <v>0</v>
      </c>
      <c r="L143" s="43">
        <v>0</v>
      </c>
      <c r="M143" s="53">
        <v>0</v>
      </c>
      <c r="O143" s="60">
        <v>13635</v>
      </c>
      <c r="P143" s="60">
        <v>3364</v>
      </c>
      <c r="Q143" s="60">
        <v>2691.2</v>
      </c>
      <c r="R143" s="60">
        <v>2523</v>
      </c>
      <c r="T143" s="96">
        <f t="shared" si="8"/>
        <v>0</v>
      </c>
      <c r="U143" s="96">
        <f t="shared" si="9"/>
        <v>0</v>
      </c>
      <c r="W143" s="94">
        <f t="shared" si="10"/>
        <v>0</v>
      </c>
      <c r="X143" s="94">
        <f t="shared" si="11"/>
        <v>0</v>
      </c>
    </row>
    <row r="144" spans="1:24" ht="63.75">
      <c r="A144" s="20">
        <v>134</v>
      </c>
      <c r="B144" s="21" t="s">
        <v>701</v>
      </c>
      <c r="C144" s="22" t="s">
        <v>702</v>
      </c>
      <c r="D144" s="21" t="s">
        <v>694</v>
      </c>
      <c r="E144" s="23">
        <v>0</v>
      </c>
      <c r="F144" s="24">
        <v>0</v>
      </c>
      <c r="G144" s="24">
        <v>0</v>
      </c>
      <c r="H144" s="25">
        <v>0</v>
      </c>
      <c r="I144" s="26"/>
      <c r="J144" s="24">
        <v>0</v>
      </c>
      <c r="K144" s="27">
        <v>0</v>
      </c>
      <c r="L144" s="43">
        <v>0</v>
      </c>
      <c r="M144" s="53">
        <v>0</v>
      </c>
      <c r="O144" s="60">
        <v>13695</v>
      </c>
      <c r="P144" s="60">
        <v>2822</v>
      </c>
      <c r="Q144" s="60">
        <v>2257.6</v>
      </c>
      <c r="R144" s="60">
        <v>2116.5</v>
      </c>
      <c r="T144" s="96">
        <f t="shared" si="8"/>
        <v>0</v>
      </c>
      <c r="U144" s="96">
        <f t="shared" si="9"/>
        <v>0</v>
      </c>
      <c r="W144" s="94">
        <f t="shared" si="10"/>
        <v>0</v>
      </c>
      <c r="X144" s="94">
        <f t="shared" si="11"/>
        <v>0</v>
      </c>
    </row>
    <row r="145" spans="1:24" ht="38.25">
      <c r="A145" s="20">
        <v>135</v>
      </c>
      <c r="B145" s="21" t="s">
        <v>703</v>
      </c>
      <c r="C145" s="28" t="s">
        <v>704</v>
      </c>
      <c r="D145" s="21" t="s">
        <v>705</v>
      </c>
      <c r="E145" s="23">
        <v>0</v>
      </c>
      <c r="F145" s="24">
        <v>0</v>
      </c>
      <c r="G145" s="24">
        <v>0</v>
      </c>
      <c r="H145" s="25">
        <v>0</v>
      </c>
      <c r="I145" s="26"/>
      <c r="J145" s="24">
        <v>0</v>
      </c>
      <c r="K145" s="27">
        <v>0</v>
      </c>
      <c r="L145" s="43">
        <v>0</v>
      </c>
      <c r="M145" s="53">
        <v>0</v>
      </c>
      <c r="O145" s="60">
        <v>105871</v>
      </c>
      <c r="P145" s="60">
        <v>19336</v>
      </c>
      <c r="Q145" s="60">
        <v>15468.8</v>
      </c>
      <c r="R145" s="60">
        <v>14502</v>
      </c>
      <c r="T145" s="96">
        <f t="shared" si="8"/>
        <v>0</v>
      </c>
      <c r="U145" s="96">
        <f t="shared" si="9"/>
        <v>0</v>
      </c>
      <c r="W145" s="94">
        <f t="shared" si="10"/>
        <v>0</v>
      </c>
      <c r="X145" s="94">
        <f t="shared" si="11"/>
        <v>0</v>
      </c>
    </row>
    <row r="146" spans="1:24" ht="25.5">
      <c r="A146" s="20">
        <v>136</v>
      </c>
      <c r="B146" s="21" t="s">
        <v>706</v>
      </c>
      <c r="C146" s="28" t="s">
        <v>707</v>
      </c>
      <c r="D146" s="21" t="s">
        <v>694</v>
      </c>
      <c r="E146" s="23">
        <v>0</v>
      </c>
      <c r="F146" s="24">
        <v>0</v>
      </c>
      <c r="G146" s="24">
        <v>0</v>
      </c>
      <c r="H146" s="25">
        <v>0</v>
      </c>
      <c r="I146" s="26"/>
      <c r="J146" s="24">
        <v>0</v>
      </c>
      <c r="K146" s="27">
        <v>0</v>
      </c>
      <c r="L146" s="43">
        <v>0</v>
      </c>
      <c r="M146" s="53">
        <v>0</v>
      </c>
      <c r="O146" s="60">
        <v>16301</v>
      </c>
      <c r="P146" s="60">
        <v>7013</v>
      </c>
      <c r="Q146" s="60">
        <v>5610.4</v>
      </c>
      <c r="R146" s="60">
        <v>5259.75</v>
      </c>
      <c r="T146" s="96">
        <f t="shared" si="8"/>
        <v>0</v>
      </c>
      <c r="U146" s="96">
        <f t="shared" si="9"/>
        <v>0</v>
      </c>
      <c r="W146" s="94">
        <f t="shared" si="10"/>
        <v>0</v>
      </c>
      <c r="X146" s="94">
        <f t="shared" si="11"/>
        <v>0</v>
      </c>
    </row>
    <row r="147" spans="1:24" ht="51">
      <c r="A147" s="20">
        <v>137</v>
      </c>
      <c r="B147" s="21" t="s">
        <v>708</v>
      </c>
      <c r="C147" s="28" t="s">
        <v>709</v>
      </c>
      <c r="D147" s="21" t="s">
        <v>694</v>
      </c>
      <c r="E147" s="23">
        <v>0</v>
      </c>
      <c r="F147" s="24">
        <v>0</v>
      </c>
      <c r="G147" s="24">
        <v>0</v>
      </c>
      <c r="H147" s="25">
        <v>0</v>
      </c>
      <c r="I147" s="26"/>
      <c r="J147" s="24">
        <v>0</v>
      </c>
      <c r="K147" s="27">
        <v>0</v>
      </c>
      <c r="L147" s="43">
        <v>0</v>
      </c>
      <c r="M147" s="53">
        <v>0</v>
      </c>
      <c r="O147" s="60">
        <v>51332</v>
      </c>
      <c r="P147" s="60">
        <v>17500</v>
      </c>
      <c r="Q147" s="60">
        <v>14000</v>
      </c>
      <c r="R147" s="60">
        <v>13125</v>
      </c>
      <c r="T147" s="96">
        <f t="shared" si="8"/>
        <v>0</v>
      </c>
      <c r="U147" s="96">
        <f t="shared" si="9"/>
        <v>0</v>
      </c>
      <c r="W147" s="94">
        <f t="shared" si="10"/>
        <v>0</v>
      </c>
      <c r="X147" s="94">
        <f t="shared" si="11"/>
        <v>0</v>
      </c>
    </row>
    <row r="148" spans="1:24" ht="25.5">
      <c r="A148" s="20">
        <v>138</v>
      </c>
      <c r="B148" s="21" t="s">
        <v>710</v>
      </c>
      <c r="C148" s="28" t="s">
        <v>711</v>
      </c>
      <c r="D148" s="21" t="s">
        <v>694</v>
      </c>
      <c r="E148" s="23">
        <v>3</v>
      </c>
      <c r="F148" s="24">
        <v>7894</v>
      </c>
      <c r="G148" s="24">
        <v>2489</v>
      </c>
      <c r="H148" s="25">
        <v>0</v>
      </c>
      <c r="I148" s="26"/>
      <c r="J148" s="24">
        <v>7894</v>
      </c>
      <c r="K148" s="27">
        <v>23682</v>
      </c>
      <c r="L148" s="43">
        <v>0</v>
      </c>
      <c r="M148" s="53">
        <v>3</v>
      </c>
      <c r="O148" s="60">
        <v>8314</v>
      </c>
      <c r="P148" s="60">
        <v>2489</v>
      </c>
      <c r="Q148" s="60">
        <v>1991.2</v>
      </c>
      <c r="R148" s="60">
        <v>1866.75</v>
      </c>
      <c r="T148" s="96">
        <f t="shared" si="8"/>
        <v>15718532.800000001</v>
      </c>
      <c r="U148" s="96">
        <f t="shared" si="9"/>
        <v>14736124.5</v>
      </c>
      <c r="W148" s="94">
        <f t="shared" si="10"/>
        <v>15718532.800000001</v>
      </c>
      <c r="X148" s="94">
        <f t="shared" si="11"/>
        <v>14736124.5</v>
      </c>
    </row>
    <row r="149" spans="1:24" ht="38.25">
      <c r="A149" s="20">
        <v>139</v>
      </c>
      <c r="B149" s="21" t="s">
        <v>712</v>
      </c>
      <c r="C149" s="22" t="s">
        <v>713</v>
      </c>
      <c r="D149" s="21" t="s">
        <v>714</v>
      </c>
      <c r="E149" s="23">
        <v>0</v>
      </c>
      <c r="F149" s="24">
        <v>0</v>
      </c>
      <c r="G149" s="24">
        <v>0</v>
      </c>
      <c r="H149" s="25">
        <v>0</v>
      </c>
      <c r="I149" s="26"/>
      <c r="J149" s="24">
        <v>0</v>
      </c>
      <c r="K149" s="27">
        <v>0</v>
      </c>
      <c r="L149" s="43">
        <v>0</v>
      </c>
      <c r="M149" s="53">
        <v>0</v>
      </c>
      <c r="O149" s="60">
        <v>25240</v>
      </c>
      <c r="P149" s="60">
        <v>7808</v>
      </c>
      <c r="Q149" s="60">
        <v>6246.4</v>
      </c>
      <c r="R149" s="60">
        <v>5856</v>
      </c>
      <c r="T149" s="96">
        <f t="shared" si="8"/>
        <v>0</v>
      </c>
      <c r="U149" s="96">
        <f t="shared" si="9"/>
        <v>0</v>
      </c>
      <c r="W149" s="94">
        <f t="shared" si="10"/>
        <v>0</v>
      </c>
      <c r="X149" s="94">
        <f t="shared" si="11"/>
        <v>0</v>
      </c>
    </row>
    <row r="150" spans="1:24" ht="63.75">
      <c r="A150" s="20">
        <v>140</v>
      </c>
      <c r="B150" s="21" t="s">
        <v>715</v>
      </c>
      <c r="C150" s="22" t="s">
        <v>716</v>
      </c>
      <c r="D150" s="21" t="s">
        <v>714</v>
      </c>
      <c r="E150" s="23">
        <v>0</v>
      </c>
      <c r="F150" s="24">
        <v>0</v>
      </c>
      <c r="G150" s="24">
        <v>0</v>
      </c>
      <c r="H150" s="25">
        <v>0</v>
      </c>
      <c r="I150" s="26"/>
      <c r="J150" s="24">
        <v>0</v>
      </c>
      <c r="K150" s="27">
        <v>0</v>
      </c>
      <c r="L150" s="43">
        <v>0</v>
      </c>
      <c r="M150" s="53">
        <v>0</v>
      </c>
      <c r="O150" s="60">
        <v>551236</v>
      </c>
      <c r="P150" s="60">
        <v>11878</v>
      </c>
      <c r="Q150" s="60">
        <v>9502.4</v>
      </c>
      <c r="R150" s="60">
        <v>8908.5</v>
      </c>
      <c r="T150" s="96">
        <f t="shared" si="8"/>
        <v>0</v>
      </c>
      <c r="U150" s="96">
        <f t="shared" si="9"/>
        <v>0</v>
      </c>
      <c r="W150" s="94">
        <f t="shared" si="10"/>
        <v>0</v>
      </c>
      <c r="X150" s="94">
        <f t="shared" si="11"/>
        <v>0</v>
      </c>
    </row>
    <row r="151" spans="1:24" ht="38.25">
      <c r="A151" s="20">
        <v>141</v>
      </c>
      <c r="B151" s="21" t="s">
        <v>717</v>
      </c>
      <c r="C151" s="22" t="s">
        <v>718</v>
      </c>
      <c r="D151" s="21" t="s">
        <v>719</v>
      </c>
      <c r="E151" s="23">
        <v>0</v>
      </c>
      <c r="F151" s="24">
        <v>0</v>
      </c>
      <c r="G151" s="24">
        <v>0</v>
      </c>
      <c r="H151" s="25">
        <v>0</v>
      </c>
      <c r="I151" s="26"/>
      <c r="J151" s="24">
        <v>0</v>
      </c>
      <c r="K151" s="27">
        <v>0</v>
      </c>
      <c r="L151" s="43">
        <v>0</v>
      </c>
      <c r="M151" s="53">
        <v>0</v>
      </c>
      <c r="O151" s="60">
        <v>4129</v>
      </c>
      <c r="P151" s="60">
        <v>1566</v>
      </c>
      <c r="Q151" s="60">
        <v>1252.8</v>
      </c>
      <c r="R151" s="60">
        <v>1174.5</v>
      </c>
      <c r="T151" s="96">
        <f t="shared" si="8"/>
        <v>0</v>
      </c>
      <c r="U151" s="96">
        <f t="shared" si="9"/>
        <v>0</v>
      </c>
      <c r="W151" s="94">
        <f t="shared" si="10"/>
        <v>0</v>
      </c>
      <c r="X151" s="94">
        <f t="shared" si="11"/>
        <v>0</v>
      </c>
    </row>
    <row r="152" spans="1:24" ht="38.25">
      <c r="A152" s="20">
        <v>142</v>
      </c>
      <c r="B152" s="21" t="s">
        <v>720</v>
      </c>
      <c r="C152" s="22" t="s">
        <v>721</v>
      </c>
      <c r="D152" s="21" t="s">
        <v>719</v>
      </c>
      <c r="E152" s="23">
        <v>0</v>
      </c>
      <c r="F152" s="24">
        <v>0</v>
      </c>
      <c r="G152" s="24">
        <v>0</v>
      </c>
      <c r="H152" s="25">
        <v>0</v>
      </c>
      <c r="I152" s="26"/>
      <c r="J152" s="24">
        <v>0</v>
      </c>
      <c r="K152" s="27">
        <v>0</v>
      </c>
      <c r="L152" s="43">
        <v>0</v>
      </c>
      <c r="M152" s="53">
        <v>0</v>
      </c>
      <c r="O152" s="60">
        <v>25678</v>
      </c>
      <c r="P152" s="60">
        <v>7963</v>
      </c>
      <c r="Q152" s="60">
        <v>6370.4</v>
      </c>
      <c r="R152" s="60">
        <v>5972.25</v>
      </c>
      <c r="T152" s="96">
        <f t="shared" si="8"/>
        <v>0</v>
      </c>
      <c r="U152" s="96">
        <f t="shared" si="9"/>
        <v>0</v>
      </c>
      <c r="W152" s="94">
        <f t="shared" si="10"/>
        <v>0</v>
      </c>
      <c r="X152" s="94">
        <f t="shared" si="11"/>
        <v>0</v>
      </c>
    </row>
    <row r="153" spans="1:24" ht="38.25">
      <c r="A153" s="20">
        <v>143</v>
      </c>
      <c r="B153" s="21" t="s">
        <v>722</v>
      </c>
      <c r="C153" s="28" t="s">
        <v>723</v>
      </c>
      <c r="D153" s="21" t="s">
        <v>719</v>
      </c>
      <c r="E153" s="23">
        <v>60</v>
      </c>
      <c r="F153" s="24">
        <v>17013</v>
      </c>
      <c r="G153" s="24">
        <v>8513</v>
      </c>
      <c r="H153" s="25">
        <v>0</v>
      </c>
      <c r="I153" s="26"/>
      <c r="J153" s="24">
        <v>17013</v>
      </c>
      <c r="K153" s="27">
        <v>1020780</v>
      </c>
      <c r="L153" s="43">
        <v>0</v>
      </c>
      <c r="M153" s="53">
        <v>60</v>
      </c>
      <c r="O153" s="60">
        <v>27591</v>
      </c>
      <c r="P153" s="60">
        <v>8513</v>
      </c>
      <c r="Q153" s="60">
        <v>6810.4</v>
      </c>
      <c r="R153" s="60">
        <v>6384.75</v>
      </c>
      <c r="T153" s="96">
        <f t="shared" si="8"/>
        <v>115865335.19999999</v>
      </c>
      <c r="U153" s="96">
        <f t="shared" si="9"/>
        <v>108623751.75</v>
      </c>
      <c r="W153" s="94">
        <f t="shared" si="10"/>
        <v>115865335.19999999</v>
      </c>
      <c r="X153" s="94">
        <f t="shared" si="11"/>
        <v>108623751.75</v>
      </c>
    </row>
    <row r="154" spans="1:24" ht="38.25">
      <c r="A154" s="20">
        <v>144</v>
      </c>
      <c r="B154" s="21" t="s">
        <v>724</v>
      </c>
      <c r="C154" s="22" t="s">
        <v>725</v>
      </c>
      <c r="D154" s="21" t="s">
        <v>719</v>
      </c>
      <c r="E154" s="23">
        <v>0</v>
      </c>
      <c r="F154" s="24">
        <v>0</v>
      </c>
      <c r="G154" s="24">
        <v>0</v>
      </c>
      <c r="H154" s="25">
        <v>0</v>
      </c>
      <c r="I154" s="26"/>
      <c r="J154" s="24">
        <v>0</v>
      </c>
      <c r="K154" s="27">
        <v>0</v>
      </c>
      <c r="L154" s="43">
        <v>0</v>
      </c>
      <c r="M154" s="53">
        <v>0</v>
      </c>
      <c r="O154" s="60">
        <v>31403</v>
      </c>
      <c r="P154" s="60">
        <v>9042</v>
      </c>
      <c r="Q154" s="60">
        <v>7233.6</v>
      </c>
      <c r="R154" s="60">
        <v>6781.5</v>
      </c>
      <c r="T154" s="96">
        <f t="shared" si="8"/>
        <v>0</v>
      </c>
      <c r="U154" s="96">
        <f t="shared" si="9"/>
        <v>0</v>
      </c>
      <c r="W154" s="94">
        <f t="shared" si="10"/>
        <v>0</v>
      </c>
      <c r="X154" s="94">
        <f t="shared" si="11"/>
        <v>0</v>
      </c>
    </row>
    <row r="155" spans="1:24" ht="38.25">
      <c r="A155" s="20">
        <v>145</v>
      </c>
      <c r="B155" s="21" t="s">
        <v>726</v>
      </c>
      <c r="C155" s="28" t="s">
        <v>727</v>
      </c>
      <c r="D155" s="21" t="s">
        <v>719</v>
      </c>
      <c r="E155" s="23">
        <v>0</v>
      </c>
      <c r="F155" s="24">
        <v>0</v>
      </c>
      <c r="G155" s="24">
        <v>0</v>
      </c>
      <c r="H155" s="25">
        <v>0</v>
      </c>
      <c r="I155" s="26"/>
      <c r="J155" s="24">
        <v>0</v>
      </c>
      <c r="K155" s="27">
        <v>0</v>
      </c>
      <c r="L155" s="43">
        <v>0</v>
      </c>
      <c r="M155" s="53">
        <v>0</v>
      </c>
      <c r="O155" s="60">
        <v>37949</v>
      </c>
      <c r="P155" s="60">
        <v>10292</v>
      </c>
      <c r="Q155" s="60">
        <v>8233.6</v>
      </c>
      <c r="R155" s="60">
        <v>7719</v>
      </c>
      <c r="T155" s="96">
        <f t="shared" si="8"/>
        <v>0</v>
      </c>
      <c r="U155" s="96">
        <f t="shared" si="9"/>
        <v>0</v>
      </c>
      <c r="W155" s="94">
        <f t="shared" si="10"/>
        <v>0</v>
      </c>
      <c r="X155" s="94">
        <f t="shared" si="11"/>
        <v>0</v>
      </c>
    </row>
    <row r="156" spans="1:24" ht="38.25">
      <c r="A156" s="20">
        <v>146</v>
      </c>
      <c r="B156" s="21" t="s">
        <v>728</v>
      </c>
      <c r="C156" s="28" t="s">
        <v>729</v>
      </c>
      <c r="D156" s="21" t="s">
        <v>719</v>
      </c>
      <c r="E156" s="23">
        <v>0</v>
      </c>
      <c r="F156" s="24">
        <v>0</v>
      </c>
      <c r="G156" s="24">
        <v>0</v>
      </c>
      <c r="H156" s="25">
        <v>0</v>
      </c>
      <c r="I156" s="26"/>
      <c r="J156" s="24">
        <v>0</v>
      </c>
      <c r="K156" s="27">
        <v>0</v>
      </c>
      <c r="L156" s="43">
        <v>0</v>
      </c>
      <c r="M156" s="53">
        <v>0</v>
      </c>
      <c r="O156" s="60">
        <v>43141</v>
      </c>
      <c r="P156" s="60">
        <v>16467</v>
      </c>
      <c r="Q156" s="60">
        <v>13173.6</v>
      </c>
      <c r="R156" s="60">
        <v>12350.25</v>
      </c>
      <c r="T156" s="96">
        <f t="shared" si="8"/>
        <v>0</v>
      </c>
      <c r="U156" s="96">
        <f t="shared" si="9"/>
        <v>0</v>
      </c>
      <c r="W156" s="94">
        <f t="shared" si="10"/>
        <v>0</v>
      </c>
      <c r="X156" s="94">
        <f t="shared" si="11"/>
        <v>0</v>
      </c>
    </row>
    <row r="157" spans="1:24" ht="38.25">
      <c r="A157" s="20">
        <v>147</v>
      </c>
      <c r="B157" s="21" t="s">
        <v>730</v>
      </c>
      <c r="C157" s="22" t="s">
        <v>731</v>
      </c>
      <c r="D157" s="21" t="s">
        <v>719</v>
      </c>
      <c r="E157" s="23">
        <v>0</v>
      </c>
      <c r="F157" s="24">
        <v>0</v>
      </c>
      <c r="G157" s="24">
        <v>0</v>
      </c>
      <c r="H157" s="25">
        <v>0</v>
      </c>
      <c r="I157" s="26"/>
      <c r="J157" s="24">
        <v>0</v>
      </c>
      <c r="K157" s="27">
        <v>0</v>
      </c>
      <c r="L157" s="43">
        <v>0</v>
      </c>
      <c r="M157" s="53">
        <v>0</v>
      </c>
      <c r="O157" s="60">
        <v>34488</v>
      </c>
      <c r="P157" s="60">
        <v>14366</v>
      </c>
      <c r="Q157" s="60">
        <v>11492.8</v>
      </c>
      <c r="R157" s="60">
        <v>10774.5</v>
      </c>
      <c r="T157" s="96">
        <f t="shared" si="8"/>
        <v>0</v>
      </c>
      <c r="U157" s="96">
        <f t="shared" si="9"/>
        <v>0</v>
      </c>
      <c r="W157" s="94">
        <f t="shared" si="10"/>
        <v>0</v>
      </c>
      <c r="X157" s="94">
        <f t="shared" si="11"/>
        <v>0</v>
      </c>
    </row>
    <row r="158" spans="1:24" ht="63.75">
      <c r="A158" s="20">
        <v>148</v>
      </c>
      <c r="B158" s="21" t="s">
        <v>732</v>
      </c>
      <c r="C158" s="22" t="s">
        <v>733</v>
      </c>
      <c r="D158" s="21" t="s">
        <v>719</v>
      </c>
      <c r="E158" s="23">
        <v>70</v>
      </c>
      <c r="F158" s="24">
        <v>39401</v>
      </c>
      <c r="G158" s="24">
        <v>23273</v>
      </c>
      <c r="H158" s="25">
        <v>0</v>
      </c>
      <c r="I158" s="26"/>
      <c r="J158" s="24">
        <v>39401</v>
      </c>
      <c r="K158" s="27">
        <v>2758070</v>
      </c>
      <c r="L158" s="43">
        <v>0</v>
      </c>
      <c r="M158" s="53">
        <v>70</v>
      </c>
      <c r="O158" s="60">
        <v>59575</v>
      </c>
      <c r="P158" s="60">
        <v>23273</v>
      </c>
      <c r="Q158" s="60">
        <v>18618.400000000001</v>
      </c>
      <c r="R158" s="60">
        <v>17454.75</v>
      </c>
      <c r="T158" s="96">
        <f t="shared" si="8"/>
        <v>733583578.4000001</v>
      </c>
      <c r="U158" s="96">
        <f t="shared" si="9"/>
        <v>687734604.75</v>
      </c>
      <c r="W158" s="94">
        <f t="shared" si="10"/>
        <v>733583578.4000001</v>
      </c>
      <c r="X158" s="94">
        <f t="shared" si="11"/>
        <v>687734604.75</v>
      </c>
    </row>
    <row r="159" spans="1:24" ht="63.75">
      <c r="A159" s="20">
        <v>149</v>
      </c>
      <c r="B159" s="21" t="s">
        <v>734</v>
      </c>
      <c r="C159" s="22" t="s">
        <v>735</v>
      </c>
      <c r="D159" s="21" t="s">
        <v>719</v>
      </c>
      <c r="E159" s="23">
        <v>0</v>
      </c>
      <c r="F159" s="24">
        <v>0</v>
      </c>
      <c r="G159" s="24">
        <v>0</v>
      </c>
      <c r="H159" s="25">
        <v>0</v>
      </c>
      <c r="I159" s="26"/>
      <c r="J159" s="24">
        <v>0</v>
      </c>
      <c r="K159" s="27">
        <v>0</v>
      </c>
      <c r="L159" s="43">
        <v>0</v>
      </c>
      <c r="M159" s="53">
        <v>0</v>
      </c>
      <c r="O159" s="60">
        <v>48445</v>
      </c>
      <c r="P159" s="60">
        <v>20073</v>
      </c>
      <c r="Q159" s="60">
        <v>16058.4</v>
      </c>
      <c r="R159" s="60">
        <v>15054.75</v>
      </c>
      <c r="T159" s="96">
        <f t="shared" si="8"/>
        <v>0</v>
      </c>
      <c r="U159" s="96">
        <f t="shared" si="9"/>
        <v>0</v>
      </c>
      <c r="W159" s="94">
        <f t="shared" si="10"/>
        <v>0</v>
      </c>
      <c r="X159" s="94">
        <f t="shared" si="11"/>
        <v>0</v>
      </c>
    </row>
    <row r="160" spans="1:24" ht="63.75">
      <c r="A160" s="20">
        <v>150</v>
      </c>
      <c r="B160" s="21" t="s">
        <v>736</v>
      </c>
      <c r="C160" s="22" t="s">
        <v>737</v>
      </c>
      <c r="D160" s="21" t="s">
        <v>559</v>
      </c>
      <c r="E160" s="23">
        <v>0</v>
      </c>
      <c r="F160" s="24">
        <v>0</v>
      </c>
      <c r="G160" s="24">
        <v>0</v>
      </c>
      <c r="H160" s="25">
        <v>0</v>
      </c>
      <c r="I160" s="26"/>
      <c r="J160" s="24">
        <v>0</v>
      </c>
      <c r="K160" s="27">
        <v>0</v>
      </c>
      <c r="L160" s="43">
        <v>0</v>
      </c>
      <c r="M160" s="53">
        <v>0</v>
      </c>
      <c r="O160" s="60">
        <v>61569</v>
      </c>
      <c r="P160" s="60">
        <v>4690</v>
      </c>
      <c r="Q160" s="60">
        <v>3752</v>
      </c>
      <c r="R160" s="60">
        <v>3517.5</v>
      </c>
      <c r="T160" s="96">
        <f t="shared" si="8"/>
        <v>0</v>
      </c>
      <c r="U160" s="96">
        <f t="shared" si="9"/>
        <v>0</v>
      </c>
      <c r="W160" s="94">
        <f t="shared" si="10"/>
        <v>0</v>
      </c>
      <c r="X160" s="94">
        <f t="shared" si="11"/>
        <v>0</v>
      </c>
    </row>
    <row r="161" spans="1:24" ht="63.75">
      <c r="A161" s="20">
        <v>151</v>
      </c>
      <c r="B161" s="21" t="s">
        <v>738</v>
      </c>
      <c r="C161" s="22" t="s">
        <v>739</v>
      </c>
      <c r="D161" s="21" t="s">
        <v>559</v>
      </c>
      <c r="E161" s="23">
        <v>0</v>
      </c>
      <c r="F161" s="24">
        <v>0</v>
      </c>
      <c r="G161" s="24">
        <v>0</v>
      </c>
      <c r="H161" s="25">
        <v>0</v>
      </c>
      <c r="I161" s="26"/>
      <c r="J161" s="24">
        <v>0</v>
      </c>
      <c r="K161" s="27">
        <v>0</v>
      </c>
      <c r="L161" s="43">
        <v>0</v>
      </c>
      <c r="M161" s="53">
        <v>0</v>
      </c>
      <c r="O161" s="60">
        <v>33484</v>
      </c>
      <c r="P161" s="60">
        <v>5310</v>
      </c>
      <c r="Q161" s="60">
        <v>4248</v>
      </c>
      <c r="R161" s="60">
        <v>3982.5</v>
      </c>
      <c r="T161" s="96">
        <f t="shared" si="8"/>
        <v>0</v>
      </c>
      <c r="U161" s="96">
        <f t="shared" si="9"/>
        <v>0</v>
      </c>
      <c r="W161" s="94">
        <f t="shared" si="10"/>
        <v>0</v>
      </c>
      <c r="X161" s="94">
        <f t="shared" si="11"/>
        <v>0</v>
      </c>
    </row>
    <row r="162" spans="1:24" ht="76.5">
      <c r="A162" s="20">
        <v>152</v>
      </c>
      <c r="B162" s="21" t="s">
        <v>740</v>
      </c>
      <c r="C162" s="22" t="s">
        <v>741</v>
      </c>
      <c r="D162" s="21" t="s">
        <v>559</v>
      </c>
      <c r="E162" s="23">
        <v>0</v>
      </c>
      <c r="F162" s="24">
        <v>0</v>
      </c>
      <c r="G162" s="24">
        <v>0</v>
      </c>
      <c r="H162" s="25">
        <v>0</v>
      </c>
      <c r="I162" s="26"/>
      <c r="J162" s="24">
        <v>0</v>
      </c>
      <c r="K162" s="27">
        <v>0</v>
      </c>
      <c r="L162" s="43">
        <v>0</v>
      </c>
      <c r="M162" s="53">
        <v>0</v>
      </c>
      <c r="O162" s="60">
        <v>45230</v>
      </c>
      <c r="P162" s="60">
        <v>1753</v>
      </c>
      <c r="Q162" s="60">
        <v>1402.4</v>
      </c>
      <c r="R162" s="60">
        <v>1314.75</v>
      </c>
      <c r="T162" s="96">
        <f t="shared" si="8"/>
        <v>0</v>
      </c>
      <c r="U162" s="96">
        <f t="shared" si="9"/>
        <v>0</v>
      </c>
      <c r="W162" s="94">
        <f t="shared" si="10"/>
        <v>0</v>
      </c>
      <c r="X162" s="94">
        <f t="shared" si="11"/>
        <v>0</v>
      </c>
    </row>
    <row r="163" spans="1:24" ht="76.5">
      <c r="A163" s="20">
        <v>153</v>
      </c>
      <c r="B163" s="21" t="s">
        <v>742</v>
      </c>
      <c r="C163" s="22" t="s">
        <v>743</v>
      </c>
      <c r="D163" s="21" t="s">
        <v>559</v>
      </c>
      <c r="E163" s="23">
        <v>0</v>
      </c>
      <c r="F163" s="24">
        <v>0</v>
      </c>
      <c r="G163" s="24">
        <v>0</v>
      </c>
      <c r="H163" s="25">
        <v>0</v>
      </c>
      <c r="I163" s="26"/>
      <c r="J163" s="24">
        <v>0</v>
      </c>
      <c r="K163" s="27">
        <v>0</v>
      </c>
      <c r="L163" s="43">
        <v>0</v>
      </c>
      <c r="M163" s="53">
        <v>0</v>
      </c>
      <c r="O163" s="60">
        <v>42427</v>
      </c>
      <c r="P163" s="60">
        <v>4412</v>
      </c>
      <c r="Q163" s="60">
        <v>3529.6</v>
      </c>
      <c r="R163" s="60">
        <v>3309</v>
      </c>
      <c r="T163" s="96">
        <f t="shared" si="8"/>
        <v>0</v>
      </c>
      <c r="U163" s="96">
        <f t="shared" si="9"/>
        <v>0</v>
      </c>
      <c r="W163" s="94">
        <f t="shared" si="10"/>
        <v>0</v>
      </c>
      <c r="X163" s="94">
        <f t="shared" si="11"/>
        <v>0</v>
      </c>
    </row>
    <row r="164" spans="1:24" ht="25.5">
      <c r="A164" s="20">
        <v>154</v>
      </c>
      <c r="B164" s="21" t="s">
        <v>744</v>
      </c>
      <c r="C164" s="22" t="s">
        <v>745</v>
      </c>
      <c r="D164" s="21" t="s">
        <v>714</v>
      </c>
      <c r="E164" s="23">
        <v>0</v>
      </c>
      <c r="F164" s="24">
        <v>0</v>
      </c>
      <c r="G164" s="24">
        <v>0</v>
      </c>
      <c r="H164" s="25">
        <v>0</v>
      </c>
      <c r="I164" s="26"/>
      <c r="J164" s="24">
        <v>0</v>
      </c>
      <c r="K164" s="27">
        <v>0</v>
      </c>
      <c r="L164" s="43">
        <v>0</v>
      </c>
      <c r="M164" s="53">
        <v>0</v>
      </c>
      <c r="O164" s="60">
        <v>23967</v>
      </c>
      <c r="P164" s="60">
        <v>2543</v>
      </c>
      <c r="Q164" s="60">
        <v>2034.4</v>
      </c>
      <c r="R164" s="60">
        <v>1907.25</v>
      </c>
      <c r="T164" s="96">
        <f t="shared" si="8"/>
        <v>0</v>
      </c>
      <c r="U164" s="96">
        <f t="shared" si="9"/>
        <v>0</v>
      </c>
      <c r="W164" s="94">
        <f t="shared" si="10"/>
        <v>0</v>
      </c>
      <c r="X164" s="94">
        <f t="shared" si="11"/>
        <v>0</v>
      </c>
    </row>
    <row r="165" spans="1:24" ht="25.5">
      <c r="A165" s="20">
        <v>155</v>
      </c>
      <c r="B165" s="21" t="s">
        <v>746</v>
      </c>
      <c r="C165" s="22" t="s">
        <v>747</v>
      </c>
      <c r="D165" s="21" t="s">
        <v>748</v>
      </c>
      <c r="E165" s="23">
        <v>0</v>
      </c>
      <c r="F165" s="24">
        <v>0</v>
      </c>
      <c r="G165" s="24">
        <v>0</v>
      </c>
      <c r="H165" s="25">
        <v>0</v>
      </c>
      <c r="I165" s="26"/>
      <c r="J165" s="24">
        <v>0</v>
      </c>
      <c r="K165" s="27">
        <v>0</v>
      </c>
      <c r="L165" s="43">
        <v>0</v>
      </c>
      <c r="M165" s="53">
        <v>0</v>
      </c>
      <c r="O165" s="60">
        <v>12512</v>
      </c>
      <c r="P165" s="60">
        <v>4283</v>
      </c>
      <c r="Q165" s="60">
        <v>3426.4</v>
      </c>
      <c r="R165" s="60">
        <v>3212.25</v>
      </c>
      <c r="T165" s="96">
        <f t="shared" si="8"/>
        <v>0</v>
      </c>
      <c r="U165" s="96">
        <f t="shared" si="9"/>
        <v>0</v>
      </c>
      <c r="W165" s="94">
        <f t="shared" si="10"/>
        <v>0</v>
      </c>
      <c r="X165" s="94">
        <f t="shared" si="11"/>
        <v>0</v>
      </c>
    </row>
    <row r="166" spans="1:24" ht="25.5">
      <c r="A166" s="20">
        <v>156</v>
      </c>
      <c r="B166" s="21" t="s">
        <v>749</v>
      </c>
      <c r="C166" s="22" t="s">
        <v>750</v>
      </c>
      <c r="D166" s="21" t="s">
        <v>751</v>
      </c>
      <c r="E166" s="23">
        <v>20</v>
      </c>
      <c r="F166" s="24">
        <v>12102</v>
      </c>
      <c r="G166" s="24">
        <v>4888</v>
      </c>
      <c r="H166" s="25">
        <v>0</v>
      </c>
      <c r="I166" s="26"/>
      <c r="J166" s="24">
        <v>12102</v>
      </c>
      <c r="K166" s="27">
        <v>242040</v>
      </c>
      <c r="L166" s="43">
        <v>0</v>
      </c>
      <c r="M166" s="53">
        <v>20</v>
      </c>
      <c r="O166" s="60">
        <v>14135</v>
      </c>
      <c r="P166" s="60">
        <v>4888</v>
      </c>
      <c r="Q166" s="60">
        <v>3910.4</v>
      </c>
      <c r="R166" s="60">
        <v>3666</v>
      </c>
      <c r="T166" s="96">
        <f t="shared" si="8"/>
        <v>47323660.800000004</v>
      </c>
      <c r="U166" s="96">
        <f t="shared" si="9"/>
        <v>44365932</v>
      </c>
      <c r="W166" s="94">
        <f t="shared" si="10"/>
        <v>47323660.800000004</v>
      </c>
      <c r="X166" s="94">
        <f t="shared" si="11"/>
        <v>44365932</v>
      </c>
    </row>
    <row r="167" spans="1:24" ht="25.5">
      <c r="A167" s="20">
        <v>157</v>
      </c>
      <c r="B167" s="21" t="s">
        <v>752</v>
      </c>
      <c r="C167" s="22" t="s">
        <v>753</v>
      </c>
      <c r="D167" s="21" t="s">
        <v>754</v>
      </c>
      <c r="E167" s="23">
        <v>20</v>
      </c>
      <c r="F167" s="24">
        <v>13385</v>
      </c>
      <c r="G167" s="24">
        <v>7289</v>
      </c>
      <c r="H167" s="25">
        <v>0</v>
      </c>
      <c r="I167" s="26"/>
      <c r="J167" s="24">
        <v>13385</v>
      </c>
      <c r="K167" s="27">
        <v>267700</v>
      </c>
      <c r="L167" s="43">
        <v>0</v>
      </c>
      <c r="M167" s="53">
        <v>20</v>
      </c>
      <c r="O167" s="60">
        <v>14491</v>
      </c>
      <c r="P167" s="60">
        <v>7289</v>
      </c>
      <c r="Q167" s="60">
        <v>5831.2</v>
      </c>
      <c r="R167" s="60">
        <v>5466.75</v>
      </c>
      <c r="T167" s="96">
        <f t="shared" si="8"/>
        <v>78050612</v>
      </c>
      <c r="U167" s="96">
        <f t="shared" si="9"/>
        <v>73172448.75</v>
      </c>
      <c r="W167" s="94">
        <f t="shared" si="10"/>
        <v>78050612</v>
      </c>
      <c r="X167" s="94">
        <f t="shared" si="11"/>
        <v>73172448.75</v>
      </c>
    </row>
    <row r="168" spans="1:24" ht="76.5">
      <c r="A168" s="20">
        <v>158</v>
      </c>
      <c r="B168" s="21" t="s">
        <v>755</v>
      </c>
      <c r="C168" s="22" t="s">
        <v>756</v>
      </c>
      <c r="D168" s="21" t="s">
        <v>748</v>
      </c>
      <c r="E168" s="23">
        <v>0</v>
      </c>
      <c r="F168" s="24">
        <v>0</v>
      </c>
      <c r="G168" s="24">
        <v>0</v>
      </c>
      <c r="H168" s="25">
        <v>0</v>
      </c>
      <c r="I168" s="26"/>
      <c r="J168" s="24">
        <v>0</v>
      </c>
      <c r="K168" s="27">
        <v>0</v>
      </c>
      <c r="L168" s="43">
        <v>0</v>
      </c>
      <c r="M168" s="53">
        <v>0</v>
      </c>
      <c r="O168" s="60">
        <v>20905</v>
      </c>
      <c r="P168" s="60">
        <v>7448</v>
      </c>
      <c r="Q168" s="60">
        <v>5958.4</v>
      </c>
      <c r="R168" s="60">
        <v>5586</v>
      </c>
      <c r="T168" s="96">
        <f t="shared" si="8"/>
        <v>0</v>
      </c>
      <c r="U168" s="96">
        <f t="shared" si="9"/>
        <v>0</v>
      </c>
      <c r="W168" s="94">
        <f t="shared" si="10"/>
        <v>0</v>
      </c>
      <c r="X168" s="94">
        <f t="shared" si="11"/>
        <v>0</v>
      </c>
    </row>
    <row r="169" spans="1:24" ht="51">
      <c r="A169" s="20">
        <v>159</v>
      </c>
      <c r="B169" s="21" t="s">
        <v>757</v>
      </c>
      <c r="C169" s="22" t="s">
        <v>758</v>
      </c>
      <c r="D169" s="21" t="s">
        <v>759</v>
      </c>
      <c r="E169" s="23">
        <v>5</v>
      </c>
      <c r="F169" s="24">
        <v>7192</v>
      </c>
      <c r="G169" s="24">
        <v>2130</v>
      </c>
      <c r="H169" s="25">
        <v>0</v>
      </c>
      <c r="I169" s="26"/>
      <c r="J169" s="24">
        <v>7192</v>
      </c>
      <c r="K169" s="27">
        <v>35960</v>
      </c>
      <c r="L169" s="43">
        <v>0</v>
      </c>
      <c r="M169" s="53">
        <v>5</v>
      </c>
      <c r="O169" s="60">
        <v>14139</v>
      </c>
      <c r="P169" s="60">
        <v>2130</v>
      </c>
      <c r="Q169" s="60">
        <v>1704</v>
      </c>
      <c r="R169" s="60">
        <v>1597.5</v>
      </c>
      <c r="T169" s="96">
        <f t="shared" si="8"/>
        <v>12255168</v>
      </c>
      <c r="U169" s="96">
        <f t="shared" si="9"/>
        <v>11489220</v>
      </c>
      <c r="W169" s="94">
        <f t="shared" si="10"/>
        <v>12255168</v>
      </c>
      <c r="X169" s="94">
        <f t="shared" si="11"/>
        <v>11489220</v>
      </c>
    </row>
    <row r="170" spans="1:24" ht="127.5">
      <c r="A170" s="20">
        <v>160</v>
      </c>
      <c r="B170" s="21" t="s">
        <v>760</v>
      </c>
      <c r="C170" s="22" t="s">
        <v>761</v>
      </c>
      <c r="D170" s="21" t="s">
        <v>762</v>
      </c>
      <c r="E170" s="23">
        <v>0</v>
      </c>
      <c r="F170" s="24">
        <v>0</v>
      </c>
      <c r="G170" s="24">
        <v>0</v>
      </c>
      <c r="H170" s="25">
        <v>0</v>
      </c>
      <c r="I170" s="26"/>
      <c r="J170" s="24">
        <v>0</v>
      </c>
      <c r="K170" s="27">
        <v>0</v>
      </c>
      <c r="L170" s="43">
        <v>0</v>
      </c>
      <c r="M170" s="53">
        <v>0</v>
      </c>
      <c r="O170" s="60">
        <v>4266</v>
      </c>
      <c r="P170" s="60">
        <v>1748</v>
      </c>
      <c r="Q170" s="60">
        <v>1398.4</v>
      </c>
      <c r="R170" s="60">
        <v>1311</v>
      </c>
      <c r="T170" s="96">
        <f t="shared" si="8"/>
        <v>0</v>
      </c>
      <c r="U170" s="96">
        <f t="shared" si="9"/>
        <v>0</v>
      </c>
      <c r="W170" s="94">
        <f t="shared" si="10"/>
        <v>0</v>
      </c>
      <c r="X170" s="94">
        <f t="shared" si="11"/>
        <v>0</v>
      </c>
    </row>
    <row r="171" spans="1:24" ht="76.5">
      <c r="A171" s="20">
        <v>161</v>
      </c>
      <c r="B171" s="21" t="s">
        <v>763</v>
      </c>
      <c r="C171" s="22" t="s">
        <v>764</v>
      </c>
      <c r="D171" s="21" t="s">
        <v>559</v>
      </c>
      <c r="E171" s="23">
        <v>0</v>
      </c>
      <c r="F171" s="24">
        <v>0</v>
      </c>
      <c r="G171" s="24">
        <v>0</v>
      </c>
      <c r="H171" s="25">
        <v>0</v>
      </c>
      <c r="I171" s="26"/>
      <c r="J171" s="24">
        <v>0</v>
      </c>
      <c r="K171" s="27">
        <v>0</v>
      </c>
      <c r="L171" s="43">
        <v>0</v>
      </c>
      <c r="M171" s="53">
        <v>0</v>
      </c>
      <c r="O171" s="60">
        <v>12833</v>
      </c>
      <c r="P171" s="60">
        <v>2262</v>
      </c>
      <c r="Q171" s="60">
        <v>1809.6</v>
      </c>
      <c r="R171" s="60">
        <v>1696.5</v>
      </c>
      <c r="T171" s="96">
        <f t="shared" si="8"/>
        <v>0</v>
      </c>
      <c r="U171" s="96">
        <f t="shared" si="9"/>
        <v>0</v>
      </c>
      <c r="W171" s="94">
        <f t="shared" si="10"/>
        <v>0</v>
      </c>
      <c r="X171" s="94">
        <f t="shared" si="11"/>
        <v>0</v>
      </c>
    </row>
    <row r="172" spans="1:24" ht="76.5">
      <c r="A172" s="20">
        <v>162</v>
      </c>
      <c r="B172" s="21" t="s">
        <v>765</v>
      </c>
      <c r="C172" s="28" t="s">
        <v>766</v>
      </c>
      <c r="D172" s="21" t="s">
        <v>559</v>
      </c>
      <c r="E172" s="23">
        <v>3</v>
      </c>
      <c r="F172" s="24">
        <v>4420</v>
      </c>
      <c r="G172" s="24">
        <v>2262</v>
      </c>
      <c r="H172" s="25">
        <v>0</v>
      </c>
      <c r="I172" s="26"/>
      <c r="J172" s="24">
        <v>4420</v>
      </c>
      <c r="K172" s="27">
        <v>13260</v>
      </c>
      <c r="L172" s="43">
        <v>0</v>
      </c>
      <c r="M172" s="53">
        <v>3</v>
      </c>
      <c r="O172" s="60">
        <v>16402</v>
      </c>
      <c r="P172" s="60">
        <v>2262</v>
      </c>
      <c r="Q172" s="60">
        <v>1809.6</v>
      </c>
      <c r="R172" s="60">
        <v>1696.5</v>
      </c>
      <c r="T172" s="96">
        <f t="shared" si="8"/>
        <v>7998432</v>
      </c>
      <c r="U172" s="96">
        <f t="shared" si="9"/>
        <v>7498530</v>
      </c>
      <c r="W172" s="94">
        <f t="shared" si="10"/>
        <v>7998432</v>
      </c>
      <c r="X172" s="94">
        <f t="shared" si="11"/>
        <v>7498530</v>
      </c>
    </row>
    <row r="173" spans="1:24" ht="76.5">
      <c r="A173" s="20">
        <v>163</v>
      </c>
      <c r="B173" s="21" t="s">
        <v>767</v>
      </c>
      <c r="C173" s="22" t="s">
        <v>768</v>
      </c>
      <c r="D173" s="21" t="s">
        <v>559</v>
      </c>
      <c r="E173" s="23">
        <v>6</v>
      </c>
      <c r="F173" s="24">
        <v>5636</v>
      </c>
      <c r="G173" s="24">
        <v>2262</v>
      </c>
      <c r="H173" s="25">
        <v>0</v>
      </c>
      <c r="I173" s="26"/>
      <c r="J173" s="24">
        <v>5636</v>
      </c>
      <c r="K173" s="27">
        <v>33816</v>
      </c>
      <c r="L173" s="43">
        <v>0</v>
      </c>
      <c r="M173" s="53">
        <v>6</v>
      </c>
      <c r="O173" s="60">
        <v>20588</v>
      </c>
      <c r="P173" s="60">
        <v>2262</v>
      </c>
      <c r="Q173" s="60">
        <v>1809.6</v>
      </c>
      <c r="R173" s="60">
        <v>1696.5</v>
      </c>
      <c r="T173" s="96">
        <f t="shared" si="8"/>
        <v>10198905.6</v>
      </c>
      <c r="U173" s="96">
        <f t="shared" si="9"/>
        <v>9561474</v>
      </c>
      <c r="W173" s="94">
        <f t="shared" si="10"/>
        <v>10198905.6</v>
      </c>
      <c r="X173" s="94">
        <f t="shared" si="11"/>
        <v>9561474</v>
      </c>
    </row>
    <row r="174" spans="1:24" ht="63.75">
      <c r="A174" s="20">
        <v>164</v>
      </c>
      <c r="B174" s="21" t="s">
        <v>769</v>
      </c>
      <c r="C174" s="22" t="s">
        <v>770</v>
      </c>
      <c r="D174" s="21" t="s">
        <v>559</v>
      </c>
      <c r="E174" s="23">
        <v>0</v>
      </c>
      <c r="F174" s="24">
        <v>0</v>
      </c>
      <c r="G174" s="24">
        <v>0</v>
      </c>
      <c r="H174" s="25">
        <v>0</v>
      </c>
      <c r="I174" s="26"/>
      <c r="J174" s="24">
        <v>0</v>
      </c>
      <c r="K174" s="27">
        <v>0</v>
      </c>
      <c r="L174" s="43">
        <v>0</v>
      </c>
      <c r="M174" s="53">
        <v>0</v>
      </c>
      <c r="O174" s="60">
        <v>14762</v>
      </c>
      <c r="P174" s="60">
        <v>1404</v>
      </c>
      <c r="Q174" s="60">
        <v>1123.2</v>
      </c>
      <c r="R174" s="60">
        <v>1053</v>
      </c>
      <c r="T174" s="96">
        <f t="shared" si="8"/>
        <v>0</v>
      </c>
      <c r="U174" s="96">
        <f t="shared" si="9"/>
        <v>0</v>
      </c>
      <c r="W174" s="94">
        <f t="shared" si="10"/>
        <v>0</v>
      </c>
      <c r="X174" s="94">
        <f t="shared" si="11"/>
        <v>0</v>
      </c>
    </row>
    <row r="175" spans="1:24" ht="38.25">
      <c r="A175" s="20">
        <v>165</v>
      </c>
      <c r="B175" s="21" t="s">
        <v>771</v>
      </c>
      <c r="C175" s="22" t="s">
        <v>772</v>
      </c>
      <c r="D175" s="21" t="s">
        <v>773</v>
      </c>
      <c r="E175" s="23">
        <v>0</v>
      </c>
      <c r="F175" s="24">
        <v>0</v>
      </c>
      <c r="G175" s="24">
        <v>0</v>
      </c>
      <c r="H175" s="25">
        <v>0</v>
      </c>
      <c r="I175" s="26"/>
      <c r="J175" s="24">
        <v>0</v>
      </c>
      <c r="K175" s="27">
        <v>0</v>
      </c>
      <c r="L175" s="43">
        <v>0</v>
      </c>
      <c r="M175" s="53">
        <v>0</v>
      </c>
      <c r="O175" s="60">
        <v>22131</v>
      </c>
      <c r="P175" s="60">
        <v>9625</v>
      </c>
      <c r="Q175" s="60">
        <v>7700</v>
      </c>
      <c r="R175" s="60">
        <v>7218.75</v>
      </c>
      <c r="T175" s="96">
        <f t="shared" si="8"/>
        <v>0</v>
      </c>
      <c r="U175" s="96">
        <f t="shared" si="9"/>
        <v>0</v>
      </c>
      <c r="W175" s="94">
        <f t="shared" si="10"/>
        <v>0</v>
      </c>
      <c r="X175" s="94">
        <f t="shared" si="11"/>
        <v>0</v>
      </c>
    </row>
    <row r="176" spans="1:24" ht="38.25">
      <c r="A176" s="20">
        <v>166</v>
      </c>
      <c r="B176" s="21" t="s">
        <v>774</v>
      </c>
      <c r="C176" s="22" t="s">
        <v>775</v>
      </c>
      <c r="D176" s="21" t="s">
        <v>776</v>
      </c>
      <c r="E176" s="23">
        <v>0</v>
      </c>
      <c r="F176" s="24">
        <v>0</v>
      </c>
      <c r="G176" s="24">
        <v>0</v>
      </c>
      <c r="H176" s="25">
        <v>0</v>
      </c>
      <c r="I176" s="26"/>
      <c r="J176" s="24">
        <v>0</v>
      </c>
      <c r="K176" s="27">
        <v>0</v>
      </c>
      <c r="L176" s="43">
        <v>0</v>
      </c>
      <c r="M176" s="53">
        <v>0</v>
      </c>
      <c r="O176" s="60">
        <v>61647</v>
      </c>
      <c r="P176" s="60">
        <v>14479</v>
      </c>
      <c r="Q176" s="60">
        <v>11583.2</v>
      </c>
      <c r="R176" s="60">
        <v>10859.25</v>
      </c>
      <c r="T176" s="96">
        <f t="shared" si="8"/>
        <v>0</v>
      </c>
      <c r="U176" s="96">
        <f t="shared" si="9"/>
        <v>0</v>
      </c>
      <c r="W176" s="94">
        <f t="shared" si="10"/>
        <v>0</v>
      </c>
      <c r="X176" s="94">
        <f t="shared" si="11"/>
        <v>0</v>
      </c>
    </row>
    <row r="177" spans="1:24" ht="25.5">
      <c r="A177" s="20">
        <v>167</v>
      </c>
      <c r="B177" s="21" t="s">
        <v>777</v>
      </c>
      <c r="C177" s="22" t="s">
        <v>778</v>
      </c>
      <c r="D177" s="21" t="s">
        <v>779</v>
      </c>
      <c r="E177" s="23">
        <v>0</v>
      </c>
      <c r="F177" s="24">
        <v>0</v>
      </c>
      <c r="G177" s="24">
        <v>0</v>
      </c>
      <c r="H177" s="25">
        <v>0</v>
      </c>
      <c r="I177" s="26"/>
      <c r="J177" s="24">
        <v>0</v>
      </c>
      <c r="K177" s="27">
        <v>0</v>
      </c>
      <c r="L177" s="43">
        <v>0</v>
      </c>
      <c r="M177" s="53">
        <v>0</v>
      </c>
      <c r="O177" s="60">
        <v>35420</v>
      </c>
      <c r="P177" s="60">
        <v>3870</v>
      </c>
      <c r="Q177" s="60">
        <v>3096</v>
      </c>
      <c r="R177" s="60">
        <v>2902.5</v>
      </c>
      <c r="T177" s="96">
        <f t="shared" si="8"/>
        <v>0</v>
      </c>
      <c r="U177" s="96">
        <f t="shared" si="9"/>
        <v>0</v>
      </c>
      <c r="W177" s="94">
        <f t="shared" si="10"/>
        <v>0</v>
      </c>
      <c r="X177" s="94">
        <f t="shared" si="11"/>
        <v>0</v>
      </c>
    </row>
    <row r="178" spans="1:24" ht="25.5">
      <c r="A178" s="20">
        <v>168</v>
      </c>
      <c r="B178" s="21" t="s">
        <v>780</v>
      </c>
      <c r="C178" s="22" t="s">
        <v>781</v>
      </c>
      <c r="D178" s="21" t="s">
        <v>559</v>
      </c>
      <c r="E178" s="23">
        <v>5</v>
      </c>
      <c r="F178" s="24">
        <v>47584</v>
      </c>
      <c r="G178" s="24">
        <v>27347</v>
      </c>
      <c r="H178" s="25">
        <v>0</v>
      </c>
      <c r="I178" s="26"/>
      <c r="J178" s="24">
        <v>47584</v>
      </c>
      <c r="K178" s="27">
        <v>237920</v>
      </c>
      <c r="L178" s="43">
        <v>0</v>
      </c>
      <c r="M178" s="53">
        <v>5</v>
      </c>
      <c r="O178" s="60">
        <v>51691</v>
      </c>
      <c r="P178" s="60">
        <v>27347</v>
      </c>
      <c r="Q178" s="60">
        <v>21877.599999999999</v>
      </c>
      <c r="R178" s="60">
        <v>20510.25</v>
      </c>
      <c r="T178" s="96">
        <f t="shared" si="8"/>
        <v>1041023718.4</v>
      </c>
      <c r="U178" s="96">
        <f t="shared" si="9"/>
        <v>975959736</v>
      </c>
      <c r="W178" s="94">
        <f t="shared" si="10"/>
        <v>1041023718.4</v>
      </c>
      <c r="X178" s="94">
        <f t="shared" si="11"/>
        <v>975959736</v>
      </c>
    </row>
    <row r="179" spans="1:24" ht="76.5">
      <c r="A179" s="20">
        <v>169</v>
      </c>
      <c r="B179" s="21" t="s">
        <v>782</v>
      </c>
      <c r="C179" s="22" t="s">
        <v>783</v>
      </c>
      <c r="D179" s="21" t="s">
        <v>559</v>
      </c>
      <c r="E179" s="23">
        <v>0</v>
      </c>
      <c r="F179" s="24">
        <v>0</v>
      </c>
      <c r="G179" s="24">
        <v>0</v>
      </c>
      <c r="H179" s="25">
        <v>0</v>
      </c>
      <c r="I179" s="26"/>
      <c r="J179" s="24">
        <v>0</v>
      </c>
      <c r="K179" s="27">
        <v>0</v>
      </c>
      <c r="L179" s="43">
        <v>0</v>
      </c>
      <c r="M179" s="53">
        <v>0</v>
      </c>
      <c r="O179" s="60">
        <v>282800</v>
      </c>
      <c r="P179" s="60">
        <v>6693</v>
      </c>
      <c r="Q179" s="60">
        <v>5354.4</v>
      </c>
      <c r="R179" s="60">
        <v>5019.75</v>
      </c>
      <c r="T179" s="96">
        <f t="shared" si="8"/>
        <v>0</v>
      </c>
      <c r="U179" s="96">
        <f t="shared" si="9"/>
        <v>0</v>
      </c>
      <c r="W179" s="94">
        <f t="shared" si="10"/>
        <v>0</v>
      </c>
      <c r="X179" s="94">
        <f t="shared" si="11"/>
        <v>0</v>
      </c>
    </row>
    <row r="180" spans="1:24" ht="140.25">
      <c r="A180" s="20">
        <v>170</v>
      </c>
      <c r="B180" s="21" t="s">
        <v>784</v>
      </c>
      <c r="C180" s="22" t="s">
        <v>785</v>
      </c>
      <c r="D180" s="21" t="s">
        <v>786</v>
      </c>
      <c r="E180" s="23">
        <v>70</v>
      </c>
      <c r="F180" s="24">
        <v>35043</v>
      </c>
      <c r="G180" s="24">
        <v>12705</v>
      </c>
      <c r="H180" s="25">
        <v>0</v>
      </c>
      <c r="I180" s="26"/>
      <c r="J180" s="24">
        <v>35043</v>
      </c>
      <c r="K180" s="27">
        <v>2453010</v>
      </c>
      <c r="L180" s="43">
        <v>0</v>
      </c>
      <c r="M180" s="53">
        <v>70</v>
      </c>
      <c r="O180" s="60">
        <v>66175</v>
      </c>
      <c r="P180" s="60">
        <v>12705</v>
      </c>
      <c r="Q180" s="60">
        <v>10164</v>
      </c>
      <c r="R180" s="60">
        <v>9528.75</v>
      </c>
      <c r="T180" s="96">
        <f t="shared" si="8"/>
        <v>356177052</v>
      </c>
      <c r="U180" s="96">
        <f t="shared" si="9"/>
        <v>333915986.25</v>
      </c>
      <c r="W180" s="94">
        <f t="shared" si="10"/>
        <v>356177052</v>
      </c>
      <c r="X180" s="94">
        <f t="shared" si="11"/>
        <v>333915986.25</v>
      </c>
    </row>
    <row r="181" spans="1:24" ht="89.25">
      <c r="A181" s="20">
        <v>171</v>
      </c>
      <c r="B181" s="21" t="s">
        <v>787</v>
      </c>
      <c r="C181" s="22" t="s">
        <v>788</v>
      </c>
      <c r="D181" s="21" t="s">
        <v>786</v>
      </c>
      <c r="E181" s="23">
        <v>0</v>
      </c>
      <c r="F181" s="24">
        <v>0</v>
      </c>
      <c r="G181" s="24">
        <v>0</v>
      </c>
      <c r="H181" s="25">
        <v>0</v>
      </c>
      <c r="I181" s="26"/>
      <c r="J181" s="24">
        <v>0</v>
      </c>
      <c r="K181" s="27">
        <v>0</v>
      </c>
      <c r="L181" s="43">
        <v>0</v>
      </c>
      <c r="M181" s="53">
        <v>0</v>
      </c>
      <c r="O181" s="60">
        <v>45450</v>
      </c>
      <c r="P181" s="60">
        <v>16204</v>
      </c>
      <c r="Q181" s="60">
        <v>12963.2</v>
      </c>
      <c r="R181" s="60">
        <v>12153</v>
      </c>
      <c r="T181" s="96">
        <f t="shared" si="8"/>
        <v>0</v>
      </c>
      <c r="U181" s="96">
        <f t="shared" si="9"/>
        <v>0</v>
      </c>
      <c r="W181" s="94">
        <f t="shared" si="10"/>
        <v>0</v>
      </c>
      <c r="X181" s="94">
        <f t="shared" si="11"/>
        <v>0</v>
      </c>
    </row>
    <row r="182" spans="1:24" ht="102">
      <c r="A182" s="20">
        <v>172</v>
      </c>
      <c r="B182" s="21" t="s">
        <v>789</v>
      </c>
      <c r="C182" s="22" t="s">
        <v>790</v>
      </c>
      <c r="D182" s="21" t="s">
        <v>791</v>
      </c>
      <c r="E182" s="23">
        <v>0</v>
      </c>
      <c r="F182" s="24">
        <v>0</v>
      </c>
      <c r="G182" s="24">
        <v>0</v>
      </c>
      <c r="H182" s="25">
        <v>0</v>
      </c>
      <c r="I182" s="26"/>
      <c r="J182" s="24">
        <v>0</v>
      </c>
      <c r="K182" s="27">
        <v>0</v>
      </c>
      <c r="L182" s="43">
        <v>0</v>
      </c>
      <c r="M182" s="53">
        <v>0</v>
      </c>
      <c r="O182" s="60">
        <v>99044</v>
      </c>
      <c r="P182" s="60">
        <v>3394</v>
      </c>
      <c r="Q182" s="60">
        <v>2715.2</v>
      </c>
      <c r="R182" s="60">
        <v>2545.5</v>
      </c>
      <c r="T182" s="96">
        <f t="shared" si="8"/>
        <v>0</v>
      </c>
      <c r="U182" s="96">
        <f t="shared" si="9"/>
        <v>0</v>
      </c>
      <c r="W182" s="94">
        <f t="shared" si="10"/>
        <v>0</v>
      </c>
      <c r="X182" s="94">
        <f t="shared" si="11"/>
        <v>0</v>
      </c>
    </row>
    <row r="183" spans="1:24" ht="140.25">
      <c r="A183" s="20">
        <v>173</v>
      </c>
      <c r="B183" s="21" t="s">
        <v>792</v>
      </c>
      <c r="C183" s="22" t="s">
        <v>793</v>
      </c>
      <c r="D183" s="21" t="s">
        <v>791</v>
      </c>
      <c r="E183" s="23">
        <v>0</v>
      </c>
      <c r="F183" s="24">
        <v>0</v>
      </c>
      <c r="G183" s="24">
        <v>0</v>
      </c>
      <c r="H183" s="25">
        <v>0</v>
      </c>
      <c r="I183" s="26"/>
      <c r="J183" s="24">
        <v>0</v>
      </c>
      <c r="K183" s="27">
        <v>0</v>
      </c>
      <c r="L183" s="43">
        <v>0</v>
      </c>
      <c r="M183" s="53">
        <v>0</v>
      </c>
      <c r="O183" s="60">
        <v>63630</v>
      </c>
      <c r="P183" s="60">
        <v>17132</v>
      </c>
      <c r="Q183" s="60">
        <v>13705.6</v>
      </c>
      <c r="R183" s="60">
        <v>12849</v>
      </c>
      <c r="T183" s="96">
        <f t="shared" si="8"/>
        <v>0</v>
      </c>
      <c r="U183" s="96">
        <f t="shared" si="9"/>
        <v>0</v>
      </c>
      <c r="W183" s="94">
        <f t="shared" si="10"/>
        <v>0</v>
      </c>
      <c r="X183" s="94">
        <f t="shared" si="11"/>
        <v>0</v>
      </c>
    </row>
    <row r="184" spans="1:24" ht="51">
      <c r="A184" s="20">
        <v>174</v>
      </c>
      <c r="B184" s="21" t="s">
        <v>794</v>
      </c>
      <c r="C184" s="22" t="s">
        <v>795</v>
      </c>
      <c r="D184" s="21" t="s">
        <v>796</v>
      </c>
      <c r="E184" s="23">
        <v>0</v>
      </c>
      <c r="F184" s="24">
        <v>0</v>
      </c>
      <c r="G184" s="24">
        <v>0</v>
      </c>
      <c r="H184" s="25">
        <v>0</v>
      </c>
      <c r="I184" s="26"/>
      <c r="J184" s="24">
        <v>0</v>
      </c>
      <c r="K184" s="27">
        <v>0</v>
      </c>
      <c r="L184" s="43">
        <v>0</v>
      </c>
      <c r="M184" s="53">
        <v>0</v>
      </c>
      <c r="O184" s="60">
        <v>23981</v>
      </c>
      <c r="P184" s="60">
        <v>12521</v>
      </c>
      <c r="Q184" s="60">
        <v>10016.799999999999</v>
      </c>
      <c r="R184" s="60">
        <v>9390.75</v>
      </c>
      <c r="T184" s="96">
        <f t="shared" si="8"/>
        <v>0</v>
      </c>
      <c r="U184" s="96">
        <f t="shared" si="9"/>
        <v>0</v>
      </c>
      <c r="W184" s="94">
        <f t="shared" si="10"/>
        <v>0</v>
      </c>
      <c r="X184" s="94">
        <f t="shared" si="11"/>
        <v>0</v>
      </c>
    </row>
    <row r="185" spans="1:24" ht="63.75">
      <c r="A185" s="20">
        <v>175</v>
      </c>
      <c r="B185" s="21" t="s">
        <v>797</v>
      </c>
      <c r="C185" s="22" t="s">
        <v>798</v>
      </c>
      <c r="D185" s="21" t="s">
        <v>799</v>
      </c>
      <c r="E185" s="23">
        <v>20</v>
      </c>
      <c r="F185" s="24">
        <v>13155</v>
      </c>
      <c r="G185" s="24">
        <v>7300</v>
      </c>
      <c r="H185" s="25">
        <v>0</v>
      </c>
      <c r="I185" s="26"/>
      <c r="J185" s="24">
        <v>13155</v>
      </c>
      <c r="K185" s="27">
        <v>263100</v>
      </c>
      <c r="L185" s="43">
        <v>0</v>
      </c>
      <c r="M185" s="53">
        <v>20</v>
      </c>
      <c r="O185" s="60">
        <v>14544</v>
      </c>
      <c r="P185" s="60">
        <v>7300</v>
      </c>
      <c r="Q185" s="60">
        <v>5840</v>
      </c>
      <c r="R185" s="60">
        <v>5475</v>
      </c>
      <c r="T185" s="96">
        <f t="shared" si="8"/>
        <v>76825200</v>
      </c>
      <c r="U185" s="96">
        <f t="shared" si="9"/>
        <v>72023625</v>
      </c>
      <c r="W185" s="94">
        <f t="shared" si="10"/>
        <v>76825200</v>
      </c>
      <c r="X185" s="94">
        <f t="shared" si="11"/>
        <v>72023625</v>
      </c>
    </row>
    <row r="186" spans="1:24" ht="63.75">
      <c r="A186" s="20">
        <v>176</v>
      </c>
      <c r="B186" s="21" t="s">
        <v>800</v>
      </c>
      <c r="C186" s="22" t="s">
        <v>798</v>
      </c>
      <c r="D186" s="21" t="s">
        <v>801</v>
      </c>
      <c r="E186" s="23">
        <v>0</v>
      </c>
      <c r="F186" s="24">
        <v>0</v>
      </c>
      <c r="G186" s="24">
        <v>0</v>
      </c>
      <c r="H186" s="25">
        <v>0</v>
      </c>
      <c r="I186" s="26"/>
      <c r="J186" s="24">
        <v>0</v>
      </c>
      <c r="K186" s="27">
        <v>0</v>
      </c>
      <c r="L186" s="43">
        <v>0</v>
      </c>
      <c r="M186" s="53">
        <v>0</v>
      </c>
      <c r="O186" s="60">
        <v>15521</v>
      </c>
      <c r="P186" s="60">
        <v>2734</v>
      </c>
      <c r="Q186" s="60">
        <v>2187.1999999999998</v>
      </c>
      <c r="R186" s="60">
        <v>2050.5</v>
      </c>
      <c r="T186" s="96">
        <f t="shared" si="8"/>
        <v>0</v>
      </c>
      <c r="U186" s="96">
        <f t="shared" si="9"/>
        <v>0</v>
      </c>
      <c r="W186" s="94">
        <f t="shared" si="10"/>
        <v>0</v>
      </c>
      <c r="X186" s="94">
        <f t="shared" si="11"/>
        <v>0</v>
      </c>
    </row>
    <row r="187" spans="1:24" ht="63.75">
      <c r="A187" s="20">
        <v>177</v>
      </c>
      <c r="B187" s="21" t="s">
        <v>802</v>
      </c>
      <c r="C187" s="22" t="s">
        <v>798</v>
      </c>
      <c r="D187" s="21" t="s">
        <v>786</v>
      </c>
      <c r="E187" s="23">
        <v>0</v>
      </c>
      <c r="F187" s="24">
        <v>0</v>
      </c>
      <c r="G187" s="24">
        <v>0</v>
      </c>
      <c r="H187" s="25">
        <v>0</v>
      </c>
      <c r="I187" s="26"/>
      <c r="J187" s="24">
        <v>0</v>
      </c>
      <c r="K187" s="27">
        <v>0</v>
      </c>
      <c r="L187" s="43">
        <v>0</v>
      </c>
      <c r="M187" s="53">
        <v>0</v>
      </c>
      <c r="O187" s="60">
        <v>5701</v>
      </c>
      <c r="P187" s="60">
        <v>2538</v>
      </c>
      <c r="Q187" s="60">
        <v>2030.4</v>
      </c>
      <c r="R187" s="60">
        <v>1903.5</v>
      </c>
      <c r="T187" s="96">
        <f t="shared" si="8"/>
        <v>0</v>
      </c>
      <c r="U187" s="96">
        <f t="shared" si="9"/>
        <v>0</v>
      </c>
      <c r="W187" s="94">
        <f t="shared" si="10"/>
        <v>0</v>
      </c>
      <c r="X187" s="94">
        <f t="shared" si="11"/>
        <v>0</v>
      </c>
    </row>
    <row r="188" spans="1:24" ht="63.75">
      <c r="A188" s="20">
        <v>178</v>
      </c>
      <c r="B188" s="21" t="s">
        <v>803</v>
      </c>
      <c r="C188" s="22" t="s">
        <v>804</v>
      </c>
      <c r="D188" s="21" t="s">
        <v>786</v>
      </c>
      <c r="E188" s="23">
        <v>0</v>
      </c>
      <c r="F188" s="24">
        <v>0</v>
      </c>
      <c r="G188" s="24">
        <v>0</v>
      </c>
      <c r="H188" s="25">
        <v>0</v>
      </c>
      <c r="I188" s="26"/>
      <c r="J188" s="24">
        <v>0</v>
      </c>
      <c r="K188" s="27">
        <v>0</v>
      </c>
      <c r="L188" s="43">
        <v>0</v>
      </c>
      <c r="M188" s="53">
        <v>0</v>
      </c>
      <c r="O188" s="60">
        <v>6779</v>
      </c>
      <c r="P188" s="60">
        <v>2538</v>
      </c>
      <c r="Q188" s="60">
        <v>2030.4</v>
      </c>
      <c r="R188" s="60">
        <v>1903.5</v>
      </c>
      <c r="T188" s="96">
        <f t="shared" si="8"/>
        <v>0</v>
      </c>
      <c r="U188" s="96">
        <f t="shared" si="9"/>
        <v>0</v>
      </c>
      <c r="W188" s="94">
        <f t="shared" si="10"/>
        <v>0</v>
      </c>
      <c r="X188" s="94">
        <f t="shared" si="11"/>
        <v>0</v>
      </c>
    </row>
    <row r="189" spans="1:24" ht="63.75">
      <c r="A189" s="20">
        <v>179</v>
      </c>
      <c r="B189" s="21" t="s">
        <v>805</v>
      </c>
      <c r="C189" s="22" t="s">
        <v>806</v>
      </c>
      <c r="D189" s="21" t="s">
        <v>807</v>
      </c>
      <c r="E189" s="23">
        <v>0</v>
      </c>
      <c r="F189" s="24">
        <v>0</v>
      </c>
      <c r="G189" s="24">
        <v>0</v>
      </c>
      <c r="H189" s="25">
        <v>0</v>
      </c>
      <c r="I189" s="26"/>
      <c r="J189" s="24">
        <v>0</v>
      </c>
      <c r="K189" s="27">
        <v>0</v>
      </c>
      <c r="L189" s="43">
        <v>0</v>
      </c>
      <c r="M189" s="53">
        <v>0</v>
      </c>
      <c r="O189" s="60">
        <v>56465</v>
      </c>
      <c r="P189" s="60">
        <v>7761</v>
      </c>
      <c r="Q189" s="60">
        <v>6208.8</v>
      </c>
      <c r="R189" s="60">
        <v>5820.75</v>
      </c>
      <c r="T189" s="96">
        <f t="shared" si="8"/>
        <v>0</v>
      </c>
      <c r="U189" s="96">
        <f t="shared" si="9"/>
        <v>0</v>
      </c>
      <c r="W189" s="94">
        <f t="shared" si="10"/>
        <v>0</v>
      </c>
      <c r="X189" s="94">
        <f t="shared" si="11"/>
        <v>0</v>
      </c>
    </row>
    <row r="190" spans="1:24" ht="102">
      <c r="A190" s="20">
        <v>180</v>
      </c>
      <c r="B190" s="21" t="s">
        <v>808</v>
      </c>
      <c r="C190" s="22" t="s">
        <v>809</v>
      </c>
      <c r="D190" s="21" t="s">
        <v>810</v>
      </c>
      <c r="E190" s="23">
        <v>0</v>
      </c>
      <c r="F190" s="24">
        <v>0</v>
      </c>
      <c r="G190" s="24">
        <v>0</v>
      </c>
      <c r="H190" s="25">
        <v>0</v>
      </c>
      <c r="I190" s="26"/>
      <c r="J190" s="24">
        <v>0</v>
      </c>
      <c r="K190" s="27">
        <v>0</v>
      </c>
      <c r="L190" s="43">
        <v>0</v>
      </c>
      <c r="M190" s="53">
        <v>0</v>
      </c>
      <c r="O190" s="60">
        <v>24886</v>
      </c>
      <c r="P190" s="60">
        <v>5701</v>
      </c>
      <c r="Q190" s="60">
        <v>4560.8</v>
      </c>
      <c r="R190" s="60">
        <v>4275.75</v>
      </c>
      <c r="T190" s="96">
        <f t="shared" si="8"/>
        <v>0</v>
      </c>
      <c r="U190" s="96">
        <f t="shared" si="9"/>
        <v>0</v>
      </c>
      <c r="W190" s="94">
        <f t="shared" si="10"/>
        <v>0</v>
      </c>
      <c r="X190" s="94">
        <f t="shared" si="11"/>
        <v>0</v>
      </c>
    </row>
    <row r="191" spans="1:24" ht="63.75">
      <c r="A191" s="20">
        <v>181</v>
      </c>
      <c r="B191" s="21" t="s">
        <v>811</v>
      </c>
      <c r="C191" s="22" t="s">
        <v>812</v>
      </c>
      <c r="D191" s="21" t="s">
        <v>813</v>
      </c>
      <c r="E191" s="23">
        <v>0</v>
      </c>
      <c r="F191" s="24">
        <v>0</v>
      </c>
      <c r="G191" s="24">
        <v>0</v>
      </c>
      <c r="H191" s="25">
        <v>0</v>
      </c>
      <c r="I191" s="26"/>
      <c r="J191" s="24">
        <v>0</v>
      </c>
      <c r="K191" s="27">
        <v>0</v>
      </c>
      <c r="L191" s="43">
        <v>0</v>
      </c>
      <c r="M191" s="53">
        <v>0</v>
      </c>
      <c r="O191" s="60">
        <v>2482</v>
      </c>
      <c r="P191" s="60">
        <v>641</v>
      </c>
      <c r="Q191" s="60">
        <v>512.79999999999995</v>
      </c>
      <c r="R191" s="60">
        <v>480.75</v>
      </c>
      <c r="T191" s="96">
        <f t="shared" si="8"/>
        <v>0</v>
      </c>
      <c r="U191" s="96">
        <f t="shared" si="9"/>
        <v>0</v>
      </c>
      <c r="W191" s="94">
        <f t="shared" si="10"/>
        <v>0</v>
      </c>
      <c r="X191" s="94">
        <f t="shared" si="11"/>
        <v>0</v>
      </c>
    </row>
    <row r="192" spans="1:24" ht="63.75">
      <c r="A192" s="20">
        <v>182</v>
      </c>
      <c r="B192" s="21" t="s">
        <v>814</v>
      </c>
      <c r="C192" s="22" t="s">
        <v>812</v>
      </c>
      <c r="D192" s="21" t="s">
        <v>815</v>
      </c>
      <c r="E192" s="23">
        <v>0</v>
      </c>
      <c r="F192" s="24">
        <v>0</v>
      </c>
      <c r="G192" s="24">
        <v>0</v>
      </c>
      <c r="H192" s="25">
        <v>0</v>
      </c>
      <c r="I192" s="26"/>
      <c r="J192" s="24">
        <v>0</v>
      </c>
      <c r="K192" s="27">
        <v>0</v>
      </c>
      <c r="L192" s="43">
        <v>0</v>
      </c>
      <c r="M192" s="53">
        <v>0</v>
      </c>
      <c r="O192" s="60">
        <v>4482</v>
      </c>
      <c r="P192" s="60">
        <v>1182</v>
      </c>
      <c r="Q192" s="60">
        <v>945.6</v>
      </c>
      <c r="R192" s="60">
        <v>886.5</v>
      </c>
      <c r="T192" s="96">
        <f t="shared" si="8"/>
        <v>0</v>
      </c>
      <c r="U192" s="96">
        <f t="shared" si="9"/>
        <v>0</v>
      </c>
      <c r="W192" s="94">
        <f t="shared" si="10"/>
        <v>0</v>
      </c>
      <c r="X192" s="94">
        <f t="shared" si="11"/>
        <v>0</v>
      </c>
    </row>
    <row r="193" spans="1:24" ht="63.75">
      <c r="A193" s="20">
        <v>183</v>
      </c>
      <c r="B193" s="21" t="s">
        <v>816</v>
      </c>
      <c r="C193" s="22" t="s">
        <v>812</v>
      </c>
      <c r="D193" s="21" t="s">
        <v>817</v>
      </c>
      <c r="E193" s="23">
        <v>0</v>
      </c>
      <c r="F193" s="24">
        <v>0</v>
      </c>
      <c r="G193" s="24">
        <v>0</v>
      </c>
      <c r="H193" s="25">
        <v>0</v>
      </c>
      <c r="I193" s="26"/>
      <c r="J193" s="24">
        <v>0</v>
      </c>
      <c r="K193" s="27">
        <v>0</v>
      </c>
      <c r="L193" s="43">
        <v>0</v>
      </c>
      <c r="M193" s="53">
        <v>0</v>
      </c>
      <c r="O193" s="60">
        <v>2715</v>
      </c>
      <c r="P193" s="60">
        <v>1234</v>
      </c>
      <c r="Q193" s="60">
        <v>987.2</v>
      </c>
      <c r="R193" s="60">
        <v>925.5</v>
      </c>
      <c r="T193" s="96">
        <f t="shared" si="8"/>
        <v>0</v>
      </c>
      <c r="U193" s="96">
        <f t="shared" si="9"/>
        <v>0</v>
      </c>
      <c r="W193" s="94">
        <f t="shared" si="10"/>
        <v>0</v>
      </c>
      <c r="X193" s="94">
        <f t="shared" si="11"/>
        <v>0</v>
      </c>
    </row>
    <row r="194" spans="1:24" ht="38.25">
      <c r="A194" s="20">
        <v>184</v>
      </c>
      <c r="B194" s="21" t="s">
        <v>818</v>
      </c>
      <c r="C194" s="22" t="s">
        <v>819</v>
      </c>
      <c r="D194" s="21" t="s">
        <v>820</v>
      </c>
      <c r="E194" s="23">
        <v>40</v>
      </c>
      <c r="F194" s="24">
        <v>2678</v>
      </c>
      <c r="G194" s="24">
        <v>1303</v>
      </c>
      <c r="H194" s="25">
        <v>0</v>
      </c>
      <c r="I194" s="26"/>
      <c r="J194" s="24">
        <v>2678</v>
      </c>
      <c r="K194" s="27">
        <v>107120</v>
      </c>
      <c r="L194" s="43">
        <v>0</v>
      </c>
      <c r="M194" s="53">
        <v>40</v>
      </c>
      <c r="O194" s="60">
        <v>3675</v>
      </c>
      <c r="P194" s="60">
        <v>1303</v>
      </c>
      <c r="Q194" s="60">
        <v>1042.4000000000001</v>
      </c>
      <c r="R194" s="60">
        <v>977.25</v>
      </c>
      <c r="T194" s="96">
        <f t="shared" si="8"/>
        <v>2791547.2</v>
      </c>
      <c r="U194" s="96">
        <f t="shared" si="9"/>
        <v>2617075.5</v>
      </c>
      <c r="W194" s="94">
        <f t="shared" si="10"/>
        <v>2791547.2</v>
      </c>
      <c r="X194" s="94">
        <f t="shared" si="11"/>
        <v>2617075.5</v>
      </c>
    </row>
    <row r="195" spans="1:24" ht="267.75">
      <c r="A195" s="20">
        <v>185</v>
      </c>
      <c r="B195" s="21" t="s">
        <v>821</v>
      </c>
      <c r="C195" s="22" t="s">
        <v>822</v>
      </c>
      <c r="D195" s="21" t="s">
        <v>820</v>
      </c>
      <c r="E195" s="23">
        <v>0</v>
      </c>
      <c r="F195" s="24">
        <v>0</v>
      </c>
      <c r="G195" s="24">
        <v>0</v>
      </c>
      <c r="H195" s="25">
        <v>0</v>
      </c>
      <c r="I195" s="26"/>
      <c r="J195" s="24">
        <v>0</v>
      </c>
      <c r="K195" s="27">
        <v>0</v>
      </c>
      <c r="L195" s="43">
        <v>0</v>
      </c>
      <c r="M195" s="53">
        <v>0</v>
      </c>
      <c r="O195" s="60">
        <v>14706</v>
      </c>
      <c r="P195" s="60">
        <v>3225</v>
      </c>
      <c r="Q195" s="60">
        <v>2580</v>
      </c>
      <c r="R195" s="60">
        <v>2418.75</v>
      </c>
      <c r="T195" s="96">
        <f t="shared" si="8"/>
        <v>0</v>
      </c>
      <c r="U195" s="96">
        <f t="shared" si="9"/>
        <v>0</v>
      </c>
      <c r="W195" s="94">
        <f t="shared" si="10"/>
        <v>0</v>
      </c>
      <c r="X195" s="94">
        <f t="shared" si="11"/>
        <v>0</v>
      </c>
    </row>
    <row r="196" spans="1:24" ht="25.5">
      <c r="A196" s="20">
        <v>186</v>
      </c>
      <c r="B196" s="21" t="s">
        <v>823</v>
      </c>
      <c r="C196" s="22" t="s">
        <v>824</v>
      </c>
      <c r="D196" s="21" t="s">
        <v>825</v>
      </c>
      <c r="E196" s="23">
        <v>20</v>
      </c>
      <c r="F196" s="24">
        <v>16490</v>
      </c>
      <c r="G196" s="24">
        <v>8400</v>
      </c>
      <c r="H196" s="25">
        <v>0</v>
      </c>
      <c r="I196" s="26"/>
      <c r="J196" s="24">
        <v>16490</v>
      </c>
      <c r="K196" s="27">
        <v>329800</v>
      </c>
      <c r="L196" s="43">
        <v>0</v>
      </c>
      <c r="M196" s="53">
        <v>20</v>
      </c>
      <c r="O196" s="60">
        <v>24823</v>
      </c>
      <c r="P196" s="60">
        <v>8400</v>
      </c>
      <c r="Q196" s="60">
        <v>6720</v>
      </c>
      <c r="R196" s="60">
        <v>6300</v>
      </c>
      <c r="T196" s="96">
        <f t="shared" si="8"/>
        <v>110812800</v>
      </c>
      <c r="U196" s="96">
        <f t="shared" si="9"/>
        <v>103887000</v>
      </c>
      <c r="W196" s="94">
        <f t="shared" si="10"/>
        <v>110812800</v>
      </c>
      <c r="X196" s="94">
        <f t="shared" si="11"/>
        <v>103887000</v>
      </c>
    </row>
    <row r="197" spans="1:24" ht="25.5">
      <c r="A197" s="20">
        <v>187</v>
      </c>
      <c r="B197" s="21" t="s">
        <v>826</v>
      </c>
      <c r="C197" s="22" t="s">
        <v>827</v>
      </c>
      <c r="D197" s="21" t="s">
        <v>828</v>
      </c>
      <c r="E197" s="23">
        <v>40</v>
      </c>
      <c r="F197" s="24">
        <v>7231</v>
      </c>
      <c r="G197" s="24">
        <v>3225</v>
      </c>
      <c r="H197" s="25">
        <v>0</v>
      </c>
      <c r="I197" s="26"/>
      <c r="J197" s="24">
        <v>7231</v>
      </c>
      <c r="K197" s="27">
        <v>289240</v>
      </c>
      <c r="L197" s="43">
        <v>0</v>
      </c>
      <c r="M197" s="53">
        <v>40</v>
      </c>
      <c r="O197" s="60">
        <v>8822</v>
      </c>
      <c r="P197" s="60">
        <v>3225</v>
      </c>
      <c r="Q197" s="60">
        <v>2580</v>
      </c>
      <c r="R197" s="60">
        <v>2418.75</v>
      </c>
      <c r="T197" s="96">
        <f t="shared" si="8"/>
        <v>18655980</v>
      </c>
      <c r="U197" s="96">
        <f t="shared" si="9"/>
        <v>17489981.25</v>
      </c>
      <c r="W197" s="94">
        <f t="shared" si="10"/>
        <v>18655980</v>
      </c>
      <c r="X197" s="94">
        <f t="shared" si="11"/>
        <v>17489981.25</v>
      </c>
    </row>
    <row r="198" spans="1:24" ht="38.25">
      <c r="A198" s="20">
        <v>188</v>
      </c>
      <c r="B198" s="21" t="s">
        <v>829</v>
      </c>
      <c r="C198" s="22" t="s">
        <v>819</v>
      </c>
      <c r="D198" s="21" t="s">
        <v>830</v>
      </c>
      <c r="E198" s="23">
        <v>40</v>
      </c>
      <c r="F198" s="24">
        <v>13505</v>
      </c>
      <c r="G198" s="24">
        <v>3846</v>
      </c>
      <c r="H198" s="25">
        <v>0</v>
      </c>
      <c r="I198" s="26"/>
      <c r="J198" s="24">
        <v>13505</v>
      </c>
      <c r="K198" s="27">
        <v>540200</v>
      </c>
      <c r="L198" s="43">
        <v>0</v>
      </c>
      <c r="M198" s="53">
        <v>40</v>
      </c>
      <c r="O198" s="60">
        <v>14203</v>
      </c>
      <c r="P198" s="60">
        <v>3846</v>
      </c>
      <c r="Q198" s="60">
        <v>3076.8</v>
      </c>
      <c r="R198" s="60">
        <v>2884.5</v>
      </c>
      <c r="T198" s="96">
        <f t="shared" si="8"/>
        <v>41552184</v>
      </c>
      <c r="U198" s="96">
        <f t="shared" si="9"/>
        <v>38955172.5</v>
      </c>
      <c r="W198" s="94">
        <f t="shared" si="10"/>
        <v>41552184</v>
      </c>
      <c r="X198" s="94">
        <f t="shared" si="11"/>
        <v>38955172.5</v>
      </c>
    </row>
    <row r="199" spans="1:24" ht="38.25">
      <c r="A199" s="20">
        <v>189</v>
      </c>
      <c r="B199" s="21" t="s">
        <v>831</v>
      </c>
      <c r="C199" s="22" t="s">
        <v>832</v>
      </c>
      <c r="D199" s="21" t="s">
        <v>830</v>
      </c>
      <c r="E199" s="23">
        <v>40</v>
      </c>
      <c r="F199" s="24">
        <v>15414</v>
      </c>
      <c r="G199" s="24">
        <v>1848</v>
      </c>
      <c r="H199" s="25">
        <v>0</v>
      </c>
      <c r="I199" s="26"/>
      <c r="J199" s="24">
        <v>15414</v>
      </c>
      <c r="K199" s="27">
        <v>616560</v>
      </c>
      <c r="L199" s="43">
        <v>0</v>
      </c>
      <c r="M199" s="53">
        <v>40</v>
      </c>
      <c r="O199" s="60">
        <v>23260</v>
      </c>
      <c r="P199" s="60">
        <v>1848</v>
      </c>
      <c r="Q199" s="60">
        <v>1478.4</v>
      </c>
      <c r="R199" s="60">
        <v>1386</v>
      </c>
      <c r="T199" s="96">
        <f t="shared" si="8"/>
        <v>22788057.600000001</v>
      </c>
      <c r="U199" s="96">
        <f t="shared" si="9"/>
        <v>21363804</v>
      </c>
      <c r="W199" s="94">
        <f t="shared" si="10"/>
        <v>22788057.600000001</v>
      </c>
      <c r="X199" s="94">
        <f t="shared" si="11"/>
        <v>21363804</v>
      </c>
    </row>
    <row r="200" spans="1:24" ht="25.5">
      <c r="A200" s="20">
        <v>190</v>
      </c>
      <c r="B200" s="21" t="s">
        <v>833</v>
      </c>
      <c r="C200" s="22" t="s">
        <v>834</v>
      </c>
      <c r="D200" s="21" t="s">
        <v>835</v>
      </c>
      <c r="E200" s="23">
        <v>0</v>
      </c>
      <c r="F200" s="24">
        <v>0</v>
      </c>
      <c r="G200" s="24">
        <v>0</v>
      </c>
      <c r="H200" s="25">
        <v>0</v>
      </c>
      <c r="I200" s="26"/>
      <c r="J200" s="24">
        <v>0</v>
      </c>
      <c r="K200" s="27">
        <v>0</v>
      </c>
      <c r="L200" s="43">
        <v>0</v>
      </c>
      <c r="M200" s="53">
        <v>0</v>
      </c>
      <c r="O200" s="60">
        <v>2037</v>
      </c>
      <c r="P200" s="60">
        <v>448</v>
      </c>
      <c r="Q200" s="60">
        <v>358.4</v>
      </c>
      <c r="R200" s="60">
        <v>336</v>
      </c>
      <c r="T200" s="96">
        <f t="shared" si="8"/>
        <v>0</v>
      </c>
      <c r="U200" s="96">
        <f t="shared" si="9"/>
        <v>0</v>
      </c>
      <c r="W200" s="94">
        <f t="shared" si="10"/>
        <v>0</v>
      </c>
      <c r="X200" s="94">
        <f t="shared" si="11"/>
        <v>0</v>
      </c>
    </row>
    <row r="201" spans="1:24" ht="25.5">
      <c r="A201" s="20">
        <v>191</v>
      </c>
      <c r="B201" s="21" t="s">
        <v>836</v>
      </c>
      <c r="C201" s="22" t="s">
        <v>837</v>
      </c>
      <c r="D201" s="21" t="s">
        <v>838</v>
      </c>
      <c r="E201" s="23">
        <v>0</v>
      </c>
      <c r="F201" s="24">
        <v>0</v>
      </c>
      <c r="G201" s="24">
        <v>0</v>
      </c>
      <c r="H201" s="25">
        <v>0</v>
      </c>
      <c r="I201" s="26"/>
      <c r="J201" s="24">
        <v>0</v>
      </c>
      <c r="K201" s="27">
        <v>0</v>
      </c>
      <c r="L201" s="43">
        <v>0</v>
      </c>
      <c r="M201" s="53">
        <v>0</v>
      </c>
      <c r="O201" s="60">
        <v>3269</v>
      </c>
      <c r="P201" s="60">
        <v>1044</v>
      </c>
      <c r="Q201" s="60">
        <v>835.2</v>
      </c>
      <c r="R201" s="60">
        <v>783</v>
      </c>
      <c r="T201" s="96">
        <f t="shared" si="8"/>
        <v>0</v>
      </c>
      <c r="U201" s="96">
        <f t="shared" si="9"/>
        <v>0</v>
      </c>
      <c r="W201" s="94">
        <f t="shared" si="10"/>
        <v>0</v>
      </c>
      <c r="X201" s="94">
        <f t="shared" si="11"/>
        <v>0</v>
      </c>
    </row>
    <row r="202" spans="1:24" ht="25.5">
      <c r="A202" s="20">
        <v>192</v>
      </c>
      <c r="B202" s="21" t="s">
        <v>839</v>
      </c>
      <c r="C202" s="22" t="s">
        <v>840</v>
      </c>
      <c r="D202" s="21" t="s">
        <v>838</v>
      </c>
      <c r="E202" s="23">
        <v>0</v>
      </c>
      <c r="F202" s="24">
        <v>0</v>
      </c>
      <c r="G202" s="24">
        <v>0</v>
      </c>
      <c r="H202" s="25">
        <v>0</v>
      </c>
      <c r="I202" s="26"/>
      <c r="J202" s="24">
        <v>0</v>
      </c>
      <c r="K202" s="27">
        <v>0</v>
      </c>
      <c r="L202" s="43">
        <v>0</v>
      </c>
      <c r="M202" s="53">
        <v>0</v>
      </c>
      <c r="O202" s="60">
        <v>4279</v>
      </c>
      <c r="P202" s="60">
        <v>1419</v>
      </c>
      <c r="Q202" s="60">
        <v>1135.2</v>
      </c>
      <c r="R202" s="60">
        <v>1064.25</v>
      </c>
      <c r="T202" s="96">
        <f t="shared" ref="T202:T265" si="12">F202*Q202</f>
        <v>0</v>
      </c>
      <c r="U202" s="96">
        <f t="shared" ref="U202:U265" si="13">F202*R202</f>
        <v>0</v>
      </c>
      <c r="W202" s="94">
        <f t="shared" ref="W202:W265" si="14">T202-L202</f>
        <v>0</v>
      </c>
      <c r="X202" s="94">
        <f t="shared" ref="X202:X265" si="15">U202-L202</f>
        <v>0</v>
      </c>
    </row>
    <row r="203" spans="1:24">
      <c r="A203" s="20">
        <v>193</v>
      </c>
      <c r="B203" s="21" t="s">
        <v>841</v>
      </c>
      <c r="C203" s="22" t="s">
        <v>842</v>
      </c>
      <c r="D203" s="21" t="s">
        <v>843</v>
      </c>
      <c r="E203" s="23">
        <v>25</v>
      </c>
      <c r="F203" s="24">
        <v>22078</v>
      </c>
      <c r="G203" s="24">
        <v>9502</v>
      </c>
      <c r="H203" s="25">
        <v>0</v>
      </c>
      <c r="I203" s="26"/>
      <c r="J203" s="24">
        <v>22078</v>
      </c>
      <c r="K203" s="27">
        <v>551950</v>
      </c>
      <c r="L203" s="43">
        <v>0</v>
      </c>
      <c r="M203" s="53">
        <v>25</v>
      </c>
      <c r="O203" s="60">
        <v>49207</v>
      </c>
      <c r="P203" s="60">
        <v>9502</v>
      </c>
      <c r="Q203" s="60">
        <v>7601.6</v>
      </c>
      <c r="R203" s="60">
        <v>7126.5</v>
      </c>
      <c r="T203" s="96">
        <f t="shared" si="12"/>
        <v>167828124.80000001</v>
      </c>
      <c r="U203" s="96">
        <f t="shared" si="13"/>
        <v>157338867</v>
      </c>
      <c r="W203" s="94">
        <f t="shared" si="14"/>
        <v>167828124.80000001</v>
      </c>
      <c r="X203" s="94">
        <f t="shared" si="15"/>
        <v>157338867</v>
      </c>
    </row>
    <row r="204" spans="1:24" ht="38.25">
      <c r="A204" s="20">
        <v>194</v>
      </c>
      <c r="B204" s="21" t="s">
        <v>844</v>
      </c>
      <c r="C204" s="22" t="s">
        <v>845</v>
      </c>
      <c r="D204" s="21" t="s">
        <v>559</v>
      </c>
      <c r="E204" s="23">
        <v>0</v>
      </c>
      <c r="F204" s="24">
        <v>0</v>
      </c>
      <c r="G204" s="24">
        <v>0</v>
      </c>
      <c r="H204" s="25">
        <v>0</v>
      </c>
      <c r="I204" s="26"/>
      <c r="J204" s="24">
        <v>0</v>
      </c>
      <c r="K204" s="27">
        <v>0</v>
      </c>
      <c r="L204" s="43">
        <v>0</v>
      </c>
      <c r="M204" s="53">
        <v>0</v>
      </c>
      <c r="O204" s="60">
        <v>95867</v>
      </c>
      <c r="P204" s="60">
        <v>12349</v>
      </c>
      <c r="Q204" s="60">
        <v>9879.2000000000007</v>
      </c>
      <c r="R204" s="60">
        <v>9261.75</v>
      </c>
      <c r="T204" s="96">
        <f t="shared" si="12"/>
        <v>0</v>
      </c>
      <c r="U204" s="96">
        <f t="shared" si="13"/>
        <v>0</v>
      </c>
      <c r="W204" s="94">
        <f t="shared" si="14"/>
        <v>0</v>
      </c>
      <c r="X204" s="94">
        <f t="shared" si="15"/>
        <v>0</v>
      </c>
    </row>
    <row r="205" spans="1:24" ht="51">
      <c r="A205" s="20">
        <v>195</v>
      </c>
      <c r="B205" s="21" t="s">
        <v>846</v>
      </c>
      <c r="C205" s="22" t="s">
        <v>847</v>
      </c>
      <c r="D205" s="21" t="s">
        <v>559</v>
      </c>
      <c r="E205" s="23">
        <v>0</v>
      </c>
      <c r="F205" s="24">
        <v>0</v>
      </c>
      <c r="G205" s="24">
        <v>0</v>
      </c>
      <c r="H205" s="25">
        <v>0</v>
      </c>
      <c r="I205" s="26"/>
      <c r="J205" s="24">
        <v>0</v>
      </c>
      <c r="K205" s="27">
        <v>0</v>
      </c>
      <c r="L205" s="43">
        <v>0</v>
      </c>
      <c r="M205" s="53">
        <v>0</v>
      </c>
      <c r="O205" s="60">
        <v>47782</v>
      </c>
      <c r="P205" s="60">
        <v>872</v>
      </c>
      <c r="Q205" s="60">
        <v>697.6</v>
      </c>
      <c r="R205" s="60">
        <v>654</v>
      </c>
      <c r="T205" s="96">
        <f t="shared" si="12"/>
        <v>0</v>
      </c>
      <c r="U205" s="96">
        <f t="shared" si="13"/>
        <v>0</v>
      </c>
      <c r="W205" s="94">
        <f t="shared" si="14"/>
        <v>0</v>
      </c>
      <c r="X205" s="94">
        <f t="shared" si="15"/>
        <v>0</v>
      </c>
    </row>
    <row r="206" spans="1:24" ht="38.25">
      <c r="A206" s="20">
        <v>196</v>
      </c>
      <c r="B206" s="21" t="s">
        <v>848</v>
      </c>
      <c r="C206" s="22" t="s">
        <v>849</v>
      </c>
      <c r="D206" s="21" t="s">
        <v>559</v>
      </c>
      <c r="E206" s="23">
        <v>0</v>
      </c>
      <c r="F206" s="24">
        <v>0</v>
      </c>
      <c r="G206" s="24">
        <v>0</v>
      </c>
      <c r="H206" s="25">
        <v>0</v>
      </c>
      <c r="I206" s="26"/>
      <c r="J206" s="24">
        <v>0</v>
      </c>
      <c r="K206" s="27">
        <v>0</v>
      </c>
      <c r="L206" s="43">
        <v>0</v>
      </c>
      <c r="M206" s="53">
        <v>0</v>
      </c>
      <c r="O206" s="60">
        <v>68476</v>
      </c>
      <c r="P206" s="60">
        <v>3207</v>
      </c>
      <c r="Q206" s="60">
        <v>2565.6</v>
      </c>
      <c r="R206" s="60">
        <v>2405.25</v>
      </c>
      <c r="T206" s="96">
        <f t="shared" si="12"/>
        <v>0</v>
      </c>
      <c r="U206" s="96">
        <f t="shared" si="13"/>
        <v>0</v>
      </c>
      <c r="W206" s="94">
        <f t="shared" si="14"/>
        <v>0</v>
      </c>
      <c r="X206" s="94">
        <f t="shared" si="15"/>
        <v>0</v>
      </c>
    </row>
    <row r="207" spans="1:24" ht="51">
      <c r="A207" s="20">
        <v>197</v>
      </c>
      <c r="B207" s="21" t="s">
        <v>850</v>
      </c>
      <c r="C207" s="22" t="s">
        <v>851</v>
      </c>
      <c r="D207" s="21" t="s">
        <v>559</v>
      </c>
      <c r="E207" s="23">
        <v>0</v>
      </c>
      <c r="F207" s="24">
        <v>0</v>
      </c>
      <c r="G207" s="24">
        <v>0</v>
      </c>
      <c r="H207" s="25">
        <v>0</v>
      </c>
      <c r="I207" s="26"/>
      <c r="J207" s="24">
        <v>0</v>
      </c>
      <c r="K207" s="27">
        <v>0</v>
      </c>
      <c r="L207" s="43">
        <v>0</v>
      </c>
      <c r="M207" s="53">
        <v>0</v>
      </c>
      <c r="O207" s="60">
        <v>169680</v>
      </c>
      <c r="P207" s="60">
        <v>48832</v>
      </c>
      <c r="Q207" s="60">
        <v>39065.599999999999</v>
      </c>
      <c r="R207" s="60">
        <v>36624</v>
      </c>
      <c r="T207" s="96">
        <f t="shared" si="12"/>
        <v>0</v>
      </c>
      <c r="U207" s="96">
        <f t="shared" si="13"/>
        <v>0</v>
      </c>
      <c r="W207" s="94">
        <f t="shared" si="14"/>
        <v>0</v>
      </c>
      <c r="X207" s="94">
        <f t="shared" si="15"/>
        <v>0</v>
      </c>
    </row>
    <row r="208" spans="1:24" ht="51">
      <c r="A208" s="20">
        <v>198</v>
      </c>
      <c r="B208" s="21" t="s">
        <v>852</v>
      </c>
      <c r="C208" s="22" t="s">
        <v>853</v>
      </c>
      <c r="D208" s="21" t="s">
        <v>559</v>
      </c>
      <c r="E208" s="23">
        <v>10</v>
      </c>
      <c r="F208" s="24">
        <v>73666</v>
      </c>
      <c r="G208" s="24">
        <v>32679</v>
      </c>
      <c r="H208" s="25">
        <v>0</v>
      </c>
      <c r="I208" s="26"/>
      <c r="J208" s="24">
        <v>73666</v>
      </c>
      <c r="K208" s="27">
        <v>736660</v>
      </c>
      <c r="L208" s="43">
        <v>0</v>
      </c>
      <c r="M208" s="53">
        <v>10</v>
      </c>
      <c r="O208" s="60">
        <v>101808</v>
      </c>
      <c r="P208" s="60">
        <v>32679</v>
      </c>
      <c r="Q208" s="60">
        <v>26143.200000000001</v>
      </c>
      <c r="R208" s="60">
        <v>24509.25</v>
      </c>
      <c r="T208" s="96">
        <f t="shared" si="12"/>
        <v>1925864971.2</v>
      </c>
      <c r="U208" s="96">
        <f t="shared" si="13"/>
        <v>1805498410.5</v>
      </c>
      <c r="W208" s="94">
        <f t="shared" si="14"/>
        <v>1925864971.2</v>
      </c>
      <c r="X208" s="94">
        <f t="shared" si="15"/>
        <v>1805498410.5</v>
      </c>
    </row>
    <row r="209" spans="1:24" ht="38.25">
      <c r="A209" s="20">
        <v>199</v>
      </c>
      <c r="B209" s="21" t="s">
        <v>854</v>
      </c>
      <c r="C209" s="22" t="s">
        <v>855</v>
      </c>
      <c r="D209" s="21" t="s">
        <v>559</v>
      </c>
      <c r="E209" s="23">
        <v>0</v>
      </c>
      <c r="F209" s="24">
        <v>0</v>
      </c>
      <c r="G209" s="24">
        <v>0</v>
      </c>
      <c r="H209" s="25">
        <v>0</v>
      </c>
      <c r="I209" s="26"/>
      <c r="J209" s="24">
        <v>0</v>
      </c>
      <c r="K209" s="27">
        <v>0</v>
      </c>
      <c r="L209" s="43">
        <v>0</v>
      </c>
      <c r="M209" s="53">
        <v>0</v>
      </c>
      <c r="O209" s="60">
        <v>96152</v>
      </c>
      <c r="P209" s="60">
        <v>17107</v>
      </c>
      <c r="Q209" s="60">
        <v>13685.6</v>
      </c>
      <c r="R209" s="60">
        <v>12830.25</v>
      </c>
      <c r="T209" s="96">
        <f t="shared" si="12"/>
        <v>0</v>
      </c>
      <c r="U209" s="96">
        <f t="shared" si="13"/>
        <v>0</v>
      </c>
      <c r="W209" s="94">
        <f t="shared" si="14"/>
        <v>0</v>
      </c>
      <c r="X209" s="94">
        <f t="shared" si="15"/>
        <v>0</v>
      </c>
    </row>
    <row r="210" spans="1:24" ht="38.25">
      <c r="A210" s="20">
        <v>200</v>
      </c>
      <c r="B210" s="21" t="s">
        <v>856</v>
      </c>
      <c r="C210" s="22" t="s">
        <v>857</v>
      </c>
      <c r="D210" s="21" t="s">
        <v>559</v>
      </c>
      <c r="E210" s="23">
        <v>0</v>
      </c>
      <c r="F210" s="24">
        <v>0</v>
      </c>
      <c r="G210" s="24">
        <v>0</v>
      </c>
      <c r="H210" s="25">
        <v>0</v>
      </c>
      <c r="I210" s="26"/>
      <c r="J210" s="24">
        <v>0</v>
      </c>
      <c r="K210" s="27">
        <v>0</v>
      </c>
      <c r="L210" s="43">
        <v>0</v>
      </c>
      <c r="M210" s="53">
        <v>0</v>
      </c>
      <c r="O210" s="60">
        <v>56560</v>
      </c>
      <c r="P210" s="60">
        <v>18410</v>
      </c>
      <c r="Q210" s="60">
        <v>14728</v>
      </c>
      <c r="R210" s="60">
        <v>13807.5</v>
      </c>
      <c r="T210" s="96">
        <f t="shared" si="12"/>
        <v>0</v>
      </c>
      <c r="U210" s="96">
        <f t="shared" si="13"/>
        <v>0</v>
      </c>
      <c r="W210" s="94">
        <f t="shared" si="14"/>
        <v>0</v>
      </c>
      <c r="X210" s="94">
        <f t="shared" si="15"/>
        <v>0</v>
      </c>
    </row>
    <row r="211" spans="1:24" ht="63.75">
      <c r="A211" s="20">
        <v>201</v>
      </c>
      <c r="B211" s="21" t="s">
        <v>858</v>
      </c>
      <c r="C211" s="22" t="s">
        <v>859</v>
      </c>
      <c r="D211" s="21" t="s">
        <v>559</v>
      </c>
      <c r="E211" s="23">
        <v>1</v>
      </c>
      <c r="F211" s="24">
        <v>4561</v>
      </c>
      <c r="G211" s="24">
        <v>2611</v>
      </c>
      <c r="H211" s="25">
        <v>0</v>
      </c>
      <c r="I211" s="26"/>
      <c r="J211" s="24">
        <v>4561</v>
      </c>
      <c r="K211" s="27">
        <v>4561</v>
      </c>
      <c r="L211" s="43">
        <v>0</v>
      </c>
      <c r="M211" s="53">
        <v>1</v>
      </c>
      <c r="O211" s="60">
        <v>7353</v>
      </c>
      <c r="P211" s="60">
        <v>2611</v>
      </c>
      <c r="Q211" s="60">
        <v>2088.8000000000002</v>
      </c>
      <c r="R211" s="60">
        <v>1958.25</v>
      </c>
      <c r="T211" s="96">
        <f t="shared" si="12"/>
        <v>9527016.8000000007</v>
      </c>
      <c r="U211" s="96">
        <f t="shared" si="13"/>
        <v>8931578.25</v>
      </c>
      <c r="W211" s="94">
        <f t="shared" si="14"/>
        <v>9527016.8000000007</v>
      </c>
      <c r="X211" s="94">
        <f t="shared" si="15"/>
        <v>8931578.25</v>
      </c>
    </row>
    <row r="212" spans="1:24" ht="51">
      <c r="A212" s="20">
        <v>202</v>
      </c>
      <c r="B212" s="21" t="s">
        <v>860</v>
      </c>
      <c r="C212" s="22" t="s">
        <v>861</v>
      </c>
      <c r="D212" s="21" t="s">
        <v>559</v>
      </c>
      <c r="E212" s="23">
        <v>0</v>
      </c>
      <c r="F212" s="24">
        <v>0</v>
      </c>
      <c r="G212" s="24">
        <v>0</v>
      </c>
      <c r="H212" s="25">
        <v>0</v>
      </c>
      <c r="I212" s="26"/>
      <c r="J212" s="24">
        <v>0</v>
      </c>
      <c r="K212" s="27">
        <v>0</v>
      </c>
      <c r="L212" s="43">
        <v>0</v>
      </c>
      <c r="M212" s="53">
        <v>0</v>
      </c>
      <c r="O212" s="60">
        <v>24833</v>
      </c>
      <c r="P212" s="60">
        <v>4233</v>
      </c>
      <c r="Q212" s="60">
        <v>3386.4</v>
      </c>
      <c r="R212" s="60">
        <v>3174.75</v>
      </c>
      <c r="T212" s="96">
        <f t="shared" si="12"/>
        <v>0</v>
      </c>
      <c r="U212" s="96">
        <f t="shared" si="13"/>
        <v>0</v>
      </c>
      <c r="W212" s="94">
        <f t="shared" si="14"/>
        <v>0</v>
      </c>
      <c r="X212" s="94">
        <f t="shared" si="15"/>
        <v>0</v>
      </c>
    </row>
    <row r="213" spans="1:24" ht="38.25">
      <c r="A213" s="20">
        <v>203</v>
      </c>
      <c r="B213" s="21" t="s">
        <v>862</v>
      </c>
      <c r="C213" s="22" t="s">
        <v>863</v>
      </c>
      <c r="D213" s="21" t="s">
        <v>559</v>
      </c>
      <c r="E213" s="23">
        <v>0</v>
      </c>
      <c r="F213" s="24">
        <v>0</v>
      </c>
      <c r="G213" s="24">
        <v>0</v>
      </c>
      <c r="H213" s="25">
        <v>0</v>
      </c>
      <c r="I213" s="26"/>
      <c r="J213" s="24">
        <v>0</v>
      </c>
      <c r="K213" s="27">
        <v>0</v>
      </c>
      <c r="L213" s="43">
        <v>0</v>
      </c>
      <c r="M213" s="53">
        <v>0</v>
      </c>
      <c r="O213" s="60">
        <v>23557</v>
      </c>
      <c r="P213" s="60">
        <v>7720</v>
      </c>
      <c r="Q213" s="60">
        <v>6176</v>
      </c>
      <c r="R213" s="60">
        <v>5790</v>
      </c>
      <c r="T213" s="96">
        <f t="shared" si="12"/>
        <v>0</v>
      </c>
      <c r="U213" s="96">
        <f t="shared" si="13"/>
        <v>0</v>
      </c>
      <c r="W213" s="94">
        <f t="shared" si="14"/>
        <v>0</v>
      </c>
      <c r="X213" s="94">
        <f t="shared" si="15"/>
        <v>0</v>
      </c>
    </row>
    <row r="214" spans="1:24" ht="38.25">
      <c r="A214" s="20">
        <v>204</v>
      </c>
      <c r="B214" s="21" t="s">
        <v>864</v>
      </c>
      <c r="C214" s="22" t="s">
        <v>865</v>
      </c>
      <c r="D214" s="21" t="s">
        <v>559</v>
      </c>
      <c r="E214" s="23">
        <v>0</v>
      </c>
      <c r="F214" s="24">
        <v>0</v>
      </c>
      <c r="G214" s="24">
        <v>0</v>
      </c>
      <c r="H214" s="25">
        <v>0</v>
      </c>
      <c r="I214" s="26"/>
      <c r="J214" s="24">
        <v>0</v>
      </c>
      <c r="K214" s="27">
        <v>0</v>
      </c>
      <c r="L214" s="43">
        <v>0</v>
      </c>
      <c r="M214" s="53">
        <v>0</v>
      </c>
      <c r="O214" s="60">
        <v>33340</v>
      </c>
      <c r="P214" s="60">
        <v>5956</v>
      </c>
      <c r="Q214" s="60">
        <v>4764.8</v>
      </c>
      <c r="R214" s="60">
        <v>4467</v>
      </c>
      <c r="T214" s="96">
        <f t="shared" si="12"/>
        <v>0</v>
      </c>
      <c r="U214" s="96">
        <f t="shared" si="13"/>
        <v>0</v>
      </c>
      <c r="W214" s="94">
        <f t="shared" si="14"/>
        <v>0</v>
      </c>
      <c r="X214" s="94">
        <f t="shared" si="15"/>
        <v>0</v>
      </c>
    </row>
    <row r="215" spans="1:24" ht="38.25">
      <c r="A215" s="20">
        <v>205</v>
      </c>
      <c r="B215" s="21" t="s">
        <v>866</v>
      </c>
      <c r="C215" s="22" t="s">
        <v>867</v>
      </c>
      <c r="D215" s="21" t="s">
        <v>559</v>
      </c>
      <c r="E215" s="23">
        <v>1</v>
      </c>
      <c r="F215" s="24">
        <v>6052</v>
      </c>
      <c r="G215" s="24">
        <v>2417</v>
      </c>
      <c r="H215" s="25">
        <v>0</v>
      </c>
      <c r="I215" s="26"/>
      <c r="J215" s="24">
        <v>6052</v>
      </c>
      <c r="K215" s="27">
        <v>6052</v>
      </c>
      <c r="L215" s="43">
        <v>0</v>
      </c>
      <c r="M215" s="53">
        <v>1</v>
      </c>
      <c r="O215" s="60">
        <v>12833</v>
      </c>
      <c r="P215" s="60">
        <v>2417</v>
      </c>
      <c r="Q215" s="60">
        <v>1933.6</v>
      </c>
      <c r="R215" s="60">
        <v>1812.75</v>
      </c>
      <c r="T215" s="96">
        <f t="shared" si="12"/>
        <v>11702147.199999999</v>
      </c>
      <c r="U215" s="96">
        <f t="shared" si="13"/>
        <v>10970763</v>
      </c>
      <c r="W215" s="94">
        <f t="shared" si="14"/>
        <v>11702147.199999999</v>
      </c>
      <c r="X215" s="94">
        <f t="shared" si="15"/>
        <v>10970763</v>
      </c>
    </row>
    <row r="216" spans="1:24" ht="25.5">
      <c r="A216" s="20">
        <v>206</v>
      </c>
      <c r="B216" s="21" t="s">
        <v>868</v>
      </c>
      <c r="C216" s="22" t="s">
        <v>869</v>
      </c>
      <c r="D216" s="21" t="s">
        <v>559</v>
      </c>
      <c r="E216" s="23">
        <v>0</v>
      </c>
      <c r="F216" s="24">
        <v>0</v>
      </c>
      <c r="G216" s="24">
        <v>0</v>
      </c>
      <c r="H216" s="25">
        <v>0</v>
      </c>
      <c r="I216" s="26"/>
      <c r="J216" s="24">
        <v>0</v>
      </c>
      <c r="K216" s="27">
        <v>0</v>
      </c>
      <c r="L216" s="43">
        <v>0</v>
      </c>
      <c r="M216" s="53">
        <v>0</v>
      </c>
      <c r="O216" s="60">
        <v>85910</v>
      </c>
      <c r="P216" s="60">
        <v>2569</v>
      </c>
      <c r="Q216" s="60">
        <v>2055.1999999999998</v>
      </c>
      <c r="R216" s="60">
        <v>1926.75</v>
      </c>
      <c r="T216" s="96">
        <f t="shared" si="12"/>
        <v>0</v>
      </c>
      <c r="U216" s="96">
        <f t="shared" si="13"/>
        <v>0</v>
      </c>
      <c r="W216" s="94">
        <f t="shared" si="14"/>
        <v>0</v>
      </c>
      <c r="X216" s="94">
        <f t="shared" si="15"/>
        <v>0</v>
      </c>
    </row>
    <row r="217" spans="1:24" ht="51">
      <c r="A217" s="20">
        <v>207</v>
      </c>
      <c r="B217" s="21" t="s">
        <v>870</v>
      </c>
      <c r="C217" s="22" t="s">
        <v>871</v>
      </c>
      <c r="D217" s="21" t="s">
        <v>559</v>
      </c>
      <c r="E217" s="23">
        <v>0</v>
      </c>
      <c r="F217" s="24">
        <v>0</v>
      </c>
      <c r="G217" s="24">
        <v>0</v>
      </c>
      <c r="H217" s="25">
        <v>0</v>
      </c>
      <c r="I217" s="26"/>
      <c r="J217" s="24">
        <v>0</v>
      </c>
      <c r="K217" s="27">
        <v>0</v>
      </c>
      <c r="L217" s="43">
        <v>0</v>
      </c>
      <c r="M217" s="53">
        <v>0</v>
      </c>
      <c r="O217" s="60">
        <v>4846</v>
      </c>
      <c r="P217" s="60">
        <v>1365</v>
      </c>
      <c r="Q217" s="60">
        <v>1092</v>
      </c>
      <c r="R217" s="60">
        <v>1023.75</v>
      </c>
      <c r="T217" s="96">
        <f t="shared" si="12"/>
        <v>0</v>
      </c>
      <c r="U217" s="96">
        <f t="shared" si="13"/>
        <v>0</v>
      </c>
      <c r="W217" s="94">
        <f t="shared" si="14"/>
        <v>0</v>
      </c>
      <c r="X217" s="94">
        <f t="shared" si="15"/>
        <v>0</v>
      </c>
    </row>
    <row r="218" spans="1:24" ht="63.75">
      <c r="A218" s="20">
        <v>208</v>
      </c>
      <c r="B218" s="21" t="s">
        <v>872</v>
      </c>
      <c r="C218" s="22" t="s">
        <v>873</v>
      </c>
      <c r="D218" s="21" t="s">
        <v>559</v>
      </c>
      <c r="E218" s="23">
        <v>0</v>
      </c>
      <c r="F218" s="24">
        <v>0</v>
      </c>
      <c r="G218" s="24">
        <v>0</v>
      </c>
      <c r="H218" s="25">
        <v>0</v>
      </c>
      <c r="I218" s="26"/>
      <c r="J218" s="24">
        <v>0</v>
      </c>
      <c r="K218" s="27">
        <v>0</v>
      </c>
      <c r="L218" s="43">
        <v>0</v>
      </c>
      <c r="M218" s="53">
        <v>0</v>
      </c>
      <c r="O218" s="60">
        <v>42986</v>
      </c>
      <c r="P218" s="60">
        <v>2320</v>
      </c>
      <c r="Q218" s="60">
        <v>1856</v>
      </c>
      <c r="R218" s="60">
        <v>1740</v>
      </c>
      <c r="T218" s="96">
        <f t="shared" si="12"/>
        <v>0</v>
      </c>
      <c r="U218" s="96">
        <f t="shared" si="13"/>
        <v>0</v>
      </c>
      <c r="W218" s="94">
        <f t="shared" si="14"/>
        <v>0</v>
      </c>
      <c r="X218" s="94">
        <f t="shared" si="15"/>
        <v>0</v>
      </c>
    </row>
    <row r="219" spans="1:24" ht="63.75">
      <c r="A219" s="20">
        <v>209</v>
      </c>
      <c r="B219" s="21" t="s">
        <v>874</v>
      </c>
      <c r="C219" s="22" t="s">
        <v>873</v>
      </c>
      <c r="D219" s="21" t="s">
        <v>559</v>
      </c>
      <c r="E219" s="23">
        <v>0</v>
      </c>
      <c r="F219" s="24">
        <v>0</v>
      </c>
      <c r="G219" s="24">
        <v>0</v>
      </c>
      <c r="H219" s="25">
        <v>0</v>
      </c>
      <c r="I219" s="26"/>
      <c r="J219" s="24">
        <v>0</v>
      </c>
      <c r="K219" s="27">
        <v>0</v>
      </c>
      <c r="L219" s="43">
        <v>0</v>
      </c>
      <c r="M219" s="53">
        <v>0</v>
      </c>
      <c r="O219" s="60">
        <v>88465</v>
      </c>
      <c r="P219" s="60">
        <v>15322</v>
      </c>
      <c r="Q219" s="60">
        <v>12257.6</v>
      </c>
      <c r="R219" s="60">
        <v>11491.5</v>
      </c>
      <c r="T219" s="96">
        <f t="shared" si="12"/>
        <v>0</v>
      </c>
      <c r="U219" s="96">
        <f t="shared" si="13"/>
        <v>0</v>
      </c>
      <c r="W219" s="94">
        <f t="shared" si="14"/>
        <v>0</v>
      </c>
      <c r="X219" s="94">
        <f t="shared" si="15"/>
        <v>0</v>
      </c>
    </row>
    <row r="220" spans="1:24" ht="38.25">
      <c r="A220" s="20">
        <v>210</v>
      </c>
      <c r="B220" s="21" t="s">
        <v>875</v>
      </c>
      <c r="C220" s="22" t="s">
        <v>876</v>
      </c>
      <c r="D220" s="21" t="s">
        <v>559</v>
      </c>
      <c r="E220" s="23">
        <v>80</v>
      </c>
      <c r="F220" s="24">
        <v>840</v>
      </c>
      <c r="G220" s="24">
        <v>226</v>
      </c>
      <c r="H220" s="25">
        <v>0</v>
      </c>
      <c r="I220" s="26"/>
      <c r="J220" s="24">
        <v>840</v>
      </c>
      <c r="K220" s="27">
        <v>67200</v>
      </c>
      <c r="L220" s="43">
        <v>0</v>
      </c>
      <c r="M220" s="53">
        <v>80</v>
      </c>
      <c r="O220" s="60">
        <v>3951</v>
      </c>
      <c r="P220" s="60">
        <v>226</v>
      </c>
      <c r="Q220" s="60">
        <v>180.8</v>
      </c>
      <c r="R220" s="60">
        <v>169.5</v>
      </c>
      <c r="T220" s="96">
        <f t="shared" si="12"/>
        <v>151872</v>
      </c>
      <c r="U220" s="96">
        <f t="shared" si="13"/>
        <v>142380</v>
      </c>
      <c r="W220" s="94">
        <f t="shared" si="14"/>
        <v>151872</v>
      </c>
      <c r="X220" s="94">
        <f t="shared" si="15"/>
        <v>142380</v>
      </c>
    </row>
    <row r="221" spans="1:24" ht="38.25">
      <c r="A221" s="20">
        <v>211</v>
      </c>
      <c r="B221" s="21" t="s">
        <v>877</v>
      </c>
      <c r="C221" s="22" t="s">
        <v>876</v>
      </c>
      <c r="D221" s="21" t="s">
        <v>559</v>
      </c>
      <c r="E221" s="23">
        <v>0</v>
      </c>
      <c r="F221" s="24">
        <v>0</v>
      </c>
      <c r="G221" s="24">
        <v>0</v>
      </c>
      <c r="H221" s="25">
        <v>0</v>
      </c>
      <c r="I221" s="26"/>
      <c r="J221" s="24">
        <v>0</v>
      </c>
      <c r="K221" s="27">
        <v>0</v>
      </c>
      <c r="L221" s="43">
        <v>0</v>
      </c>
      <c r="M221" s="53">
        <v>0</v>
      </c>
      <c r="O221" s="60">
        <v>7805</v>
      </c>
      <c r="P221" s="60">
        <v>1540</v>
      </c>
      <c r="Q221" s="60">
        <v>1232</v>
      </c>
      <c r="R221" s="60">
        <v>1155</v>
      </c>
      <c r="T221" s="96">
        <f t="shared" si="12"/>
        <v>0</v>
      </c>
      <c r="U221" s="96">
        <f t="shared" si="13"/>
        <v>0</v>
      </c>
      <c r="W221" s="94">
        <f t="shared" si="14"/>
        <v>0</v>
      </c>
      <c r="X221" s="94">
        <f t="shared" si="15"/>
        <v>0</v>
      </c>
    </row>
    <row r="222" spans="1:24" ht="38.25">
      <c r="A222" s="20">
        <v>212</v>
      </c>
      <c r="B222" s="21" t="s">
        <v>878</v>
      </c>
      <c r="C222" s="22" t="s">
        <v>879</v>
      </c>
      <c r="D222" s="21" t="s">
        <v>559</v>
      </c>
      <c r="E222" s="23">
        <v>0</v>
      </c>
      <c r="F222" s="24">
        <v>0</v>
      </c>
      <c r="G222" s="24">
        <v>0</v>
      </c>
      <c r="H222" s="25">
        <v>0</v>
      </c>
      <c r="I222" s="26"/>
      <c r="J222" s="24">
        <v>0</v>
      </c>
      <c r="K222" s="27">
        <v>0</v>
      </c>
      <c r="L222" s="43">
        <v>0</v>
      </c>
      <c r="M222" s="53">
        <v>0</v>
      </c>
      <c r="O222" s="60">
        <v>6106</v>
      </c>
      <c r="P222" s="60">
        <v>226</v>
      </c>
      <c r="Q222" s="60">
        <v>180.8</v>
      </c>
      <c r="R222" s="60">
        <v>169.5</v>
      </c>
      <c r="T222" s="96">
        <f t="shared" si="12"/>
        <v>0</v>
      </c>
      <c r="U222" s="96">
        <f t="shared" si="13"/>
        <v>0</v>
      </c>
      <c r="W222" s="94">
        <f t="shared" si="14"/>
        <v>0</v>
      </c>
      <c r="X222" s="94">
        <f t="shared" si="15"/>
        <v>0</v>
      </c>
    </row>
    <row r="223" spans="1:24" ht="38.25">
      <c r="A223" s="20">
        <v>213</v>
      </c>
      <c r="B223" s="21" t="s">
        <v>880</v>
      </c>
      <c r="C223" s="22" t="s">
        <v>879</v>
      </c>
      <c r="D223" s="21" t="s">
        <v>559</v>
      </c>
      <c r="E223" s="23">
        <v>0</v>
      </c>
      <c r="F223" s="24">
        <v>0</v>
      </c>
      <c r="G223" s="24">
        <v>0</v>
      </c>
      <c r="H223" s="25">
        <v>0</v>
      </c>
      <c r="I223" s="26"/>
      <c r="J223" s="24">
        <v>0</v>
      </c>
      <c r="K223" s="27">
        <v>0</v>
      </c>
      <c r="L223" s="43">
        <v>0</v>
      </c>
      <c r="M223" s="53">
        <v>0</v>
      </c>
      <c r="O223" s="60">
        <v>12217</v>
      </c>
      <c r="P223" s="60">
        <v>2310</v>
      </c>
      <c r="Q223" s="60">
        <v>1848</v>
      </c>
      <c r="R223" s="60">
        <v>1732.5</v>
      </c>
      <c r="T223" s="96">
        <f t="shared" si="12"/>
        <v>0</v>
      </c>
      <c r="U223" s="96">
        <f t="shared" si="13"/>
        <v>0</v>
      </c>
      <c r="W223" s="94">
        <f t="shared" si="14"/>
        <v>0</v>
      </c>
      <c r="X223" s="94">
        <f t="shared" si="15"/>
        <v>0</v>
      </c>
    </row>
    <row r="224" spans="1:24" ht="25.5">
      <c r="A224" s="20">
        <v>214</v>
      </c>
      <c r="B224" s="21" t="s">
        <v>881</v>
      </c>
      <c r="C224" s="22" t="s">
        <v>882</v>
      </c>
      <c r="D224" s="21" t="s">
        <v>559</v>
      </c>
      <c r="E224" s="23">
        <v>0</v>
      </c>
      <c r="F224" s="24">
        <v>0</v>
      </c>
      <c r="G224" s="24">
        <v>0</v>
      </c>
      <c r="H224" s="25">
        <v>0</v>
      </c>
      <c r="I224" s="26"/>
      <c r="J224" s="24">
        <v>0</v>
      </c>
      <c r="K224" s="27">
        <v>0</v>
      </c>
      <c r="L224" s="43">
        <v>0</v>
      </c>
      <c r="M224" s="53">
        <v>0</v>
      </c>
      <c r="O224" s="60">
        <v>11984</v>
      </c>
      <c r="P224" s="60">
        <v>2256</v>
      </c>
      <c r="Q224" s="60">
        <v>1804.8</v>
      </c>
      <c r="R224" s="60">
        <v>1692</v>
      </c>
      <c r="T224" s="96">
        <f t="shared" si="12"/>
        <v>0</v>
      </c>
      <c r="U224" s="96">
        <f t="shared" si="13"/>
        <v>0</v>
      </c>
      <c r="W224" s="94">
        <f t="shared" si="14"/>
        <v>0</v>
      </c>
      <c r="X224" s="94">
        <f t="shared" si="15"/>
        <v>0</v>
      </c>
    </row>
    <row r="225" spans="1:24" ht="38.25">
      <c r="A225" s="20">
        <v>215</v>
      </c>
      <c r="B225" s="21" t="s">
        <v>883</v>
      </c>
      <c r="C225" s="22" t="s">
        <v>884</v>
      </c>
      <c r="D225" s="21" t="s">
        <v>559</v>
      </c>
      <c r="E225" s="23">
        <v>0</v>
      </c>
      <c r="F225" s="24">
        <v>0</v>
      </c>
      <c r="G225" s="24">
        <v>0</v>
      </c>
      <c r="H225" s="25">
        <v>0</v>
      </c>
      <c r="I225" s="26"/>
      <c r="J225" s="24">
        <v>0</v>
      </c>
      <c r="K225" s="27">
        <v>0</v>
      </c>
      <c r="L225" s="43">
        <v>0</v>
      </c>
      <c r="M225" s="53">
        <v>0</v>
      </c>
      <c r="O225" s="60">
        <v>12352</v>
      </c>
      <c r="P225" s="60">
        <v>2256</v>
      </c>
      <c r="Q225" s="60">
        <v>1804.8</v>
      </c>
      <c r="R225" s="60">
        <v>1692</v>
      </c>
      <c r="T225" s="96">
        <f t="shared" si="12"/>
        <v>0</v>
      </c>
      <c r="U225" s="96">
        <f t="shared" si="13"/>
        <v>0</v>
      </c>
      <c r="W225" s="94">
        <f t="shared" si="14"/>
        <v>0</v>
      </c>
      <c r="X225" s="94">
        <f t="shared" si="15"/>
        <v>0</v>
      </c>
    </row>
    <row r="226" spans="1:24" ht="38.25">
      <c r="A226" s="20">
        <v>216</v>
      </c>
      <c r="B226" s="21" t="s">
        <v>885</v>
      </c>
      <c r="C226" s="22" t="s">
        <v>886</v>
      </c>
      <c r="D226" s="21" t="s">
        <v>559</v>
      </c>
      <c r="E226" s="23">
        <v>0</v>
      </c>
      <c r="F226" s="24">
        <v>0</v>
      </c>
      <c r="G226" s="24">
        <v>0</v>
      </c>
      <c r="H226" s="25">
        <v>0</v>
      </c>
      <c r="I226" s="26"/>
      <c r="J226" s="24">
        <v>0</v>
      </c>
      <c r="K226" s="27">
        <v>0</v>
      </c>
      <c r="L226" s="43">
        <v>0</v>
      </c>
      <c r="M226" s="53">
        <v>0</v>
      </c>
      <c r="O226" s="60">
        <v>59745</v>
      </c>
      <c r="P226" s="60">
        <v>1155</v>
      </c>
      <c r="Q226" s="60">
        <v>924</v>
      </c>
      <c r="R226" s="60">
        <v>866.25</v>
      </c>
      <c r="T226" s="96">
        <f t="shared" si="12"/>
        <v>0</v>
      </c>
      <c r="U226" s="96">
        <f t="shared" si="13"/>
        <v>0</v>
      </c>
      <c r="W226" s="94">
        <f t="shared" si="14"/>
        <v>0</v>
      </c>
      <c r="X226" s="94">
        <f t="shared" si="15"/>
        <v>0</v>
      </c>
    </row>
    <row r="227" spans="1:24" ht="38.25">
      <c r="A227" s="20">
        <v>217</v>
      </c>
      <c r="B227" s="21" t="s">
        <v>887</v>
      </c>
      <c r="C227" s="22" t="s">
        <v>888</v>
      </c>
      <c r="D227" s="21" t="s">
        <v>559</v>
      </c>
      <c r="E227" s="23">
        <v>0</v>
      </c>
      <c r="F227" s="24">
        <v>0</v>
      </c>
      <c r="G227" s="24">
        <v>0</v>
      </c>
      <c r="H227" s="25">
        <v>0</v>
      </c>
      <c r="I227" s="26"/>
      <c r="J227" s="24">
        <v>0</v>
      </c>
      <c r="K227" s="27">
        <v>0</v>
      </c>
      <c r="L227" s="43">
        <v>0</v>
      </c>
      <c r="M227" s="53">
        <v>0</v>
      </c>
      <c r="O227" s="60">
        <v>6416</v>
      </c>
      <c r="P227" s="60">
        <v>1414</v>
      </c>
      <c r="Q227" s="60">
        <v>1131.2</v>
      </c>
      <c r="R227" s="60">
        <v>1060.5</v>
      </c>
      <c r="T227" s="96">
        <f t="shared" si="12"/>
        <v>0</v>
      </c>
      <c r="U227" s="96">
        <f t="shared" si="13"/>
        <v>0</v>
      </c>
      <c r="W227" s="94">
        <f t="shared" si="14"/>
        <v>0</v>
      </c>
      <c r="X227" s="94">
        <f t="shared" si="15"/>
        <v>0</v>
      </c>
    </row>
    <row r="228" spans="1:24" ht="63.75">
      <c r="A228" s="20">
        <v>218</v>
      </c>
      <c r="B228" s="21" t="s">
        <v>889</v>
      </c>
      <c r="C228" s="22" t="s">
        <v>890</v>
      </c>
      <c r="D228" s="21" t="s">
        <v>559</v>
      </c>
      <c r="E228" s="23">
        <v>0</v>
      </c>
      <c r="F228" s="24">
        <v>0</v>
      </c>
      <c r="G228" s="24">
        <v>0</v>
      </c>
      <c r="H228" s="25">
        <v>0</v>
      </c>
      <c r="I228" s="26"/>
      <c r="J228" s="24">
        <v>0</v>
      </c>
      <c r="K228" s="27">
        <v>0</v>
      </c>
      <c r="L228" s="43">
        <v>0</v>
      </c>
      <c r="M228" s="53">
        <v>0</v>
      </c>
      <c r="O228" s="60">
        <v>25909</v>
      </c>
      <c r="P228" s="60">
        <v>679</v>
      </c>
      <c r="Q228" s="60">
        <v>543.20000000000005</v>
      </c>
      <c r="R228" s="60">
        <v>509.25</v>
      </c>
      <c r="T228" s="96">
        <f t="shared" si="12"/>
        <v>0</v>
      </c>
      <c r="U228" s="96">
        <f t="shared" si="13"/>
        <v>0</v>
      </c>
      <c r="W228" s="94">
        <f t="shared" si="14"/>
        <v>0</v>
      </c>
      <c r="X228" s="94">
        <f t="shared" si="15"/>
        <v>0</v>
      </c>
    </row>
    <row r="229" spans="1:24" ht="63.75">
      <c r="A229" s="20">
        <v>219</v>
      </c>
      <c r="B229" s="21" t="s">
        <v>891</v>
      </c>
      <c r="C229" s="22" t="s">
        <v>890</v>
      </c>
      <c r="D229" s="21" t="s">
        <v>559</v>
      </c>
      <c r="E229" s="23">
        <v>0</v>
      </c>
      <c r="F229" s="24">
        <v>0</v>
      </c>
      <c r="G229" s="24">
        <v>0</v>
      </c>
      <c r="H229" s="25">
        <v>0</v>
      </c>
      <c r="I229" s="26"/>
      <c r="J229" s="24">
        <v>0</v>
      </c>
      <c r="K229" s="27">
        <v>0</v>
      </c>
      <c r="L229" s="43">
        <v>0</v>
      </c>
      <c r="M229" s="53">
        <v>0</v>
      </c>
      <c r="O229" s="60">
        <v>78441</v>
      </c>
      <c r="P229" s="60">
        <v>6930</v>
      </c>
      <c r="Q229" s="60">
        <v>5544</v>
      </c>
      <c r="R229" s="60">
        <v>5197.5</v>
      </c>
      <c r="T229" s="96">
        <f t="shared" si="12"/>
        <v>0</v>
      </c>
      <c r="U229" s="96">
        <f t="shared" si="13"/>
        <v>0</v>
      </c>
      <c r="W229" s="94">
        <f t="shared" si="14"/>
        <v>0</v>
      </c>
      <c r="X229" s="94">
        <f t="shared" si="15"/>
        <v>0</v>
      </c>
    </row>
    <row r="230" spans="1:24" ht="63.75">
      <c r="A230" s="20">
        <v>220</v>
      </c>
      <c r="B230" s="21" t="s">
        <v>892</v>
      </c>
      <c r="C230" s="22" t="s">
        <v>893</v>
      </c>
      <c r="D230" s="21" t="s">
        <v>559</v>
      </c>
      <c r="E230" s="23">
        <v>0</v>
      </c>
      <c r="F230" s="24">
        <v>0</v>
      </c>
      <c r="G230" s="24">
        <v>0</v>
      </c>
      <c r="H230" s="25">
        <v>0</v>
      </c>
      <c r="I230" s="26"/>
      <c r="J230" s="24">
        <v>0</v>
      </c>
      <c r="K230" s="27">
        <v>0</v>
      </c>
      <c r="L230" s="43">
        <v>0</v>
      </c>
      <c r="M230" s="53">
        <v>0</v>
      </c>
      <c r="O230" s="60">
        <v>16372</v>
      </c>
      <c r="P230" s="60">
        <v>579</v>
      </c>
      <c r="Q230" s="60">
        <v>463.2</v>
      </c>
      <c r="R230" s="60">
        <v>434.25</v>
      </c>
      <c r="T230" s="96">
        <f t="shared" si="12"/>
        <v>0</v>
      </c>
      <c r="U230" s="96">
        <f t="shared" si="13"/>
        <v>0</v>
      </c>
      <c r="W230" s="94">
        <f t="shared" si="14"/>
        <v>0</v>
      </c>
      <c r="X230" s="94">
        <f t="shared" si="15"/>
        <v>0</v>
      </c>
    </row>
    <row r="231" spans="1:24" ht="63.75">
      <c r="A231" s="20">
        <v>221</v>
      </c>
      <c r="B231" s="21" t="s">
        <v>894</v>
      </c>
      <c r="C231" s="22" t="s">
        <v>893</v>
      </c>
      <c r="D231" s="21" t="s">
        <v>559</v>
      </c>
      <c r="E231" s="23">
        <v>0</v>
      </c>
      <c r="F231" s="24">
        <v>0</v>
      </c>
      <c r="G231" s="24">
        <v>0</v>
      </c>
      <c r="H231" s="25">
        <v>0</v>
      </c>
      <c r="I231" s="26"/>
      <c r="J231" s="24">
        <v>0</v>
      </c>
      <c r="K231" s="27">
        <v>0</v>
      </c>
      <c r="L231" s="43">
        <v>0</v>
      </c>
      <c r="M231" s="53">
        <v>0</v>
      </c>
      <c r="O231" s="60">
        <v>49567</v>
      </c>
      <c r="P231" s="60">
        <v>5390</v>
      </c>
      <c r="Q231" s="60">
        <v>4312</v>
      </c>
      <c r="R231" s="60">
        <v>4042.5</v>
      </c>
      <c r="T231" s="96">
        <f t="shared" si="12"/>
        <v>0</v>
      </c>
      <c r="U231" s="96">
        <f t="shared" si="13"/>
        <v>0</v>
      </c>
      <c r="W231" s="94">
        <f t="shared" si="14"/>
        <v>0</v>
      </c>
      <c r="X231" s="94">
        <f t="shared" si="15"/>
        <v>0</v>
      </c>
    </row>
    <row r="232" spans="1:24" ht="63.75">
      <c r="A232" s="20">
        <v>222</v>
      </c>
      <c r="B232" s="21" t="s">
        <v>895</v>
      </c>
      <c r="C232" s="22" t="s">
        <v>896</v>
      </c>
      <c r="D232" s="21" t="s">
        <v>559</v>
      </c>
      <c r="E232" s="23">
        <v>0</v>
      </c>
      <c r="F232" s="24">
        <v>0</v>
      </c>
      <c r="G232" s="24">
        <v>0</v>
      </c>
      <c r="H232" s="25">
        <v>0</v>
      </c>
      <c r="I232" s="26"/>
      <c r="J232" s="24">
        <v>0</v>
      </c>
      <c r="K232" s="27">
        <v>0</v>
      </c>
      <c r="L232" s="43">
        <v>0</v>
      </c>
      <c r="M232" s="53">
        <v>0</v>
      </c>
      <c r="O232" s="60">
        <v>25909</v>
      </c>
      <c r="P232" s="60">
        <v>499</v>
      </c>
      <c r="Q232" s="60">
        <v>399.2</v>
      </c>
      <c r="R232" s="60">
        <v>374.25</v>
      </c>
      <c r="T232" s="96">
        <f t="shared" si="12"/>
        <v>0</v>
      </c>
      <c r="U232" s="96">
        <f t="shared" si="13"/>
        <v>0</v>
      </c>
      <c r="W232" s="94">
        <f t="shared" si="14"/>
        <v>0</v>
      </c>
      <c r="X232" s="94">
        <f t="shared" si="15"/>
        <v>0</v>
      </c>
    </row>
    <row r="233" spans="1:24" ht="63.75">
      <c r="A233" s="20">
        <v>223</v>
      </c>
      <c r="B233" s="21" t="s">
        <v>897</v>
      </c>
      <c r="C233" s="22" t="s">
        <v>896</v>
      </c>
      <c r="D233" s="21" t="s">
        <v>559</v>
      </c>
      <c r="E233" s="23">
        <v>0</v>
      </c>
      <c r="F233" s="24">
        <v>0</v>
      </c>
      <c r="G233" s="24">
        <v>0</v>
      </c>
      <c r="H233" s="25">
        <v>0</v>
      </c>
      <c r="I233" s="26"/>
      <c r="J233" s="24">
        <v>0</v>
      </c>
      <c r="K233" s="27">
        <v>0</v>
      </c>
      <c r="L233" s="43">
        <v>0</v>
      </c>
      <c r="M233" s="53">
        <v>0</v>
      </c>
      <c r="O233" s="60">
        <v>31922</v>
      </c>
      <c r="P233" s="60">
        <v>5390</v>
      </c>
      <c r="Q233" s="60">
        <v>4312</v>
      </c>
      <c r="R233" s="60">
        <v>4042.5</v>
      </c>
      <c r="T233" s="96">
        <f t="shared" si="12"/>
        <v>0</v>
      </c>
      <c r="U233" s="96">
        <f t="shared" si="13"/>
        <v>0</v>
      </c>
      <c r="W233" s="94">
        <f t="shared" si="14"/>
        <v>0</v>
      </c>
      <c r="X233" s="94">
        <f t="shared" si="15"/>
        <v>0</v>
      </c>
    </row>
    <row r="234" spans="1:24" ht="63.75">
      <c r="A234" s="20">
        <v>224</v>
      </c>
      <c r="B234" s="21" t="s">
        <v>898</v>
      </c>
      <c r="C234" s="22" t="s">
        <v>899</v>
      </c>
      <c r="D234" s="21" t="s">
        <v>559</v>
      </c>
      <c r="E234" s="23">
        <v>0</v>
      </c>
      <c r="F234" s="24">
        <v>0</v>
      </c>
      <c r="G234" s="24">
        <v>0</v>
      </c>
      <c r="H234" s="25">
        <v>0</v>
      </c>
      <c r="I234" s="26"/>
      <c r="J234" s="24">
        <v>0</v>
      </c>
      <c r="K234" s="27">
        <v>0</v>
      </c>
      <c r="L234" s="43">
        <v>0</v>
      </c>
      <c r="M234" s="53">
        <v>0</v>
      </c>
      <c r="O234" s="60">
        <v>13723</v>
      </c>
      <c r="P234" s="60">
        <v>607</v>
      </c>
      <c r="Q234" s="60">
        <v>485.6</v>
      </c>
      <c r="R234" s="60">
        <v>455.25</v>
      </c>
      <c r="T234" s="96">
        <f t="shared" si="12"/>
        <v>0</v>
      </c>
      <c r="U234" s="96">
        <f t="shared" si="13"/>
        <v>0</v>
      </c>
      <c r="W234" s="94">
        <f t="shared" si="14"/>
        <v>0</v>
      </c>
      <c r="X234" s="94">
        <f t="shared" si="15"/>
        <v>0</v>
      </c>
    </row>
    <row r="235" spans="1:24" ht="63.75">
      <c r="A235" s="20">
        <v>225</v>
      </c>
      <c r="B235" s="21" t="s">
        <v>900</v>
      </c>
      <c r="C235" s="22" t="s">
        <v>899</v>
      </c>
      <c r="D235" s="21" t="s">
        <v>559</v>
      </c>
      <c r="E235" s="23">
        <v>0</v>
      </c>
      <c r="F235" s="24">
        <v>0</v>
      </c>
      <c r="G235" s="24">
        <v>0</v>
      </c>
      <c r="H235" s="25">
        <v>0</v>
      </c>
      <c r="I235" s="26"/>
      <c r="J235" s="24">
        <v>0</v>
      </c>
      <c r="K235" s="27">
        <v>0</v>
      </c>
      <c r="L235" s="43">
        <v>0</v>
      </c>
      <c r="M235" s="53">
        <v>0</v>
      </c>
      <c r="O235" s="60">
        <v>41547</v>
      </c>
      <c r="P235" s="60">
        <v>5389</v>
      </c>
      <c r="Q235" s="60">
        <v>4311.2</v>
      </c>
      <c r="R235" s="60">
        <v>4041.75</v>
      </c>
      <c r="T235" s="96">
        <f t="shared" si="12"/>
        <v>0</v>
      </c>
      <c r="U235" s="96">
        <f t="shared" si="13"/>
        <v>0</v>
      </c>
      <c r="W235" s="94">
        <f t="shared" si="14"/>
        <v>0</v>
      </c>
      <c r="X235" s="94">
        <f t="shared" si="15"/>
        <v>0</v>
      </c>
    </row>
    <row r="236" spans="1:24" ht="63.75">
      <c r="A236" s="20">
        <v>226</v>
      </c>
      <c r="B236" s="21" t="s">
        <v>901</v>
      </c>
      <c r="C236" s="22" t="s">
        <v>902</v>
      </c>
      <c r="D236" s="21" t="s">
        <v>559</v>
      </c>
      <c r="E236" s="23">
        <v>0</v>
      </c>
      <c r="F236" s="24">
        <v>0</v>
      </c>
      <c r="G236" s="24">
        <v>0</v>
      </c>
      <c r="H236" s="25">
        <v>0</v>
      </c>
      <c r="I236" s="26"/>
      <c r="J236" s="24">
        <v>0</v>
      </c>
      <c r="K236" s="27">
        <v>0</v>
      </c>
      <c r="L236" s="43">
        <v>0</v>
      </c>
      <c r="M236" s="53">
        <v>0</v>
      </c>
      <c r="O236" s="60">
        <v>19021</v>
      </c>
      <c r="P236" s="60">
        <v>679</v>
      </c>
      <c r="Q236" s="60">
        <v>543.20000000000005</v>
      </c>
      <c r="R236" s="60">
        <v>509.25</v>
      </c>
      <c r="T236" s="96">
        <f t="shared" si="12"/>
        <v>0</v>
      </c>
      <c r="U236" s="96">
        <f t="shared" si="13"/>
        <v>0</v>
      </c>
      <c r="W236" s="94">
        <f t="shared" si="14"/>
        <v>0</v>
      </c>
      <c r="X236" s="94">
        <f t="shared" si="15"/>
        <v>0</v>
      </c>
    </row>
    <row r="237" spans="1:24" ht="63.75">
      <c r="A237" s="20">
        <v>227</v>
      </c>
      <c r="B237" s="21" t="s">
        <v>903</v>
      </c>
      <c r="C237" s="22" t="s">
        <v>902</v>
      </c>
      <c r="D237" s="21" t="s">
        <v>559</v>
      </c>
      <c r="E237" s="23">
        <v>0</v>
      </c>
      <c r="F237" s="24">
        <v>0</v>
      </c>
      <c r="G237" s="24">
        <v>0</v>
      </c>
      <c r="H237" s="25">
        <v>0</v>
      </c>
      <c r="I237" s="26"/>
      <c r="J237" s="24">
        <v>0</v>
      </c>
      <c r="K237" s="27">
        <v>0</v>
      </c>
      <c r="L237" s="43">
        <v>0</v>
      </c>
      <c r="M237" s="53">
        <v>0</v>
      </c>
      <c r="O237" s="60">
        <v>57588</v>
      </c>
      <c r="P237" s="60">
        <v>4620</v>
      </c>
      <c r="Q237" s="60">
        <v>3696</v>
      </c>
      <c r="R237" s="60">
        <v>3465</v>
      </c>
      <c r="T237" s="96">
        <f t="shared" si="12"/>
        <v>0</v>
      </c>
      <c r="U237" s="96">
        <f t="shared" si="13"/>
        <v>0</v>
      </c>
      <c r="W237" s="94">
        <f t="shared" si="14"/>
        <v>0</v>
      </c>
      <c r="X237" s="94">
        <f t="shared" si="15"/>
        <v>0</v>
      </c>
    </row>
    <row r="238" spans="1:24" ht="63.75">
      <c r="A238" s="20">
        <v>228</v>
      </c>
      <c r="B238" s="21" t="s">
        <v>904</v>
      </c>
      <c r="C238" s="22" t="s">
        <v>905</v>
      </c>
      <c r="D238" s="21" t="s">
        <v>559</v>
      </c>
      <c r="E238" s="23">
        <v>0</v>
      </c>
      <c r="F238" s="24">
        <v>0</v>
      </c>
      <c r="G238" s="24">
        <v>0</v>
      </c>
      <c r="H238" s="25">
        <v>0</v>
      </c>
      <c r="I238" s="26"/>
      <c r="J238" s="24">
        <v>0</v>
      </c>
      <c r="K238" s="27">
        <v>0</v>
      </c>
      <c r="L238" s="43">
        <v>0</v>
      </c>
      <c r="M238" s="53">
        <v>0</v>
      </c>
      <c r="O238" s="60">
        <v>8822</v>
      </c>
      <c r="P238" s="60">
        <v>631</v>
      </c>
      <c r="Q238" s="60">
        <v>504.8</v>
      </c>
      <c r="R238" s="60">
        <v>473.25</v>
      </c>
      <c r="T238" s="96">
        <f t="shared" si="12"/>
        <v>0</v>
      </c>
      <c r="U238" s="96">
        <f t="shared" si="13"/>
        <v>0</v>
      </c>
      <c r="W238" s="94">
        <f t="shared" si="14"/>
        <v>0</v>
      </c>
      <c r="X238" s="94">
        <f t="shared" si="15"/>
        <v>0</v>
      </c>
    </row>
    <row r="239" spans="1:24" ht="63.75">
      <c r="A239" s="20">
        <v>229</v>
      </c>
      <c r="B239" s="21" t="s">
        <v>906</v>
      </c>
      <c r="C239" s="31" t="s">
        <v>905</v>
      </c>
      <c r="D239" s="21" t="s">
        <v>559</v>
      </c>
      <c r="E239" s="23">
        <v>0</v>
      </c>
      <c r="F239" s="24">
        <v>0</v>
      </c>
      <c r="G239" s="24">
        <v>0</v>
      </c>
      <c r="H239" s="25">
        <v>0</v>
      </c>
      <c r="I239" s="26"/>
      <c r="J239" s="24">
        <v>0</v>
      </c>
      <c r="K239" s="27">
        <v>0</v>
      </c>
      <c r="L239" s="43">
        <v>0</v>
      </c>
      <c r="M239" s="53">
        <v>0</v>
      </c>
      <c r="O239" s="60">
        <v>17562</v>
      </c>
      <c r="P239" s="60">
        <v>3851</v>
      </c>
      <c r="Q239" s="60">
        <v>3080.8</v>
      </c>
      <c r="R239" s="60">
        <v>2888.25</v>
      </c>
      <c r="T239" s="96">
        <f t="shared" si="12"/>
        <v>0</v>
      </c>
      <c r="U239" s="96">
        <f t="shared" si="13"/>
        <v>0</v>
      </c>
      <c r="W239" s="94">
        <f t="shared" si="14"/>
        <v>0</v>
      </c>
      <c r="X239" s="94">
        <f t="shared" si="15"/>
        <v>0</v>
      </c>
    </row>
    <row r="240" spans="1:24" ht="76.5">
      <c r="A240" s="20">
        <v>230</v>
      </c>
      <c r="B240" s="21" t="s">
        <v>907</v>
      </c>
      <c r="C240" s="31" t="s">
        <v>908</v>
      </c>
      <c r="D240" s="21" t="s">
        <v>909</v>
      </c>
      <c r="E240" s="23">
        <v>0</v>
      </c>
      <c r="F240" s="24">
        <v>0</v>
      </c>
      <c r="G240" s="24">
        <v>0</v>
      </c>
      <c r="H240" s="25">
        <v>0</v>
      </c>
      <c r="I240" s="26"/>
      <c r="J240" s="24">
        <v>0</v>
      </c>
      <c r="K240" s="27">
        <v>0</v>
      </c>
      <c r="L240" s="43">
        <v>0</v>
      </c>
      <c r="M240" s="53">
        <v>0</v>
      </c>
      <c r="O240" s="60">
        <v>510151</v>
      </c>
      <c r="P240" s="60">
        <v>5030</v>
      </c>
      <c r="Q240" s="60">
        <v>4024</v>
      </c>
      <c r="R240" s="60">
        <v>3772.5</v>
      </c>
      <c r="T240" s="96">
        <f t="shared" si="12"/>
        <v>0</v>
      </c>
      <c r="U240" s="96">
        <f t="shared" si="13"/>
        <v>0</v>
      </c>
      <c r="W240" s="94">
        <f t="shared" si="14"/>
        <v>0</v>
      </c>
      <c r="X240" s="94">
        <f t="shared" si="15"/>
        <v>0</v>
      </c>
    </row>
    <row r="241" spans="1:24" ht="76.5">
      <c r="A241" s="20">
        <v>231</v>
      </c>
      <c r="B241" s="21" t="s">
        <v>910</v>
      </c>
      <c r="C241" s="31" t="s">
        <v>911</v>
      </c>
      <c r="D241" s="21" t="s">
        <v>912</v>
      </c>
      <c r="E241" s="23">
        <v>60</v>
      </c>
      <c r="F241" s="24">
        <v>3162</v>
      </c>
      <c r="G241" s="24">
        <v>1032</v>
      </c>
      <c r="H241" s="25">
        <v>0</v>
      </c>
      <c r="I241" s="26"/>
      <c r="J241" s="24">
        <v>3162</v>
      </c>
      <c r="K241" s="27">
        <v>189720</v>
      </c>
      <c r="L241" s="43">
        <v>0</v>
      </c>
      <c r="M241" s="53">
        <v>60</v>
      </c>
      <c r="O241" s="60">
        <v>35746</v>
      </c>
      <c r="P241" s="60">
        <v>1032</v>
      </c>
      <c r="Q241" s="60">
        <v>825.6</v>
      </c>
      <c r="R241" s="60">
        <v>774</v>
      </c>
      <c r="T241" s="96">
        <f t="shared" si="12"/>
        <v>2610547.2000000002</v>
      </c>
      <c r="U241" s="96">
        <f t="shared" si="13"/>
        <v>2447388</v>
      </c>
      <c r="W241" s="94">
        <f t="shared" si="14"/>
        <v>2610547.2000000002</v>
      </c>
      <c r="X241" s="94">
        <f t="shared" si="15"/>
        <v>2447388</v>
      </c>
    </row>
    <row r="242" spans="1:24" ht="76.5">
      <c r="A242" s="20">
        <v>232</v>
      </c>
      <c r="B242" s="21" t="s">
        <v>913</v>
      </c>
      <c r="C242" s="31" t="s">
        <v>911</v>
      </c>
      <c r="D242" s="21" t="s">
        <v>912</v>
      </c>
      <c r="E242" s="23">
        <v>0</v>
      </c>
      <c r="F242" s="24">
        <v>0</v>
      </c>
      <c r="G242" s="24">
        <v>0</v>
      </c>
      <c r="H242" s="25">
        <v>0</v>
      </c>
      <c r="I242" s="26"/>
      <c r="J242" s="24">
        <v>0</v>
      </c>
      <c r="K242" s="27">
        <v>0</v>
      </c>
      <c r="L242" s="43">
        <v>0</v>
      </c>
      <c r="M242" s="53">
        <v>0</v>
      </c>
      <c r="O242" s="60">
        <v>123258</v>
      </c>
      <c r="P242" s="60">
        <v>9932</v>
      </c>
      <c r="Q242" s="60">
        <v>7945.6</v>
      </c>
      <c r="R242" s="60">
        <v>7449</v>
      </c>
      <c r="T242" s="96">
        <f t="shared" si="12"/>
        <v>0</v>
      </c>
      <c r="U242" s="96">
        <f t="shared" si="13"/>
        <v>0</v>
      </c>
      <c r="W242" s="94">
        <f t="shared" si="14"/>
        <v>0</v>
      </c>
      <c r="X242" s="94">
        <f t="shared" si="15"/>
        <v>0</v>
      </c>
    </row>
    <row r="243" spans="1:24" ht="114.75">
      <c r="A243" s="20">
        <v>233</v>
      </c>
      <c r="B243" s="21" t="s">
        <v>914</v>
      </c>
      <c r="C243" s="31" t="s">
        <v>915</v>
      </c>
      <c r="D243" s="21" t="s">
        <v>912</v>
      </c>
      <c r="E243" s="23">
        <v>0</v>
      </c>
      <c r="F243" s="24">
        <v>0</v>
      </c>
      <c r="G243" s="24">
        <v>0</v>
      </c>
      <c r="H243" s="25">
        <v>0</v>
      </c>
      <c r="I243" s="26"/>
      <c r="J243" s="24">
        <v>0</v>
      </c>
      <c r="K243" s="27">
        <v>0</v>
      </c>
      <c r="L243" s="43">
        <v>0</v>
      </c>
      <c r="M243" s="53">
        <v>0</v>
      </c>
      <c r="O243" s="60">
        <v>234236</v>
      </c>
      <c r="P243" s="60">
        <v>4236</v>
      </c>
      <c r="Q243" s="60">
        <v>3388.8</v>
      </c>
      <c r="R243" s="60">
        <v>3177</v>
      </c>
      <c r="T243" s="96">
        <f t="shared" si="12"/>
        <v>0</v>
      </c>
      <c r="U243" s="96">
        <f t="shared" si="13"/>
        <v>0</v>
      </c>
      <c r="W243" s="94">
        <f t="shared" si="14"/>
        <v>0</v>
      </c>
      <c r="X243" s="94">
        <f t="shared" si="15"/>
        <v>0</v>
      </c>
    </row>
    <row r="244" spans="1:24" ht="114.75">
      <c r="A244" s="20">
        <v>234</v>
      </c>
      <c r="B244" s="21" t="s">
        <v>916</v>
      </c>
      <c r="C244" s="31" t="s">
        <v>915</v>
      </c>
      <c r="D244" s="21" t="s">
        <v>912</v>
      </c>
      <c r="E244" s="23">
        <v>0</v>
      </c>
      <c r="F244" s="24">
        <v>0</v>
      </c>
      <c r="G244" s="24">
        <v>0</v>
      </c>
      <c r="H244" s="25">
        <v>0</v>
      </c>
      <c r="I244" s="26"/>
      <c r="J244" s="24">
        <v>0</v>
      </c>
      <c r="K244" s="27">
        <v>0</v>
      </c>
      <c r="L244" s="43">
        <v>0</v>
      </c>
      <c r="M244" s="53">
        <v>0</v>
      </c>
      <c r="O244" s="60">
        <v>807681</v>
      </c>
      <c r="P244" s="60">
        <v>8594</v>
      </c>
      <c r="Q244" s="60">
        <v>6875.2</v>
      </c>
      <c r="R244" s="60">
        <v>6445.5</v>
      </c>
      <c r="T244" s="96">
        <f t="shared" si="12"/>
        <v>0</v>
      </c>
      <c r="U244" s="96">
        <f t="shared" si="13"/>
        <v>0</v>
      </c>
      <c r="W244" s="94">
        <f t="shared" si="14"/>
        <v>0</v>
      </c>
      <c r="X244" s="94">
        <f t="shared" si="15"/>
        <v>0</v>
      </c>
    </row>
    <row r="245" spans="1:24" ht="114.75">
      <c r="A245" s="20">
        <v>235</v>
      </c>
      <c r="B245" s="21" t="s">
        <v>917</v>
      </c>
      <c r="C245" s="31" t="s">
        <v>918</v>
      </c>
      <c r="D245" s="21" t="s">
        <v>912</v>
      </c>
      <c r="E245" s="23">
        <v>0</v>
      </c>
      <c r="F245" s="24">
        <v>0</v>
      </c>
      <c r="G245" s="24">
        <v>0</v>
      </c>
      <c r="H245" s="25">
        <v>0</v>
      </c>
      <c r="I245" s="26"/>
      <c r="J245" s="24">
        <v>0</v>
      </c>
      <c r="K245" s="27">
        <v>0</v>
      </c>
      <c r="L245" s="43"/>
      <c r="M245" s="53">
        <v>0</v>
      </c>
      <c r="O245" s="60">
        <v>117119</v>
      </c>
      <c r="P245" s="60">
        <v>4297</v>
      </c>
      <c r="Q245" s="60">
        <v>3437.6</v>
      </c>
      <c r="R245" s="60">
        <v>3222.75</v>
      </c>
      <c r="T245" s="96">
        <f t="shared" si="12"/>
        <v>0</v>
      </c>
      <c r="U245" s="96">
        <f t="shared" si="13"/>
        <v>0</v>
      </c>
      <c r="W245" s="94">
        <f t="shared" si="14"/>
        <v>0</v>
      </c>
      <c r="X245" s="94">
        <f t="shared" si="15"/>
        <v>0</v>
      </c>
    </row>
    <row r="246" spans="1:24" ht="114.75">
      <c r="A246" s="20">
        <v>236</v>
      </c>
      <c r="B246" s="21" t="s">
        <v>919</v>
      </c>
      <c r="C246" s="31" t="s">
        <v>918</v>
      </c>
      <c r="D246" s="21" t="s">
        <v>912</v>
      </c>
      <c r="E246" s="23">
        <v>0</v>
      </c>
      <c r="F246" s="24">
        <v>0</v>
      </c>
      <c r="G246" s="24">
        <v>0</v>
      </c>
      <c r="H246" s="25">
        <v>0</v>
      </c>
      <c r="I246" s="26"/>
      <c r="J246" s="24">
        <v>0</v>
      </c>
      <c r="K246" s="27">
        <v>0</v>
      </c>
      <c r="L246" s="43"/>
      <c r="M246" s="53">
        <v>0</v>
      </c>
      <c r="O246" s="60">
        <v>525669</v>
      </c>
      <c r="P246" s="60">
        <v>4297</v>
      </c>
      <c r="Q246" s="60">
        <v>3437.6</v>
      </c>
      <c r="R246" s="60">
        <v>3222.75</v>
      </c>
      <c r="T246" s="96">
        <f t="shared" si="12"/>
        <v>0</v>
      </c>
      <c r="U246" s="96">
        <f t="shared" si="13"/>
        <v>0</v>
      </c>
      <c r="W246" s="94">
        <f t="shared" si="14"/>
        <v>0</v>
      </c>
      <c r="X246" s="94">
        <f t="shared" si="15"/>
        <v>0</v>
      </c>
    </row>
    <row r="247" spans="1:24" ht="38.25">
      <c r="A247" s="20">
        <v>237</v>
      </c>
      <c r="B247" s="21" t="s">
        <v>920</v>
      </c>
      <c r="C247" s="31" t="s">
        <v>921</v>
      </c>
      <c r="D247" s="21" t="s">
        <v>559</v>
      </c>
      <c r="E247" s="23">
        <v>0</v>
      </c>
      <c r="F247" s="24">
        <v>0</v>
      </c>
      <c r="G247" s="24">
        <v>0</v>
      </c>
      <c r="H247" s="25">
        <v>0</v>
      </c>
      <c r="I247" s="26"/>
      <c r="J247" s="24">
        <v>0</v>
      </c>
      <c r="K247" s="27">
        <v>0</v>
      </c>
      <c r="L247" s="43"/>
      <c r="M247" s="53">
        <v>0</v>
      </c>
      <c r="O247" s="60">
        <v>160412</v>
      </c>
      <c r="P247" s="60">
        <v>503</v>
      </c>
      <c r="Q247" s="60">
        <v>402.4</v>
      </c>
      <c r="R247" s="60">
        <v>377.25</v>
      </c>
      <c r="T247" s="96">
        <f t="shared" si="12"/>
        <v>0</v>
      </c>
      <c r="U247" s="96">
        <f t="shared" si="13"/>
        <v>0</v>
      </c>
      <c r="W247" s="94">
        <f t="shared" si="14"/>
        <v>0</v>
      </c>
      <c r="X247" s="94">
        <f t="shared" si="15"/>
        <v>0</v>
      </c>
    </row>
    <row r="248" spans="1:24" ht="38.25">
      <c r="A248" s="20">
        <v>238</v>
      </c>
      <c r="B248" s="21" t="s">
        <v>922</v>
      </c>
      <c r="C248" s="31" t="s">
        <v>923</v>
      </c>
      <c r="D248" s="21" t="s">
        <v>559</v>
      </c>
      <c r="E248" s="23">
        <v>0</v>
      </c>
      <c r="F248" s="24">
        <v>0</v>
      </c>
      <c r="G248" s="24">
        <v>0</v>
      </c>
      <c r="H248" s="25">
        <v>0</v>
      </c>
      <c r="I248" s="26"/>
      <c r="J248" s="24">
        <v>0</v>
      </c>
      <c r="K248" s="27">
        <v>0</v>
      </c>
      <c r="L248" s="43"/>
      <c r="M248" s="53">
        <v>0</v>
      </c>
      <c r="O248" s="60">
        <v>77036</v>
      </c>
      <c r="P248" s="60">
        <v>566</v>
      </c>
      <c r="Q248" s="60">
        <v>452.8</v>
      </c>
      <c r="R248" s="60">
        <v>424.5</v>
      </c>
      <c r="T248" s="96">
        <f t="shared" si="12"/>
        <v>0</v>
      </c>
      <c r="U248" s="96">
        <f t="shared" si="13"/>
        <v>0</v>
      </c>
      <c r="W248" s="94">
        <f t="shared" si="14"/>
        <v>0</v>
      </c>
      <c r="X248" s="94">
        <f t="shared" si="15"/>
        <v>0</v>
      </c>
    </row>
    <row r="249" spans="1:24" ht="38.25">
      <c r="A249" s="20">
        <v>239</v>
      </c>
      <c r="B249" s="21" t="s">
        <v>924</v>
      </c>
      <c r="C249" s="31" t="s">
        <v>925</v>
      </c>
      <c r="D249" s="21" t="s">
        <v>559</v>
      </c>
      <c r="E249" s="23">
        <v>6</v>
      </c>
      <c r="F249" s="24">
        <v>3508</v>
      </c>
      <c r="G249" s="24">
        <v>755</v>
      </c>
      <c r="H249" s="25">
        <v>0</v>
      </c>
      <c r="I249" s="26"/>
      <c r="J249" s="24">
        <v>3508</v>
      </c>
      <c r="K249" s="27">
        <v>21048</v>
      </c>
      <c r="L249" s="43"/>
      <c r="M249" s="53">
        <v>6</v>
      </c>
      <c r="O249" s="60">
        <v>29789</v>
      </c>
      <c r="P249" s="60">
        <v>755</v>
      </c>
      <c r="Q249" s="60">
        <v>604</v>
      </c>
      <c r="R249" s="60">
        <v>566.25</v>
      </c>
      <c r="T249" s="96">
        <f t="shared" si="12"/>
        <v>2118832</v>
      </c>
      <c r="U249" s="96">
        <f t="shared" si="13"/>
        <v>1986405</v>
      </c>
      <c r="W249" s="94">
        <f t="shared" si="14"/>
        <v>2118832</v>
      </c>
      <c r="X249" s="94">
        <f t="shared" si="15"/>
        <v>1986405</v>
      </c>
    </row>
    <row r="250" spans="1:24" ht="38.25">
      <c r="A250" s="20">
        <v>240</v>
      </c>
      <c r="B250" s="21" t="s">
        <v>926</v>
      </c>
      <c r="C250" s="31" t="s">
        <v>925</v>
      </c>
      <c r="D250" s="21" t="s">
        <v>559</v>
      </c>
      <c r="E250" s="23">
        <v>0</v>
      </c>
      <c r="F250" s="24">
        <v>0</v>
      </c>
      <c r="G250" s="24">
        <v>0</v>
      </c>
      <c r="H250" s="25">
        <v>0</v>
      </c>
      <c r="I250" s="26"/>
      <c r="J250" s="24">
        <v>0</v>
      </c>
      <c r="K250" s="27">
        <v>0</v>
      </c>
      <c r="L250" s="43"/>
      <c r="M250" s="53">
        <v>0</v>
      </c>
      <c r="O250" s="60">
        <v>102715</v>
      </c>
      <c r="P250" s="60">
        <v>755</v>
      </c>
      <c r="Q250" s="60">
        <v>604</v>
      </c>
      <c r="R250" s="60">
        <v>566.25</v>
      </c>
      <c r="T250" s="96">
        <f t="shared" si="12"/>
        <v>0</v>
      </c>
      <c r="U250" s="96">
        <f t="shared" si="13"/>
        <v>0</v>
      </c>
      <c r="W250" s="94">
        <f t="shared" si="14"/>
        <v>0</v>
      </c>
      <c r="X250" s="94">
        <f t="shared" si="15"/>
        <v>0</v>
      </c>
    </row>
    <row r="251" spans="1:24" ht="51">
      <c r="A251" s="20">
        <v>241</v>
      </c>
      <c r="B251" s="21" t="s">
        <v>927</v>
      </c>
      <c r="C251" s="31" t="s">
        <v>928</v>
      </c>
      <c r="D251" s="21" t="s">
        <v>929</v>
      </c>
      <c r="E251" s="23">
        <v>0</v>
      </c>
      <c r="F251" s="24">
        <v>0</v>
      </c>
      <c r="G251" s="24">
        <v>0</v>
      </c>
      <c r="H251" s="25">
        <v>0</v>
      </c>
      <c r="I251" s="26"/>
      <c r="J251" s="24">
        <v>0</v>
      </c>
      <c r="K251" s="27">
        <v>0</v>
      </c>
      <c r="L251" s="43"/>
      <c r="M251" s="53">
        <v>0</v>
      </c>
      <c r="O251" s="60">
        <v>26018</v>
      </c>
      <c r="P251" s="60">
        <v>6913</v>
      </c>
      <c r="Q251" s="60">
        <v>5530.4</v>
      </c>
      <c r="R251" s="60">
        <v>5184.75</v>
      </c>
      <c r="T251" s="96">
        <f t="shared" si="12"/>
        <v>0</v>
      </c>
      <c r="U251" s="96">
        <f t="shared" si="13"/>
        <v>0</v>
      </c>
      <c r="W251" s="94">
        <f t="shared" si="14"/>
        <v>0</v>
      </c>
      <c r="X251" s="94">
        <f t="shared" si="15"/>
        <v>0</v>
      </c>
    </row>
    <row r="252" spans="1:24" ht="25.5">
      <c r="A252" s="20">
        <v>242</v>
      </c>
      <c r="B252" s="21" t="s">
        <v>930</v>
      </c>
      <c r="C252" s="31" t="s">
        <v>931</v>
      </c>
      <c r="D252" s="21" t="s">
        <v>559</v>
      </c>
      <c r="E252" s="23">
        <v>0</v>
      </c>
      <c r="F252" s="24">
        <v>0</v>
      </c>
      <c r="G252" s="24">
        <v>0</v>
      </c>
      <c r="H252" s="25">
        <v>0</v>
      </c>
      <c r="I252" s="26"/>
      <c r="J252" s="24">
        <v>0</v>
      </c>
      <c r="K252" s="27">
        <v>0</v>
      </c>
      <c r="L252" s="43"/>
      <c r="M252" s="53">
        <v>0</v>
      </c>
      <c r="O252" s="60">
        <v>39479</v>
      </c>
      <c r="P252" s="60">
        <v>391</v>
      </c>
      <c r="Q252" s="60">
        <v>312.8</v>
      </c>
      <c r="R252" s="60">
        <v>293.25</v>
      </c>
      <c r="T252" s="96">
        <f t="shared" si="12"/>
        <v>0</v>
      </c>
      <c r="U252" s="96">
        <f t="shared" si="13"/>
        <v>0</v>
      </c>
      <c r="W252" s="94">
        <f t="shared" si="14"/>
        <v>0</v>
      </c>
      <c r="X252" s="94">
        <f t="shared" si="15"/>
        <v>0</v>
      </c>
    </row>
    <row r="253" spans="1:24" ht="25.5">
      <c r="A253" s="20">
        <v>243</v>
      </c>
      <c r="B253" s="21" t="s">
        <v>932</v>
      </c>
      <c r="C253" s="31" t="s">
        <v>933</v>
      </c>
      <c r="D253" s="21" t="s">
        <v>559</v>
      </c>
      <c r="E253" s="23">
        <v>0</v>
      </c>
      <c r="F253" s="24">
        <v>0</v>
      </c>
      <c r="G253" s="24">
        <v>0</v>
      </c>
      <c r="H253" s="25">
        <v>0</v>
      </c>
      <c r="I253" s="26"/>
      <c r="J253" s="24">
        <v>0</v>
      </c>
      <c r="K253" s="27">
        <v>0</v>
      </c>
      <c r="L253" s="43"/>
      <c r="M253" s="53">
        <v>0</v>
      </c>
      <c r="O253" s="60">
        <v>28874</v>
      </c>
      <c r="P253" s="60">
        <v>100</v>
      </c>
      <c r="Q253" s="60">
        <v>80</v>
      </c>
      <c r="R253" s="60">
        <v>75</v>
      </c>
      <c r="T253" s="96">
        <f t="shared" si="12"/>
        <v>0</v>
      </c>
      <c r="U253" s="96">
        <f t="shared" si="13"/>
        <v>0</v>
      </c>
      <c r="W253" s="94">
        <f t="shared" si="14"/>
        <v>0</v>
      </c>
      <c r="X253" s="94">
        <f t="shared" si="15"/>
        <v>0</v>
      </c>
    </row>
    <row r="254" spans="1:24" ht="51">
      <c r="A254" s="20">
        <v>244</v>
      </c>
      <c r="B254" s="21" t="s">
        <v>934</v>
      </c>
      <c r="C254" s="31" t="s">
        <v>935</v>
      </c>
      <c r="D254" s="21" t="s">
        <v>559</v>
      </c>
      <c r="E254" s="23">
        <v>0</v>
      </c>
      <c r="F254" s="24">
        <v>0</v>
      </c>
      <c r="G254" s="24">
        <v>0</v>
      </c>
      <c r="H254" s="25">
        <v>0</v>
      </c>
      <c r="I254" s="26"/>
      <c r="J254" s="24">
        <v>0</v>
      </c>
      <c r="K254" s="27">
        <v>0</v>
      </c>
      <c r="L254" s="43"/>
      <c r="M254" s="53">
        <v>0</v>
      </c>
      <c r="O254" s="60">
        <v>99093</v>
      </c>
      <c r="P254" s="60">
        <v>5882</v>
      </c>
      <c r="Q254" s="60">
        <v>4705.6000000000004</v>
      </c>
      <c r="R254" s="60">
        <v>4411.5</v>
      </c>
      <c r="T254" s="96">
        <f t="shared" si="12"/>
        <v>0</v>
      </c>
      <c r="U254" s="96">
        <f t="shared" si="13"/>
        <v>0</v>
      </c>
      <c r="W254" s="94">
        <f t="shared" si="14"/>
        <v>0</v>
      </c>
      <c r="X254" s="94">
        <f t="shared" si="15"/>
        <v>0</v>
      </c>
    </row>
    <row r="255" spans="1:24" ht="63.75">
      <c r="A255" s="20">
        <v>245</v>
      </c>
      <c r="B255" s="21" t="s">
        <v>936</v>
      </c>
      <c r="C255" s="31" t="s">
        <v>937</v>
      </c>
      <c r="D255" s="21" t="s">
        <v>559</v>
      </c>
      <c r="E255" s="23">
        <v>0</v>
      </c>
      <c r="F255" s="24">
        <v>0</v>
      </c>
      <c r="G255" s="24">
        <v>0</v>
      </c>
      <c r="H255" s="25">
        <v>0</v>
      </c>
      <c r="I255" s="26"/>
      <c r="J255" s="24">
        <v>0</v>
      </c>
      <c r="K255" s="27">
        <v>0</v>
      </c>
      <c r="L255" s="43"/>
      <c r="M255" s="53">
        <v>0</v>
      </c>
      <c r="O255" s="60">
        <v>174544</v>
      </c>
      <c r="P255" s="60">
        <v>7700</v>
      </c>
      <c r="Q255" s="60">
        <v>6160</v>
      </c>
      <c r="R255" s="60">
        <v>5775</v>
      </c>
      <c r="T255" s="96">
        <f t="shared" si="12"/>
        <v>0</v>
      </c>
      <c r="U255" s="96">
        <f t="shared" si="13"/>
        <v>0</v>
      </c>
      <c r="W255" s="94">
        <f t="shared" si="14"/>
        <v>0</v>
      </c>
      <c r="X255" s="94">
        <f t="shared" si="15"/>
        <v>0</v>
      </c>
    </row>
    <row r="256" spans="1:24" ht="25.5">
      <c r="A256" s="20">
        <v>246</v>
      </c>
      <c r="B256" s="21" t="s">
        <v>938</v>
      </c>
      <c r="C256" s="31" t="s">
        <v>939</v>
      </c>
      <c r="D256" s="21" t="s">
        <v>559</v>
      </c>
      <c r="E256" s="23">
        <v>0</v>
      </c>
      <c r="F256" s="24">
        <v>0</v>
      </c>
      <c r="G256" s="24">
        <v>0</v>
      </c>
      <c r="H256" s="25">
        <v>0</v>
      </c>
      <c r="I256" s="26"/>
      <c r="J256" s="24">
        <v>0</v>
      </c>
      <c r="K256" s="27">
        <v>0</v>
      </c>
      <c r="L256" s="43"/>
      <c r="M256" s="53">
        <v>0</v>
      </c>
      <c r="O256" s="60">
        <v>71000</v>
      </c>
      <c r="P256" s="60">
        <v>3966</v>
      </c>
      <c r="Q256" s="60">
        <v>3172.8</v>
      </c>
      <c r="R256" s="60">
        <v>2974.5</v>
      </c>
      <c r="T256" s="96">
        <f t="shared" si="12"/>
        <v>0</v>
      </c>
      <c r="U256" s="96">
        <f t="shared" si="13"/>
        <v>0</v>
      </c>
      <c r="W256" s="94">
        <f t="shared" si="14"/>
        <v>0</v>
      </c>
      <c r="X256" s="94">
        <f t="shared" si="15"/>
        <v>0</v>
      </c>
    </row>
    <row r="257" spans="1:24" ht="25.5">
      <c r="A257" s="20">
        <v>247</v>
      </c>
      <c r="B257" s="21" t="s">
        <v>940</v>
      </c>
      <c r="C257" s="31" t="s">
        <v>941</v>
      </c>
      <c r="D257" s="21" t="s">
        <v>559</v>
      </c>
      <c r="E257" s="23">
        <v>0</v>
      </c>
      <c r="F257" s="24">
        <v>0</v>
      </c>
      <c r="G257" s="24">
        <v>0</v>
      </c>
      <c r="H257" s="25">
        <v>0</v>
      </c>
      <c r="I257" s="26"/>
      <c r="J257" s="24">
        <v>0</v>
      </c>
      <c r="K257" s="27">
        <v>0</v>
      </c>
      <c r="L257" s="43"/>
      <c r="M257" s="53">
        <v>0</v>
      </c>
      <c r="O257" s="60">
        <v>87954</v>
      </c>
      <c r="P257" s="60">
        <v>7700</v>
      </c>
      <c r="Q257" s="60">
        <v>6160</v>
      </c>
      <c r="R257" s="60">
        <v>5775</v>
      </c>
      <c r="T257" s="96">
        <f t="shared" si="12"/>
        <v>0</v>
      </c>
      <c r="U257" s="96">
        <f t="shared" si="13"/>
        <v>0</v>
      </c>
      <c r="W257" s="94">
        <f t="shared" si="14"/>
        <v>0</v>
      </c>
      <c r="X257" s="94">
        <f t="shared" si="15"/>
        <v>0</v>
      </c>
    </row>
    <row r="258" spans="1:24" ht="89.25">
      <c r="A258" s="20">
        <v>248</v>
      </c>
      <c r="B258" s="21" t="s">
        <v>942</v>
      </c>
      <c r="C258" s="31" t="s">
        <v>943</v>
      </c>
      <c r="D258" s="21" t="s">
        <v>559</v>
      </c>
      <c r="E258" s="23">
        <v>7</v>
      </c>
      <c r="F258" s="24">
        <v>1398</v>
      </c>
      <c r="G258" s="24">
        <v>345</v>
      </c>
      <c r="H258" s="25">
        <v>0</v>
      </c>
      <c r="I258" s="26"/>
      <c r="J258" s="24">
        <v>1398</v>
      </c>
      <c r="K258" s="27">
        <v>9786</v>
      </c>
      <c r="L258" s="43"/>
      <c r="M258" s="53">
        <v>7</v>
      </c>
      <c r="O258" s="60">
        <v>9219</v>
      </c>
      <c r="P258" s="60">
        <v>345</v>
      </c>
      <c r="Q258" s="60">
        <v>276</v>
      </c>
      <c r="R258" s="60">
        <v>258.75</v>
      </c>
      <c r="T258" s="96">
        <f t="shared" si="12"/>
        <v>385848</v>
      </c>
      <c r="U258" s="96">
        <f t="shared" si="13"/>
        <v>361732.5</v>
      </c>
      <c r="W258" s="94">
        <f t="shared" si="14"/>
        <v>385848</v>
      </c>
      <c r="X258" s="94">
        <f t="shared" si="15"/>
        <v>361732.5</v>
      </c>
    </row>
    <row r="259" spans="1:24" ht="89.25">
      <c r="A259" s="20">
        <v>249</v>
      </c>
      <c r="B259" s="21" t="s">
        <v>944</v>
      </c>
      <c r="C259" s="31" t="s">
        <v>943</v>
      </c>
      <c r="D259" s="21" t="s">
        <v>559</v>
      </c>
      <c r="E259" s="23">
        <v>0</v>
      </c>
      <c r="F259" s="24">
        <v>0</v>
      </c>
      <c r="G259" s="24">
        <v>0</v>
      </c>
      <c r="H259" s="25">
        <v>0</v>
      </c>
      <c r="I259" s="26"/>
      <c r="J259" s="24">
        <v>0</v>
      </c>
      <c r="K259" s="27">
        <v>0</v>
      </c>
      <c r="L259" s="43"/>
      <c r="M259" s="53">
        <v>0</v>
      </c>
      <c r="O259" s="60">
        <v>27911</v>
      </c>
      <c r="P259" s="60">
        <v>3315</v>
      </c>
      <c r="Q259" s="60">
        <v>2652</v>
      </c>
      <c r="R259" s="60">
        <v>2486.25</v>
      </c>
      <c r="T259" s="96">
        <f t="shared" si="12"/>
        <v>0</v>
      </c>
      <c r="U259" s="96">
        <f t="shared" si="13"/>
        <v>0</v>
      </c>
      <c r="W259" s="94">
        <f t="shared" si="14"/>
        <v>0</v>
      </c>
      <c r="X259" s="94">
        <f t="shared" si="15"/>
        <v>0</v>
      </c>
    </row>
    <row r="260" spans="1:24" ht="114.75">
      <c r="A260" s="20">
        <v>250</v>
      </c>
      <c r="B260" s="21" t="s">
        <v>945</v>
      </c>
      <c r="C260" s="31" t="s">
        <v>946</v>
      </c>
      <c r="D260" s="21" t="s">
        <v>559</v>
      </c>
      <c r="E260" s="23">
        <v>0</v>
      </c>
      <c r="F260" s="24">
        <v>0</v>
      </c>
      <c r="G260" s="24">
        <v>0</v>
      </c>
      <c r="H260" s="25">
        <v>0</v>
      </c>
      <c r="I260" s="26"/>
      <c r="J260" s="24">
        <v>0</v>
      </c>
      <c r="K260" s="27">
        <v>0</v>
      </c>
      <c r="L260" s="43"/>
      <c r="M260" s="53">
        <v>0</v>
      </c>
      <c r="O260" s="60">
        <v>68476</v>
      </c>
      <c r="P260" s="60">
        <v>147</v>
      </c>
      <c r="Q260" s="60">
        <v>117.6</v>
      </c>
      <c r="R260" s="60">
        <v>110.25</v>
      </c>
      <c r="T260" s="96">
        <f t="shared" si="12"/>
        <v>0</v>
      </c>
      <c r="U260" s="96">
        <f t="shared" si="13"/>
        <v>0</v>
      </c>
      <c r="W260" s="94">
        <f t="shared" si="14"/>
        <v>0</v>
      </c>
      <c r="X260" s="94">
        <f t="shared" si="15"/>
        <v>0</v>
      </c>
    </row>
    <row r="261" spans="1:24" ht="114.75">
      <c r="A261" s="20">
        <v>251</v>
      </c>
      <c r="B261" s="21" t="s">
        <v>947</v>
      </c>
      <c r="C261" s="31" t="s">
        <v>948</v>
      </c>
      <c r="D261" s="21" t="s">
        <v>559</v>
      </c>
      <c r="E261" s="23">
        <v>0</v>
      </c>
      <c r="F261" s="24">
        <v>0</v>
      </c>
      <c r="G261" s="24">
        <v>0</v>
      </c>
      <c r="H261" s="25">
        <v>0</v>
      </c>
      <c r="I261" s="26"/>
      <c r="J261" s="24">
        <v>0</v>
      </c>
      <c r="K261" s="27">
        <v>0</v>
      </c>
      <c r="L261" s="43"/>
      <c r="M261" s="53">
        <v>0</v>
      </c>
      <c r="O261" s="60">
        <v>80205</v>
      </c>
      <c r="P261" s="60">
        <v>165</v>
      </c>
      <c r="Q261" s="60">
        <v>132</v>
      </c>
      <c r="R261" s="60">
        <v>123.75</v>
      </c>
      <c r="T261" s="96">
        <f t="shared" si="12"/>
        <v>0</v>
      </c>
      <c r="U261" s="96">
        <f t="shared" si="13"/>
        <v>0</v>
      </c>
      <c r="W261" s="94">
        <f t="shared" si="14"/>
        <v>0</v>
      </c>
      <c r="X261" s="94">
        <f t="shared" si="15"/>
        <v>0</v>
      </c>
    </row>
    <row r="262" spans="1:24" ht="51">
      <c r="A262" s="20">
        <v>252</v>
      </c>
      <c r="B262" s="21" t="s">
        <v>949</v>
      </c>
      <c r="C262" s="31" t="s">
        <v>950</v>
      </c>
      <c r="D262" s="21" t="s">
        <v>559</v>
      </c>
      <c r="E262" s="23">
        <v>0</v>
      </c>
      <c r="F262" s="24">
        <v>0</v>
      </c>
      <c r="G262" s="24">
        <v>0</v>
      </c>
      <c r="H262" s="25">
        <v>0</v>
      </c>
      <c r="I262" s="26"/>
      <c r="J262" s="24">
        <v>0</v>
      </c>
      <c r="K262" s="27">
        <v>0</v>
      </c>
      <c r="L262" s="43"/>
      <c r="M262" s="53">
        <v>0</v>
      </c>
      <c r="O262" s="60">
        <v>17081</v>
      </c>
      <c r="P262" s="60">
        <v>490</v>
      </c>
      <c r="Q262" s="60">
        <v>392</v>
      </c>
      <c r="R262" s="60">
        <v>367.5</v>
      </c>
      <c r="T262" s="96">
        <f t="shared" si="12"/>
        <v>0</v>
      </c>
      <c r="U262" s="96">
        <f t="shared" si="13"/>
        <v>0</v>
      </c>
      <c r="W262" s="94">
        <f t="shared" si="14"/>
        <v>0</v>
      </c>
      <c r="X262" s="94">
        <f t="shared" si="15"/>
        <v>0</v>
      </c>
    </row>
    <row r="263" spans="1:24" ht="51">
      <c r="A263" s="20">
        <v>253</v>
      </c>
      <c r="B263" s="21" t="s">
        <v>951</v>
      </c>
      <c r="C263" s="31" t="s">
        <v>950</v>
      </c>
      <c r="D263" s="21" t="s">
        <v>559</v>
      </c>
      <c r="E263" s="23">
        <v>0</v>
      </c>
      <c r="F263" s="24">
        <v>0</v>
      </c>
      <c r="G263" s="24">
        <v>0</v>
      </c>
      <c r="H263" s="25">
        <v>0</v>
      </c>
      <c r="I263" s="26"/>
      <c r="J263" s="24">
        <v>0</v>
      </c>
      <c r="K263" s="27">
        <v>0</v>
      </c>
      <c r="L263" s="43"/>
      <c r="M263" s="53">
        <v>0</v>
      </c>
      <c r="O263" s="60">
        <v>50904</v>
      </c>
      <c r="P263" s="60">
        <v>626</v>
      </c>
      <c r="Q263" s="60">
        <v>500.8</v>
      </c>
      <c r="R263" s="60">
        <v>469.5</v>
      </c>
      <c r="T263" s="96">
        <f t="shared" si="12"/>
        <v>0</v>
      </c>
      <c r="U263" s="96">
        <f t="shared" si="13"/>
        <v>0</v>
      </c>
      <c r="W263" s="94">
        <f t="shared" si="14"/>
        <v>0</v>
      </c>
      <c r="X263" s="94">
        <f t="shared" si="15"/>
        <v>0</v>
      </c>
    </row>
    <row r="264" spans="1:24" ht="63.75">
      <c r="A264" s="20">
        <v>254</v>
      </c>
      <c r="B264" s="21" t="s">
        <v>952</v>
      </c>
      <c r="C264" s="31" t="s">
        <v>953</v>
      </c>
      <c r="D264" s="21" t="s">
        <v>912</v>
      </c>
      <c r="E264" s="23">
        <v>0</v>
      </c>
      <c r="F264" s="24">
        <v>0</v>
      </c>
      <c r="G264" s="24">
        <v>0</v>
      </c>
      <c r="H264" s="25">
        <v>0</v>
      </c>
      <c r="I264" s="26"/>
      <c r="J264" s="24">
        <v>0</v>
      </c>
      <c r="K264" s="27">
        <v>0</v>
      </c>
      <c r="L264" s="43"/>
      <c r="M264" s="53">
        <v>0</v>
      </c>
      <c r="O264" s="60">
        <v>38149</v>
      </c>
      <c r="P264" s="60">
        <v>482</v>
      </c>
      <c r="Q264" s="60">
        <v>385.6</v>
      </c>
      <c r="R264" s="60">
        <v>361.5</v>
      </c>
      <c r="T264" s="96">
        <f t="shared" si="12"/>
        <v>0</v>
      </c>
      <c r="U264" s="96">
        <f t="shared" si="13"/>
        <v>0</v>
      </c>
      <c r="W264" s="94">
        <f t="shared" si="14"/>
        <v>0</v>
      </c>
      <c r="X264" s="94">
        <f t="shared" si="15"/>
        <v>0</v>
      </c>
    </row>
    <row r="265" spans="1:24" ht="63.75">
      <c r="A265" s="20">
        <v>255</v>
      </c>
      <c r="B265" s="21" t="s">
        <v>954</v>
      </c>
      <c r="C265" s="31" t="s">
        <v>953</v>
      </c>
      <c r="D265" s="21" t="s">
        <v>912</v>
      </c>
      <c r="E265" s="23">
        <v>0</v>
      </c>
      <c r="F265" s="24">
        <v>0</v>
      </c>
      <c r="G265" s="24">
        <v>0</v>
      </c>
      <c r="H265" s="25">
        <v>0</v>
      </c>
      <c r="I265" s="26"/>
      <c r="J265" s="24">
        <v>0</v>
      </c>
      <c r="K265" s="27">
        <v>0</v>
      </c>
      <c r="L265" s="43"/>
      <c r="M265" s="53">
        <v>0</v>
      </c>
      <c r="O265" s="60">
        <v>115497</v>
      </c>
      <c r="P265" s="60">
        <v>482</v>
      </c>
      <c r="Q265" s="60">
        <v>385.6</v>
      </c>
      <c r="R265" s="60">
        <v>361.5</v>
      </c>
      <c r="T265" s="96">
        <f t="shared" si="12"/>
        <v>0</v>
      </c>
      <c r="U265" s="96">
        <f t="shared" si="13"/>
        <v>0</v>
      </c>
      <c r="W265" s="94">
        <f t="shared" si="14"/>
        <v>0</v>
      </c>
      <c r="X265" s="94">
        <f t="shared" si="15"/>
        <v>0</v>
      </c>
    </row>
    <row r="266" spans="1:24" ht="76.5">
      <c r="A266" s="20">
        <v>256</v>
      </c>
      <c r="B266" s="21" t="s">
        <v>955</v>
      </c>
      <c r="C266" s="31" t="s">
        <v>956</v>
      </c>
      <c r="D266" s="21" t="s">
        <v>559</v>
      </c>
      <c r="E266" s="23">
        <v>0</v>
      </c>
      <c r="F266" s="24">
        <v>0</v>
      </c>
      <c r="G266" s="24">
        <v>0</v>
      </c>
      <c r="H266" s="25">
        <v>0</v>
      </c>
      <c r="I266" s="26"/>
      <c r="J266" s="24">
        <v>0</v>
      </c>
      <c r="K266" s="27">
        <v>0</v>
      </c>
      <c r="L266" s="43"/>
      <c r="M266" s="53">
        <v>0</v>
      </c>
      <c r="O266" s="60">
        <v>95021</v>
      </c>
      <c r="P266" s="60">
        <v>5741</v>
      </c>
      <c r="Q266" s="60">
        <v>4592.8</v>
      </c>
      <c r="R266" s="60">
        <v>4305.75</v>
      </c>
      <c r="T266" s="96">
        <f t="shared" ref="T266:T329" si="16">F266*Q266</f>
        <v>0</v>
      </c>
      <c r="U266" s="96">
        <f t="shared" ref="U266:U329" si="17">F266*R266</f>
        <v>0</v>
      </c>
      <c r="W266" s="94">
        <f t="shared" ref="W266:W329" si="18">T266-L266</f>
        <v>0</v>
      </c>
      <c r="X266" s="94">
        <f t="shared" ref="X266:X329" si="19">U266-L266</f>
        <v>0</v>
      </c>
    </row>
    <row r="267" spans="1:24" ht="76.5">
      <c r="A267" s="20">
        <v>257</v>
      </c>
      <c r="B267" s="21" t="s">
        <v>957</v>
      </c>
      <c r="C267" s="31" t="s">
        <v>956</v>
      </c>
      <c r="D267" s="21" t="s">
        <v>559</v>
      </c>
      <c r="E267" s="23">
        <v>0</v>
      </c>
      <c r="F267" s="24">
        <v>0</v>
      </c>
      <c r="G267" s="24">
        <v>0</v>
      </c>
      <c r="H267" s="25">
        <v>0</v>
      </c>
      <c r="I267" s="26"/>
      <c r="J267" s="24">
        <v>0</v>
      </c>
      <c r="K267" s="27">
        <v>0</v>
      </c>
      <c r="L267" s="43"/>
      <c r="M267" s="53">
        <v>0</v>
      </c>
      <c r="O267" s="60">
        <v>291850</v>
      </c>
      <c r="P267" s="60">
        <v>5741</v>
      </c>
      <c r="Q267" s="60">
        <v>4592.8</v>
      </c>
      <c r="R267" s="60">
        <v>4305.75</v>
      </c>
      <c r="T267" s="96">
        <f t="shared" si="16"/>
        <v>0</v>
      </c>
      <c r="U267" s="96">
        <f t="shared" si="17"/>
        <v>0</v>
      </c>
      <c r="W267" s="94">
        <f t="shared" si="18"/>
        <v>0</v>
      </c>
      <c r="X267" s="94">
        <f t="shared" si="19"/>
        <v>0</v>
      </c>
    </row>
    <row r="268" spans="1:24" ht="102">
      <c r="A268" s="20">
        <v>258</v>
      </c>
      <c r="B268" s="21" t="s">
        <v>958</v>
      </c>
      <c r="C268" s="31" t="s">
        <v>959</v>
      </c>
      <c r="D268" s="21" t="s">
        <v>912</v>
      </c>
      <c r="E268" s="23">
        <v>0</v>
      </c>
      <c r="F268" s="24">
        <v>0</v>
      </c>
      <c r="G268" s="24">
        <v>0</v>
      </c>
      <c r="H268" s="25">
        <v>0</v>
      </c>
      <c r="I268" s="26"/>
      <c r="J268" s="24">
        <v>0</v>
      </c>
      <c r="K268" s="27">
        <v>0</v>
      </c>
      <c r="L268" s="43"/>
      <c r="M268" s="53">
        <v>0</v>
      </c>
      <c r="O268" s="60">
        <v>249977</v>
      </c>
      <c r="P268" s="60">
        <v>4236</v>
      </c>
      <c r="Q268" s="60">
        <v>3388.8</v>
      </c>
      <c r="R268" s="60">
        <v>3177</v>
      </c>
      <c r="T268" s="96">
        <f t="shared" si="16"/>
        <v>0</v>
      </c>
      <c r="U268" s="96">
        <f t="shared" si="17"/>
        <v>0</v>
      </c>
      <c r="W268" s="94">
        <f t="shared" si="18"/>
        <v>0</v>
      </c>
      <c r="X268" s="94">
        <f t="shared" si="19"/>
        <v>0</v>
      </c>
    </row>
    <row r="269" spans="1:24" ht="102">
      <c r="A269" s="20">
        <v>259</v>
      </c>
      <c r="B269" s="21" t="s">
        <v>960</v>
      </c>
      <c r="C269" s="31" t="s">
        <v>959</v>
      </c>
      <c r="D269" s="21" t="s">
        <v>912</v>
      </c>
      <c r="E269" s="23">
        <v>0</v>
      </c>
      <c r="F269" s="24">
        <v>0</v>
      </c>
      <c r="G269" s="24">
        <v>0</v>
      </c>
      <c r="H269" s="25">
        <v>0</v>
      </c>
      <c r="I269" s="26"/>
      <c r="J269" s="24">
        <v>0</v>
      </c>
      <c r="K269" s="27">
        <v>0</v>
      </c>
      <c r="L269" s="43"/>
      <c r="M269" s="53">
        <v>0</v>
      </c>
      <c r="O269" s="60">
        <v>790850</v>
      </c>
      <c r="P269" s="60">
        <v>10816</v>
      </c>
      <c r="Q269" s="60">
        <v>8652.7999999999993</v>
      </c>
      <c r="R269" s="60">
        <v>8112</v>
      </c>
      <c r="T269" s="96">
        <f t="shared" si="16"/>
        <v>0</v>
      </c>
      <c r="U269" s="96">
        <f t="shared" si="17"/>
        <v>0</v>
      </c>
      <c r="W269" s="94">
        <f t="shared" si="18"/>
        <v>0</v>
      </c>
      <c r="X269" s="94">
        <f t="shared" si="19"/>
        <v>0</v>
      </c>
    </row>
    <row r="270" spans="1:24" ht="102">
      <c r="A270" s="20">
        <v>260</v>
      </c>
      <c r="B270" s="21" t="s">
        <v>961</v>
      </c>
      <c r="C270" s="31" t="s">
        <v>962</v>
      </c>
      <c r="D270" s="21" t="s">
        <v>912</v>
      </c>
      <c r="E270" s="23">
        <v>0</v>
      </c>
      <c r="F270" s="24">
        <v>0</v>
      </c>
      <c r="G270" s="24">
        <v>0</v>
      </c>
      <c r="H270" s="25">
        <v>0</v>
      </c>
      <c r="I270" s="26"/>
      <c r="J270" s="24">
        <v>0</v>
      </c>
      <c r="K270" s="27">
        <v>0</v>
      </c>
      <c r="L270" s="43"/>
      <c r="M270" s="53">
        <v>0</v>
      </c>
      <c r="O270" s="60">
        <v>124989</v>
      </c>
      <c r="P270" s="60">
        <v>4378</v>
      </c>
      <c r="Q270" s="60">
        <v>3502.4</v>
      </c>
      <c r="R270" s="60">
        <v>3283.5</v>
      </c>
      <c r="T270" s="96">
        <f t="shared" si="16"/>
        <v>0</v>
      </c>
      <c r="U270" s="96">
        <f t="shared" si="17"/>
        <v>0</v>
      </c>
      <c r="W270" s="94">
        <f t="shared" si="18"/>
        <v>0</v>
      </c>
      <c r="X270" s="94">
        <f t="shared" si="19"/>
        <v>0</v>
      </c>
    </row>
    <row r="271" spans="1:24" ht="102">
      <c r="A271" s="20">
        <v>261</v>
      </c>
      <c r="B271" s="21" t="s">
        <v>963</v>
      </c>
      <c r="C271" s="31" t="s">
        <v>962</v>
      </c>
      <c r="D271" s="21" t="s">
        <v>912</v>
      </c>
      <c r="E271" s="23">
        <v>0</v>
      </c>
      <c r="F271" s="24">
        <v>0</v>
      </c>
      <c r="G271" s="24">
        <v>0</v>
      </c>
      <c r="H271" s="25">
        <v>0</v>
      </c>
      <c r="I271" s="26"/>
      <c r="J271" s="24">
        <v>0</v>
      </c>
      <c r="K271" s="27">
        <v>0</v>
      </c>
      <c r="L271" s="43"/>
      <c r="M271" s="53">
        <v>0</v>
      </c>
      <c r="O271" s="60">
        <v>525669</v>
      </c>
      <c r="P271" s="60">
        <v>5408</v>
      </c>
      <c r="Q271" s="60">
        <v>4326.3999999999996</v>
      </c>
      <c r="R271" s="60">
        <v>4056</v>
      </c>
      <c r="T271" s="96">
        <f t="shared" si="16"/>
        <v>0</v>
      </c>
      <c r="U271" s="96">
        <f t="shared" si="17"/>
        <v>0</v>
      </c>
      <c r="W271" s="94">
        <f t="shared" si="18"/>
        <v>0</v>
      </c>
      <c r="X271" s="94">
        <f t="shared" si="19"/>
        <v>0</v>
      </c>
    </row>
    <row r="272" spans="1:24" ht="25.5">
      <c r="A272" s="20">
        <v>262</v>
      </c>
      <c r="B272" s="21" t="s">
        <v>964</v>
      </c>
      <c r="C272" s="31" t="s">
        <v>965</v>
      </c>
      <c r="D272" s="21" t="s">
        <v>559</v>
      </c>
      <c r="E272" s="23">
        <v>0</v>
      </c>
      <c r="F272" s="24">
        <v>0</v>
      </c>
      <c r="G272" s="24">
        <v>0</v>
      </c>
      <c r="H272" s="25">
        <v>0</v>
      </c>
      <c r="I272" s="26"/>
      <c r="J272" s="24">
        <v>0</v>
      </c>
      <c r="K272" s="27">
        <v>0</v>
      </c>
      <c r="L272" s="43"/>
      <c r="M272" s="53">
        <v>0</v>
      </c>
      <c r="O272" s="60">
        <v>7918</v>
      </c>
      <c r="P272" s="60">
        <v>337</v>
      </c>
      <c r="Q272" s="60">
        <v>269.60000000000002</v>
      </c>
      <c r="R272" s="60">
        <v>252.75</v>
      </c>
      <c r="T272" s="96">
        <f t="shared" si="16"/>
        <v>0</v>
      </c>
      <c r="U272" s="96">
        <f t="shared" si="17"/>
        <v>0</v>
      </c>
      <c r="W272" s="94">
        <f t="shared" si="18"/>
        <v>0</v>
      </c>
      <c r="X272" s="94">
        <f t="shared" si="19"/>
        <v>0</v>
      </c>
    </row>
    <row r="273" spans="1:24" ht="25.5">
      <c r="A273" s="20">
        <v>263</v>
      </c>
      <c r="B273" s="21" t="s">
        <v>966</v>
      </c>
      <c r="C273" s="31" t="s">
        <v>965</v>
      </c>
      <c r="D273" s="21" t="s">
        <v>559</v>
      </c>
      <c r="E273" s="23">
        <v>0</v>
      </c>
      <c r="F273" s="24">
        <v>0</v>
      </c>
      <c r="G273" s="24">
        <v>0</v>
      </c>
      <c r="H273" s="25">
        <v>0</v>
      </c>
      <c r="I273" s="26"/>
      <c r="J273" s="24">
        <v>0</v>
      </c>
      <c r="K273" s="27">
        <v>0</v>
      </c>
      <c r="L273" s="43"/>
      <c r="M273" s="53">
        <v>0</v>
      </c>
      <c r="O273" s="60">
        <v>48528</v>
      </c>
      <c r="P273" s="60">
        <v>337</v>
      </c>
      <c r="Q273" s="60">
        <v>269.60000000000002</v>
      </c>
      <c r="R273" s="60">
        <v>252.75</v>
      </c>
      <c r="T273" s="96">
        <f t="shared" si="16"/>
        <v>0</v>
      </c>
      <c r="U273" s="96">
        <f t="shared" si="17"/>
        <v>0</v>
      </c>
      <c r="W273" s="94">
        <f t="shared" si="18"/>
        <v>0</v>
      </c>
      <c r="X273" s="94">
        <f t="shared" si="19"/>
        <v>0</v>
      </c>
    </row>
    <row r="274" spans="1:24" ht="51">
      <c r="A274" s="20">
        <v>264</v>
      </c>
      <c r="B274" s="21" t="s">
        <v>967</v>
      </c>
      <c r="C274" s="31" t="s">
        <v>968</v>
      </c>
      <c r="D274" s="21" t="s">
        <v>559</v>
      </c>
      <c r="E274" s="23">
        <v>0</v>
      </c>
      <c r="F274" s="24">
        <v>0</v>
      </c>
      <c r="G274" s="24">
        <v>0</v>
      </c>
      <c r="H274" s="25">
        <v>0</v>
      </c>
      <c r="I274" s="26"/>
      <c r="J274" s="24">
        <v>0</v>
      </c>
      <c r="K274" s="27">
        <v>0</v>
      </c>
      <c r="L274" s="43"/>
      <c r="M274" s="53">
        <v>0</v>
      </c>
      <c r="O274" s="60">
        <v>31391</v>
      </c>
      <c r="P274" s="60">
        <v>537</v>
      </c>
      <c r="Q274" s="60">
        <v>429.6</v>
      </c>
      <c r="R274" s="60">
        <v>402.75</v>
      </c>
      <c r="T274" s="96">
        <f t="shared" si="16"/>
        <v>0</v>
      </c>
      <c r="U274" s="96">
        <f t="shared" si="17"/>
        <v>0</v>
      </c>
      <c r="W274" s="94">
        <f t="shared" si="18"/>
        <v>0</v>
      </c>
      <c r="X274" s="94">
        <f t="shared" si="19"/>
        <v>0</v>
      </c>
    </row>
    <row r="275" spans="1:24" ht="51">
      <c r="A275" s="20">
        <v>265</v>
      </c>
      <c r="B275" s="21" t="s">
        <v>969</v>
      </c>
      <c r="C275" s="31" t="s">
        <v>968</v>
      </c>
      <c r="D275" s="21" t="s">
        <v>559</v>
      </c>
      <c r="E275" s="23">
        <v>0</v>
      </c>
      <c r="F275" s="24">
        <v>0</v>
      </c>
      <c r="G275" s="24">
        <v>0</v>
      </c>
      <c r="H275" s="25">
        <v>0</v>
      </c>
      <c r="I275" s="26"/>
      <c r="J275" s="24">
        <v>0</v>
      </c>
      <c r="K275" s="27">
        <v>0</v>
      </c>
      <c r="L275" s="43"/>
      <c r="M275" s="53">
        <v>0</v>
      </c>
      <c r="O275" s="60">
        <v>179662</v>
      </c>
      <c r="P275" s="60">
        <v>537</v>
      </c>
      <c r="Q275" s="60">
        <v>429.6</v>
      </c>
      <c r="R275" s="60">
        <v>402.75</v>
      </c>
      <c r="T275" s="96">
        <f t="shared" si="16"/>
        <v>0</v>
      </c>
      <c r="U275" s="96">
        <f t="shared" si="17"/>
        <v>0</v>
      </c>
      <c r="W275" s="94">
        <f t="shared" si="18"/>
        <v>0</v>
      </c>
      <c r="X275" s="94">
        <f t="shared" si="19"/>
        <v>0</v>
      </c>
    </row>
    <row r="276" spans="1:24" ht="51">
      <c r="A276" s="20">
        <v>266</v>
      </c>
      <c r="B276" s="21" t="s">
        <v>970</v>
      </c>
      <c r="C276" s="31" t="s">
        <v>971</v>
      </c>
      <c r="D276" s="21" t="s">
        <v>559</v>
      </c>
      <c r="E276" s="23">
        <v>0</v>
      </c>
      <c r="F276" s="24">
        <v>0</v>
      </c>
      <c r="G276" s="24">
        <v>0</v>
      </c>
      <c r="H276" s="25">
        <v>0</v>
      </c>
      <c r="I276" s="26"/>
      <c r="J276" s="24">
        <v>0</v>
      </c>
      <c r="K276" s="27">
        <v>0</v>
      </c>
      <c r="L276" s="43"/>
      <c r="M276" s="53">
        <v>0</v>
      </c>
      <c r="O276" s="60">
        <v>35633</v>
      </c>
      <c r="P276" s="60">
        <v>964</v>
      </c>
      <c r="Q276" s="60">
        <v>771.2</v>
      </c>
      <c r="R276" s="60">
        <v>723</v>
      </c>
      <c r="T276" s="96">
        <f t="shared" si="16"/>
        <v>0</v>
      </c>
      <c r="U276" s="96">
        <f t="shared" si="17"/>
        <v>0</v>
      </c>
      <c r="W276" s="94">
        <f t="shared" si="18"/>
        <v>0</v>
      </c>
      <c r="X276" s="94">
        <f t="shared" si="19"/>
        <v>0</v>
      </c>
    </row>
    <row r="277" spans="1:24" ht="51">
      <c r="A277" s="20">
        <v>267</v>
      </c>
      <c r="B277" s="21" t="s">
        <v>972</v>
      </c>
      <c r="C277" s="31" t="s">
        <v>971</v>
      </c>
      <c r="D277" s="21" t="s">
        <v>559</v>
      </c>
      <c r="E277" s="23">
        <v>0</v>
      </c>
      <c r="F277" s="24">
        <v>0</v>
      </c>
      <c r="G277" s="24">
        <v>0</v>
      </c>
      <c r="H277" s="25">
        <v>0</v>
      </c>
      <c r="I277" s="26"/>
      <c r="J277" s="24">
        <v>0</v>
      </c>
      <c r="K277" s="27">
        <v>0</v>
      </c>
      <c r="L277" s="43"/>
      <c r="M277" s="53">
        <v>0</v>
      </c>
      <c r="O277" s="60">
        <v>224576</v>
      </c>
      <c r="P277" s="60">
        <v>964</v>
      </c>
      <c r="Q277" s="60">
        <v>771.2</v>
      </c>
      <c r="R277" s="60">
        <v>723</v>
      </c>
      <c r="T277" s="96">
        <f t="shared" si="16"/>
        <v>0</v>
      </c>
      <c r="U277" s="96">
        <f t="shared" si="17"/>
        <v>0</v>
      </c>
      <c r="W277" s="94">
        <f t="shared" si="18"/>
        <v>0</v>
      </c>
      <c r="X277" s="94">
        <f t="shared" si="19"/>
        <v>0</v>
      </c>
    </row>
    <row r="278" spans="1:24" ht="76.5">
      <c r="A278" s="20">
        <v>268</v>
      </c>
      <c r="B278" s="21" t="s">
        <v>973</v>
      </c>
      <c r="C278" s="31" t="s">
        <v>974</v>
      </c>
      <c r="D278" s="21" t="s">
        <v>559</v>
      </c>
      <c r="E278" s="23">
        <v>0</v>
      </c>
      <c r="F278" s="24">
        <v>0</v>
      </c>
      <c r="G278" s="24">
        <v>0</v>
      </c>
      <c r="H278" s="25">
        <v>0</v>
      </c>
      <c r="I278" s="26"/>
      <c r="J278" s="24">
        <v>0</v>
      </c>
      <c r="K278" s="27">
        <v>0</v>
      </c>
      <c r="L278" s="43"/>
      <c r="M278" s="53">
        <v>0</v>
      </c>
      <c r="O278" s="60">
        <v>20134</v>
      </c>
      <c r="P278" s="60">
        <v>260</v>
      </c>
      <c r="Q278" s="60">
        <v>208</v>
      </c>
      <c r="R278" s="60">
        <v>195</v>
      </c>
      <c r="T278" s="96">
        <f t="shared" si="16"/>
        <v>0</v>
      </c>
      <c r="U278" s="96">
        <f t="shared" si="17"/>
        <v>0</v>
      </c>
      <c r="W278" s="94">
        <f t="shared" si="18"/>
        <v>0</v>
      </c>
      <c r="X278" s="94">
        <f t="shared" si="19"/>
        <v>0</v>
      </c>
    </row>
    <row r="279" spans="1:24" ht="76.5">
      <c r="A279" s="20">
        <v>269</v>
      </c>
      <c r="B279" s="21" t="s">
        <v>975</v>
      </c>
      <c r="C279" s="31" t="s">
        <v>974</v>
      </c>
      <c r="D279" s="21" t="s">
        <v>559</v>
      </c>
      <c r="E279" s="23">
        <v>0</v>
      </c>
      <c r="F279" s="24">
        <v>0</v>
      </c>
      <c r="G279" s="24">
        <v>0</v>
      </c>
      <c r="H279" s="25">
        <v>0</v>
      </c>
      <c r="I279" s="26"/>
      <c r="J279" s="24">
        <v>0</v>
      </c>
      <c r="K279" s="27">
        <v>0</v>
      </c>
      <c r="L279" s="43"/>
      <c r="M279" s="53">
        <v>0</v>
      </c>
      <c r="O279" s="60">
        <v>60957</v>
      </c>
      <c r="P279" s="60">
        <v>260</v>
      </c>
      <c r="Q279" s="60">
        <v>208</v>
      </c>
      <c r="R279" s="60">
        <v>195</v>
      </c>
      <c r="T279" s="96">
        <f t="shared" si="16"/>
        <v>0</v>
      </c>
      <c r="U279" s="96">
        <f t="shared" si="17"/>
        <v>0</v>
      </c>
      <c r="W279" s="94">
        <f t="shared" si="18"/>
        <v>0</v>
      </c>
      <c r="X279" s="94">
        <f t="shared" si="19"/>
        <v>0</v>
      </c>
    </row>
    <row r="280" spans="1:24" ht="76.5">
      <c r="A280" s="20">
        <v>270</v>
      </c>
      <c r="B280" s="21" t="s">
        <v>976</v>
      </c>
      <c r="C280" s="31" t="s">
        <v>977</v>
      </c>
      <c r="D280" s="21" t="s">
        <v>559</v>
      </c>
      <c r="E280" s="23">
        <v>0</v>
      </c>
      <c r="F280" s="24">
        <v>0</v>
      </c>
      <c r="G280" s="24">
        <v>0</v>
      </c>
      <c r="H280" s="25">
        <v>0</v>
      </c>
      <c r="I280" s="26"/>
      <c r="J280" s="24">
        <v>0</v>
      </c>
      <c r="K280" s="27">
        <v>0</v>
      </c>
      <c r="L280" s="43"/>
      <c r="M280" s="53">
        <v>0</v>
      </c>
      <c r="O280" s="60">
        <v>254322</v>
      </c>
      <c r="P280" s="60">
        <v>201</v>
      </c>
      <c r="Q280" s="60">
        <v>160.80000000000001</v>
      </c>
      <c r="R280" s="60">
        <v>150.75</v>
      </c>
      <c r="T280" s="96">
        <f t="shared" si="16"/>
        <v>0</v>
      </c>
      <c r="U280" s="96">
        <f t="shared" si="17"/>
        <v>0</v>
      </c>
      <c r="W280" s="94">
        <f t="shared" si="18"/>
        <v>0</v>
      </c>
      <c r="X280" s="94">
        <f t="shared" si="19"/>
        <v>0</v>
      </c>
    </row>
    <row r="281" spans="1:24" ht="76.5">
      <c r="A281" s="20">
        <v>271</v>
      </c>
      <c r="B281" s="21" t="s">
        <v>978</v>
      </c>
      <c r="C281" s="31" t="s">
        <v>977</v>
      </c>
      <c r="D281" s="21" t="s">
        <v>559</v>
      </c>
      <c r="E281" s="23">
        <v>0</v>
      </c>
      <c r="F281" s="24">
        <v>0</v>
      </c>
      <c r="G281" s="24">
        <v>0</v>
      </c>
      <c r="H281" s="25">
        <v>0</v>
      </c>
      <c r="I281" s="26"/>
      <c r="J281" s="24">
        <v>0</v>
      </c>
      <c r="K281" s="27">
        <v>0</v>
      </c>
      <c r="L281" s="43"/>
      <c r="M281" s="53">
        <v>0</v>
      </c>
      <c r="O281" s="60">
        <v>76997</v>
      </c>
      <c r="P281" s="60">
        <v>201</v>
      </c>
      <c r="Q281" s="60">
        <v>160.80000000000001</v>
      </c>
      <c r="R281" s="60">
        <v>150.75</v>
      </c>
      <c r="T281" s="96">
        <f t="shared" si="16"/>
        <v>0</v>
      </c>
      <c r="U281" s="96">
        <f t="shared" si="17"/>
        <v>0</v>
      </c>
      <c r="W281" s="94">
        <f t="shared" si="18"/>
        <v>0</v>
      </c>
      <c r="X281" s="94">
        <f t="shared" si="19"/>
        <v>0</v>
      </c>
    </row>
    <row r="282" spans="1:24" ht="25.5">
      <c r="A282" s="20">
        <v>272</v>
      </c>
      <c r="B282" s="21" t="s">
        <v>979</v>
      </c>
      <c r="C282" s="31" t="s">
        <v>980</v>
      </c>
      <c r="D282" s="21" t="s">
        <v>559</v>
      </c>
      <c r="E282" s="23">
        <v>0</v>
      </c>
      <c r="F282" s="24">
        <v>0</v>
      </c>
      <c r="G282" s="24">
        <v>0</v>
      </c>
      <c r="H282" s="25">
        <v>0</v>
      </c>
      <c r="I282" s="26"/>
      <c r="J282" s="24">
        <v>0</v>
      </c>
      <c r="K282" s="27">
        <v>0</v>
      </c>
      <c r="L282" s="43"/>
      <c r="M282" s="53">
        <v>0</v>
      </c>
      <c r="O282" s="60">
        <v>21193</v>
      </c>
      <c r="P282" s="60">
        <v>538</v>
      </c>
      <c r="Q282" s="60">
        <v>430.4</v>
      </c>
      <c r="R282" s="60">
        <v>403.5</v>
      </c>
      <c r="T282" s="96">
        <f t="shared" si="16"/>
        <v>0</v>
      </c>
      <c r="U282" s="96">
        <f t="shared" si="17"/>
        <v>0</v>
      </c>
      <c r="W282" s="94">
        <f t="shared" si="18"/>
        <v>0</v>
      </c>
      <c r="X282" s="94">
        <f t="shared" si="19"/>
        <v>0</v>
      </c>
    </row>
    <row r="283" spans="1:24" ht="25.5">
      <c r="A283" s="20">
        <v>273</v>
      </c>
      <c r="B283" s="21" t="s">
        <v>981</v>
      </c>
      <c r="C283" s="31" t="s">
        <v>980</v>
      </c>
      <c r="D283" s="21" t="s">
        <v>559</v>
      </c>
      <c r="E283" s="23">
        <v>0</v>
      </c>
      <c r="F283" s="24">
        <v>0</v>
      </c>
      <c r="G283" s="24">
        <v>0</v>
      </c>
      <c r="H283" s="25">
        <v>0</v>
      </c>
      <c r="I283" s="26"/>
      <c r="J283" s="24">
        <v>0</v>
      </c>
      <c r="K283" s="27">
        <v>0</v>
      </c>
      <c r="L283" s="43"/>
      <c r="M283" s="53">
        <v>0</v>
      </c>
      <c r="O283" s="60">
        <v>65044</v>
      </c>
      <c r="P283" s="60">
        <v>692</v>
      </c>
      <c r="Q283" s="60">
        <v>553.6</v>
      </c>
      <c r="R283" s="60">
        <v>519</v>
      </c>
      <c r="T283" s="96">
        <f t="shared" si="16"/>
        <v>0</v>
      </c>
      <c r="U283" s="96">
        <f t="shared" si="17"/>
        <v>0</v>
      </c>
      <c r="W283" s="94">
        <f t="shared" si="18"/>
        <v>0</v>
      </c>
      <c r="X283" s="94">
        <f t="shared" si="19"/>
        <v>0</v>
      </c>
    </row>
    <row r="284" spans="1:24" ht="38.25">
      <c r="A284" s="20">
        <v>274</v>
      </c>
      <c r="B284" s="21" t="s">
        <v>982</v>
      </c>
      <c r="C284" s="31" t="s">
        <v>983</v>
      </c>
      <c r="D284" s="21" t="s">
        <v>559</v>
      </c>
      <c r="E284" s="23">
        <v>0</v>
      </c>
      <c r="F284" s="24">
        <v>0</v>
      </c>
      <c r="G284" s="24">
        <v>0</v>
      </c>
      <c r="H284" s="25">
        <v>0</v>
      </c>
      <c r="I284" s="26"/>
      <c r="J284" s="24">
        <v>0</v>
      </c>
      <c r="K284" s="27">
        <v>0</v>
      </c>
      <c r="L284" s="43"/>
      <c r="M284" s="53">
        <v>0</v>
      </c>
      <c r="O284" s="60">
        <v>36029</v>
      </c>
      <c r="P284" s="60">
        <v>542</v>
      </c>
      <c r="Q284" s="60">
        <v>433.6</v>
      </c>
      <c r="R284" s="60">
        <v>406.5</v>
      </c>
      <c r="T284" s="96">
        <f t="shared" si="16"/>
        <v>0</v>
      </c>
      <c r="U284" s="96">
        <f t="shared" si="17"/>
        <v>0</v>
      </c>
      <c r="W284" s="94">
        <f t="shared" si="18"/>
        <v>0</v>
      </c>
      <c r="X284" s="94">
        <f t="shared" si="19"/>
        <v>0</v>
      </c>
    </row>
    <row r="285" spans="1:24" ht="38.25">
      <c r="A285" s="20">
        <v>275</v>
      </c>
      <c r="B285" s="21" t="s">
        <v>984</v>
      </c>
      <c r="C285" s="31" t="s">
        <v>983</v>
      </c>
      <c r="D285" s="21" t="s">
        <v>559</v>
      </c>
      <c r="E285" s="23">
        <v>0</v>
      </c>
      <c r="F285" s="24">
        <v>0</v>
      </c>
      <c r="G285" s="24">
        <v>0</v>
      </c>
      <c r="H285" s="25">
        <v>0</v>
      </c>
      <c r="I285" s="26"/>
      <c r="J285" s="24">
        <v>0</v>
      </c>
      <c r="K285" s="27">
        <v>0</v>
      </c>
      <c r="L285" s="43"/>
      <c r="M285" s="53">
        <v>0</v>
      </c>
      <c r="O285" s="60">
        <v>109080</v>
      </c>
      <c r="P285" s="60">
        <v>1174</v>
      </c>
      <c r="Q285" s="60">
        <v>939.2</v>
      </c>
      <c r="R285" s="60">
        <v>880.5</v>
      </c>
      <c r="T285" s="96">
        <f t="shared" si="16"/>
        <v>0</v>
      </c>
      <c r="U285" s="96">
        <f t="shared" si="17"/>
        <v>0</v>
      </c>
      <c r="W285" s="94">
        <f t="shared" si="18"/>
        <v>0</v>
      </c>
      <c r="X285" s="94">
        <f t="shared" si="19"/>
        <v>0</v>
      </c>
    </row>
    <row r="286" spans="1:24" ht="38.25">
      <c r="A286" s="20">
        <v>276</v>
      </c>
      <c r="B286" s="21" t="s">
        <v>985</v>
      </c>
      <c r="C286" s="31" t="s">
        <v>986</v>
      </c>
      <c r="D286" s="21" t="s">
        <v>559</v>
      </c>
      <c r="E286" s="23">
        <v>0</v>
      </c>
      <c r="F286" s="24">
        <v>0</v>
      </c>
      <c r="G286" s="24">
        <v>0</v>
      </c>
      <c r="H286" s="25">
        <v>0</v>
      </c>
      <c r="I286" s="26"/>
      <c r="J286" s="24">
        <v>0</v>
      </c>
      <c r="K286" s="27">
        <v>0</v>
      </c>
      <c r="L286" s="43"/>
      <c r="M286" s="53">
        <v>0</v>
      </c>
      <c r="O286" s="60">
        <v>49804</v>
      </c>
      <c r="P286" s="60">
        <v>669</v>
      </c>
      <c r="Q286" s="60">
        <v>535.20000000000005</v>
      </c>
      <c r="R286" s="60">
        <v>501.75</v>
      </c>
      <c r="T286" s="96">
        <f t="shared" si="16"/>
        <v>0</v>
      </c>
      <c r="U286" s="96">
        <f t="shared" si="17"/>
        <v>0</v>
      </c>
      <c r="W286" s="94">
        <f t="shared" si="18"/>
        <v>0</v>
      </c>
      <c r="X286" s="94">
        <f t="shared" si="19"/>
        <v>0</v>
      </c>
    </row>
    <row r="287" spans="1:24" ht="38.25">
      <c r="A287" s="20">
        <v>277</v>
      </c>
      <c r="B287" s="21" t="s">
        <v>987</v>
      </c>
      <c r="C287" s="31" t="s">
        <v>986</v>
      </c>
      <c r="D287" s="21" t="s">
        <v>559</v>
      </c>
      <c r="E287" s="23">
        <v>0</v>
      </c>
      <c r="F287" s="24">
        <v>0</v>
      </c>
      <c r="G287" s="24">
        <v>0</v>
      </c>
      <c r="H287" s="25">
        <v>0</v>
      </c>
      <c r="I287" s="26"/>
      <c r="J287" s="24">
        <v>0</v>
      </c>
      <c r="K287" s="27">
        <v>0</v>
      </c>
      <c r="L287" s="43"/>
      <c r="M287" s="53">
        <v>0</v>
      </c>
      <c r="O287" s="60">
        <v>150787</v>
      </c>
      <c r="P287" s="60">
        <v>1509</v>
      </c>
      <c r="Q287" s="60">
        <v>1207.2</v>
      </c>
      <c r="R287" s="60">
        <v>1131.75</v>
      </c>
      <c r="T287" s="96">
        <f t="shared" si="16"/>
        <v>0</v>
      </c>
      <c r="U287" s="96">
        <f t="shared" si="17"/>
        <v>0</v>
      </c>
      <c r="W287" s="94">
        <f t="shared" si="18"/>
        <v>0</v>
      </c>
      <c r="X287" s="94">
        <f t="shared" si="19"/>
        <v>0</v>
      </c>
    </row>
    <row r="288" spans="1:24" ht="63.75">
      <c r="A288" s="20">
        <v>278</v>
      </c>
      <c r="B288" s="21" t="s">
        <v>988</v>
      </c>
      <c r="C288" s="31" t="s">
        <v>989</v>
      </c>
      <c r="D288" s="21" t="s">
        <v>559</v>
      </c>
      <c r="E288" s="23">
        <v>0</v>
      </c>
      <c r="F288" s="24">
        <v>0</v>
      </c>
      <c r="G288" s="24">
        <v>0</v>
      </c>
      <c r="H288" s="25">
        <v>0</v>
      </c>
      <c r="I288" s="26"/>
      <c r="J288" s="24">
        <v>0</v>
      </c>
      <c r="K288" s="27">
        <v>0</v>
      </c>
      <c r="L288" s="43"/>
      <c r="M288" s="53">
        <v>0</v>
      </c>
      <c r="O288" s="60">
        <v>39875</v>
      </c>
      <c r="P288" s="60">
        <v>933</v>
      </c>
      <c r="Q288" s="60">
        <v>746.4</v>
      </c>
      <c r="R288" s="60">
        <v>699.75</v>
      </c>
      <c r="T288" s="96">
        <f t="shared" si="16"/>
        <v>0</v>
      </c>
      <c r="U288" s="96">
        <f t="shared" si="17"/>
        <v>0</v>
      </c>
      <c r="W288" s="94">
        <f t="shared" si="18"/>
        <v>0</v>
      </c>
      <c r="X288" s="94">
        <f t="shared" si="19"/>
        <v>0</v>
      </c>
    </row>
    <row r="289" spans="1:24" ht="63.75">
      <c r="A289" s="20">
        <v>279</v>
      </c>
      <c r="B289" s="21" t="s">
        <v>990</v>
      </c>
      <c r="C289" s="31" t="s">
        <v>989</v>
      </c>
      <c r="D289" s="21" t="s">
        <v>559</v>
      </c>
      <c r="E289" s="23">
        <v>0</v>
      </c>
      <c r="F289" s="24">
        <v>0</v>
      </c>
      <c r="G289" s="24">
        <v>0</v>
      </c>
      <c r="H289" s="25">
        <v>0</v>
      </c>
      <c r="I289" s="26"/>
      <c r="J289" s="24">
        <v>0</v>
      </c>
      <c r="K289" s="27">
        <v>0</v>
      </c>
      <c r="L289" s="43"/>
      <c r="M289" s="53">
        <v>0</v>
      </c>
      <c r="O289" s="60">
        <v>83098</v>
      </c>
      <c r="P289" s="60">
        <v>1174</v>
      </c>
      <c r="Q289" s="60">
        <v>939.2</v>
      </c>
      <c r="R289" s="60">
        <v>880.5</v>
      </c>
      <c r="T289" s="96">
        <f t="shared" si="16"/>
        <v>0</v>
      </c>
      <c r="U289" s="96">
        <f t="shared" si="17"/>
        <v>0</v>
      </c>
      <c r="W289" s="94">
        <f t="shared" si="18"/>
        <v>0</v>
      </c>
      <c r="X289" s="94">
        <f t="shared" si="19"/>
        <v>0</v>
      </c>
    </row>
    <row r="290" spans="1:24" ht="25.5">
      <c r="A290" s="20">
        <v>280</v>
      </c>
      <c r="B290" s="21" t="s">
        <v>991</v>
      </c>
      <c r="C290" s="31" t="s">
        <v>992</v>
      </c>
      <c r="D290" s="21" t="s">
        <v>559</v>
      </c>
      <c r="E290" s="23">
        <v>0</v>
      </c>
      <c r="F290" s="24">
        <v>0</v>
      </c>
      <c r="G290" s="24">
        <v>0</v>
      </c>
      <c r="H290" s="25">
        <v>0</v>
      </c>
      <c r="I290" s="26"/>
      <c r="J290" s="24">
        <v>0</v>
      </c>
      <c r="K290" s="27">
        <v>0</v>
      </c>
      <c r="L290" s="43"/>
      <c r="M290" s="53">
        <v>0</v>
      </c>
      <c r="O290" s="60">
        <v>116411</v>
      </c>
      <c r="P290" s="60">
        <v>2008</v>
      </c>
      <c r="Q290" s="60">
        <v>1606.4</v>
      </c>
      <c r="R290" s="60">
        <v>1506</v>
      </c>
      <c r="T290" s="96">
        <f t="shared" si="16"/>
        <v>0</v>
      </c>
      <c r="U290" s="96">
        <f t="shared" si="17"/>
        <v>0</v>
      </c>
      <c r="W290" s="94">
        <f t="shared" si="18"/>
        <v>0</v>
      </c>
      <c r="X290" s="94">
        <f t="shared" si="19"/>
        <v>0</v>
      </c>
    </row>
    <row r="291" spans="1:24" ht="38.25">
      <c r="A291" s="20">
        <v>281</v>
      </c>
      <c r="B291" s="21" t="s">
        <v>993</v>
      </c>
      <c r="C291" s="31" t="s">
        <v>994</v>
      </c>
      <c r="D291" s="21" t="s">
        <v>559</v>
      </c>
      <c r="E291" s="23">
        <v>0</v>
      </c>
      <c r="F291" s="24">
        <v>0</v>
      </c>
      <c r="G291" s="24">
        <v>0</v>
      </c>
      <c r="H291" s="25">
        <v>0</v>
      </c>
      <c r="I291" s="26"/>
      <c r="J291" s="24">
        <v>0</v>
      </c>
      <c r="K291" s="27">
        <v>0</v>
      </c>
      <c r="L291" s="43"/>
      <c r="M291" s="53">
        <v>0</v>
      </c>
      <c r="O291" s="60">
        <v>110631</v>
      </c>
      <c r="P291" s="60">
        <v>8478</v>
      </c>
      <c r="Q291" s="60">
        <v>6782.4</v>
      </c>
      <c r="R291" s="60">
        <v>6358.5</v>
      </c>
      <c r="T291" s="96">
        <f t="shared" si="16"/>
        <v>0</v>
      </c>
      <c r="U291" s="96">
        <f t="shared" si="17"/>
        <v>0</v>
      </c>
      <c r="W291" s="94">
        <f t="shared" si="18"/>
        <v>0</v>
      </c>
      <c r="X291" s="94">
        <f t="shared" si="19"/>
        <v>0</v>
      </c>
    </row>
    <row r="292" spans="1:24" ht="38.25">
      <c r="A292" s="20">
        <v>282</v>
      </c>
      <c r="B292" s="21" t="s">
        <v>995</v>
      </c>
      <c r="C292" s="31" t="s">
        <v>994</v>
      </c>
      <c r="D292" s="21" t="s">
        <v>559</v>
      </c>
      <c r="E292" s="23">
        <v>0</v>
      </c>
      <c r="F292" s="24">
        <v>0</v>
      </c>
      <c r="G292" s="24">
        <v>0</v>
      </c>
      <c r="H292" s="25">
        <v>0</v>
      </c>
      <c r="I292" s="26"/>
      <c r="J292" s="24">
        <v>0</v>
      </c>
      <c r="K292" s="27">
        <v>0</v>
      </c>
      <c r="L292" s="43"/>
      <c r="M292" s="53">
        <v>0</v>
      </c>
      <c r="O292" s="60">
        <v>732700</v>
      </c>
      <c r="P292" s="60">
        <v>9952</v>
      </c>
      <c r="Q292" s="60">
        <v>7961.6</v>
      </c>
      <c r="R292" s="60">
        <v>7464</v>
      </c>
      <c r="T292" s="96">
        <f t="shared" si="16"/>
        <v>0</v>
      </c>
      <c r="U292" s="96">
        <f t="shared" si="17"/>
        <v>0</v>
      </c>
      <c r="W292" s="94">
        <f t="shared" si="18"/>
        <v>0</v>
      </c>
      <c r="X292" s="94">
        <f t="shared" si="19"/>
        <v>0</v>
      </c>
    </row>
    <row r="293" spans="1:24" ht="38.25">
      <c r="A293" s="20">
        <v>283</v>
      </c>
      <c r="B293" s="21" t="s">
        <v>996</v>
      </c>
      <c r="C293" s="31" t="s">
        <v>997</v>
      </c>
      <c r="D293" s="21" t="s">
        <v>559</v>
      </c>
      <c r="E293" s="23">
        <v>4</v>
      </c>
      <c r="F293" s="24">
        <v>29208</v>
      </c>
      <c r="G293" s="24">
        <v>10616</v>
      </c>
      <c r="H293" s="25">
        <v>0</v>
      </c>
      <c r="I293" s="26"/>
      <c r="J293" s="24">
        <v>29208</v>
      </c>
      <c r="K293" s="27">
        <v>116832</v>
      </c>
      <c r="L293" s="43"/>
      <c r="M293" s="53">
        <v>4</v>
      </c>
      <c r="O293" s="60">
        <v>123301</v>
      </c>
      <c r="P293" s="60">
        <v>10616</v>
      </c>
      <c r="Q293" s="60">
        <v>8492.7999999999993</v>
      </c>
      <c r="R293" s="60">
        <v>7962</v>
      </c>
      <c r="T293" s="96">
        <f t="shared" si="16"/>
        <v>248057702.39999998</v>
      </c>
      <c r="U293" s="96">
        <f t="shared" si="17"/>
        <v>232554096</v>
      </c>
      <c r="W293" s="94">
        <f t="shared" si="18"/>
        <v>248057702.39999998</v>
      </c>
      <c r="X293" s="94">
        <f t="shared" si="19"/>
        <v>232554096</v>
      </c>
    </row>
    <row r="294" spans="1:24" ht="38.25">
      <c r="A294" s="20">
        <v>284</v>
      </c>
      <c r="B294" s="21" t="s">
        <v>998</v>
      </c>
      <c r="C294" s="31" t="s">
        <v>997</v>
      </c>
      <c r="D294" s="21" t="s">
        <v>559</v>
      </c>
      <c r="E294" s="23">
        <v>0</v>
      </c>
      <c r="F294" s="24">
        <v>0</v>
      </c>
      <c r="G294" s="24">
        <v>0</v>
      </c>
      <c r="H294" s="25">
        <v>0</v>
      </c>
      <c r="I294" s="26"/>
      <c r="J294" s="24">
        <v>0</v>
      </c>
      <c r="K294" s="27">
        <v>0</v>
      </c>
      <c r="L294" s="43"/>
      <c r="M294" s="53">
        <v>0</v>
      </c>
      <c r="O294" s="60">
        <v>813160</v>
      </c>
      <c r="P294" s="60">
        <v>10616</v>
      </c>
      <c r="Q294" s="60">
        <v>8492.7999999999993</v>
      </c>
      <c r="R294" s="60">
        <v>7962</v>
      </c>
      <c r="T294" s="96">
        <f t="shared" si="16"/>
        <v>0</v>
      </c>
      <c r="U294" s="96">
        <f t="shared" si="17"/>
        <v>0</v>
      </c>
      <c r="W294" s="94">
        <f t="shared" si="18"/>
        <v>0</v>
      </c>
      <c r="X294" s="94">
        <f t="shared" si="19"/>
        <v>0</v>
      </c>
    </row>
    <row r="295" spans="1:24" ht="102">
      <c r="A295" s="20">
        <v>285</v>
      </c>
      <c r="B295" s="21" t="s">
        <v>999</v>
      </c>
      <c r="C295" s="31" t="s">
        <v>1000</v>
      </c>
      <c r="D295" s="21" t="s">
        <v>559</v>
      </c>
      <c r="E295" s="23">
        <v>0</v>
      </c>
      <c r="F295" s="24">
        <v>0</v>
      </c>
      <c r="G295" s="24">
        <v>0</v>
      </c>
      <c r="H295" s="25">
        <v>0</v>
      </c>
      <c r="I295" s="26"/>
      <c r="J295" s="24">
        <v>0</v>
      </c>
      <c r="K295" s="27">
        <v>0</v>
      </c>
      <c r="L295" s="43"/>
      <c r="M295" s="53">
        <v>0</v>
      </c>
      <c r="O295" s="60">
        <v>243208</v>
      </c>
      <c r="P295" s="60">
        <v>21757</v>
      </c>
      <c r="Q295" s="60">
        <v>17405.599999999999</v>
      </c>
      <c r="R295" s="60">
        <v>16317.75</v>
      </c>
      <c r="T295" s="96">
        <f t="shared" si="16"/>
        <v>0</v>
      </c>
      <c r="U295" s="96">
        <f t="shared" si="17"/>
        <v>0</v>
      </c>
      <c r="W295" s="94">
        <f t="shared" si="18"/>
        <v>0</v>
      </c>
      <c r="X295" s="94">
        <f t="shared" si="19"/>
        <v>0</v>
      </c>
    </row>
    <row r="296" spans="1:24" ht="102">
      <c r="A296" s="20">
        <v>286</v>
      </c>
      <c r="B296" s="21" t="s">
        <v>1001</v>
      </c>
      <c r="C296" s="31" t="s">
        <v>1000</v>
      </c>
      <c r="D296" s="21" t="s">
        <v>559</v>
      </c>
      <c r="E296" s="23">
        <v>0</v>
      </c>
      <c r="F296" s="24">
        <v>0</v>
      </c>
      <c r="G296" s="24">
        <v>0</v>
      </c>
      <c r="H296" s="25">
        <v>0</v>
      </c>
      <c r="I296" s="26"/>
      <c r="J296" s="24">
        <v>0</v>
      </c>
      <c r="K296" s="27">
        <v>0</v>
      </c>
      <c r="L296" s="43"/>
      <c r="M296" s="53">
        <v>0</v>
      </c>
      <c r="O296" s="60">
        <v>1626318</v>
      </c>
      <c r="P296" s="60">
        <v>21757</v>
      </c>
      <c r="Q296" s="60">
        <v>17405.599999999999</v>
      </c>
      <c r="R296" s="60">
        <v>16317.75</v>
      </c>
      <c r="T296" s="96">
        <f t="shared" si="16"/>
        <v>0</v>
      </c>
      <c r="U296" s="96">
        <f t="shared" si="17"/>
        <v>0</v>
      </c>
      <c r="W296" s="94">
        <f t="shared" si="18"/>
        <v>0</v>
      </c>
      <c r="X296" s="94">
        <f t="shared" si="19"/>
        <v>0</v>
      </c>
    </row>
    <row r="297" spans="1:24" ht="51">
      <c r="A297" s="20">
        <v>287</v>
      </c>
      <c r="B297" s="21" t="s">
        <v>1002</v>
      </c>
      <c r="C297" s="31" t="s">
        <v>1003</v>
      </c>
      <c r="D297" s="21" t="s">
        <v>559</v>
      </c>
      <c r="E297" s="23">
        <v>0</v>
      </c>
      <c r="F297" s="24">
        <v>0</v>
      </c>
      <c r="G297" s="24">
        <v>0</v>
      </c>
      <c r="H297" s="25">
        <v>0</v>
      </c>
      <c r="I297" s="26"/>
      <c r="J297" s="24">
        <v>0</v>
      </c>
      <c r="K297" s="27">
        <v>0</v>
      </c>
      <c r="L297" s="43"/>
      <c r="M297" s="53">
        <v>0</v>
      </c>
      <c r="O297" s="60">
        <v>274316</v>
      </c>
      <c r="P297" s="60">
        <v>20718</v>
      </c>
      <c r="Q297" s="60">
        <v>16574.400000000001</v>
      </c>
      <c r="R297" s="60">
        <v>15538.5</v>
      </c>
      <c r="T297" s="96">
        <f t="shared" si="16"/>
        <v>0</v>
      </c>
      <c r="U297" s="96">
        <f t="shared" si="17"/>
        <v>0</v>
      </c>
      <c r="W297" s="94">
        <f t="shared" si="18"/>
        <v>0</v>
      </c>
      <c r="X297" s="94">
        <f t="shared" si="19"/>
        <v>0</v>
      </c>
    </row>
    <row r="298" spans="1:24" ht="51">
      <c r="A298" s="20">
        <v>288</v>
      </c>
      <c r="B298" s="21" t="s">
        <v>1004</v>
      </c>
      <c r="C298" s="31" t="s">
        <v>1003</v>
      </c>
      <c r="D298" s="21" t="s">
        <v>559</v>
      </c>
      <c r="E298" s="23">
        <v>0</v>
      </c>
      <c r="F298" s="24">
        <v>0</v>
      </c>
      <c r="G298" s="24">
        <v>0</v>
      </c>
      <c r="H298" s="25">
        <v>0</v>
      </c>
      <c r="I298" s="26"/>
      <c r="J298" s="24">
        <v>0</v>
      </c>
      <c r="K298" s="27">
        <v>0</v>
      </c>
      <c r="L298" s="43"/>
      <c r="M298" s="53">
        <v>0</v>
      </c>
      <c r="O298" s="60">
        <v>1883105</v>
      </c>
      <c r="P298" s="60">
        <v>20718</v>
      </c>
      <c r="Q298" s="60">
        <v>16574.400000000001</v>
      </c>
      <c r="R298" s="60">
        <v>15538.5</v>
      </c>
      <c r="T298" s="96">
        <f t="shared" si="16"/>
        <v>0</v>
      </c>
      <c r="U298" s="96">
        <f t="shared" si="17"/>
        <v>0</v>
      </c>
      <c r="W298" s="94">
        <f t="shared" si="18"/>
        <v>0</v>
      </c>
      <c r="X298" s="94">
        <f t="shared" si="19"/>
        <v>0</v>
      </c>
    </row>
    <row r="299" spans="1:24" ht="25.5">
      <c r="A299" s="20">
        <v>289</v>
      </c>
      <c r="B299" s="21" t="s">
        <v>1005</v>
      </c>
      <c r="C299" s="31" t="s">
        <v>1006</v>
      </c>
      <c r="D299" s="21" t="s">
        <v>559</v>
      </c>
      <c r="E299" s="23">
        <v>1</v>
      </c>
      <c r="F299" s="24">
        <v>10524</v>
      </c>
      <c r="G299" s="24">
        <v>2372</v>
      </c>
      <c r="H299" s="25">
        <v>0</v>
      </c>
      <c r="I299" s="26"/>
      <c r="J299" s="24">
        <v>10524</v>
      </c>
      <c r="K299" s="27">
        <v>10524</v>
      </c>
      <c r="L299" s="43"/>
      <c r="M299" s="53">
        <v>1</v>
      </c>
      <c r="O299" s="60">
        <v>39875</v>
      </c>
      <c r="P299" s="60">
        <v>2372</v>
      </c>
      <c r="Q299" s="60">
        <v>1897.6</v>
      </c>
      <c r="R299" s="60">
        <v>1779</v>
      </c>
      <c r="T299" s="96">
        <f t="shared" si="16"/>
        <v>19970342.399999999</v>
      </c>
      <c r="U299" s="96">
        <f t="shared" si="17"/>
        <v>18722196</v>
      </c>
      <c r="W299" s="94">
        <f t="shared" si="18"/>
        <v>19970342.399999999</v>
      </c>
      <c r="X299" s="94">
        <f t="shared" si="19"/>
        <v>18722196</v>
      </c>
    </row>
    <row r="300" spans="1:24" ht="25.5">
      <c r="A300" s="20">
        <v>290</v>
      </c>
      <c r="B300" s="21" t="s">
        <v>1007</v>
      </c>
      <c r="C300" s="31" t="s">
        <v>1006</v>
      </c>
      <c r="D300" s="21" t="s">
        <v>559</v>
      </c>
      <c r="E300" s="23">
        <v>0</v>
      </c>
      <c r="F300" s="24">
        <v>0</v>
      </c>
      <c r="G300" s="24">
        <v>0</v>
      </c>
      <c r="H300" s="25">
        <v>0</v>
      </c>
      <c r="I300" s="26"/>
      <c r="J300" s="24">
        <v>0</v>
      </c>
      <c r="K300" s="27">
        <v>0</v>
      </c>
      <c r="L300" s="43"/>
      <c r="M300" s="53">
        <v>0</v>
      </c>
      <c r="O300" s="60">
        <v>111274</v>
      </c>
      <c r="P300" s="60">
        <v>2372</v>
      </c>
      <c r="Q300" s="60">
        <v>1897.6</v>
      </c>
      <c r="R300" s="60">
        <v>1779</v>
      </c>
      <c r="T300" s="96">
        <f t="shared" si="16"/>
        <v>0</v>
      </c>
      <c r="U300" s="96">
        <f t="shared" si="17"/>
        <v>0</v>
      </c>
      <c r="W300" s="94">
        <f t="shared" si="18"/>
        <v>0</v>
      </c>
      <c r="X300" s="94">
        <f t="shared" si="19"/>
        <v>0</v>
      </c>
    </row>
    <row r="301" spans="1:24" ht="25.5">
      <c r="A301" s="20">
        <v>291</v>
      </c>
      <c r="B301" s="21" t="s">
        <v>1008</v>
      </c>
      <c r="C301" s="31" t="s">
        <v>1009</v>
      </c>
      <c r="D301" s="21" t="s">
        <v>559</v>
      </c>
      <c r="E301" s="23">
        <v>0</v>
      </c>
      <c r="F301" s="24">
        <v>0</v>
      </c>
      <c r="G301" s="24">
        <v>0</v>
      </c>
      <c r="H301" s="25">
        <v>0</v>
      </c>
      <c r="I301" s="26"/>
      <c r="J301" s="24">
        <v>0</v>
      </c>
      <c r="K301" s="27">
        <v>0</v>
      </c>
      <c r="L301" s="43"/>
      <c r="M301" s="53">
        <v>0</v>
      </c>
      <c r="O301" s="60">
        <v>52013</v>
      </c>
      <c r="P301" s="60">
        <v>5618</v>
      </c>
      <c r="Q301" s="60">
        <v>4494.3999999999996</v>
      </c>
      <c r="R301" s="60">
        <v>4213.5</v>
      </c>
      <c r="T301" s="96">
        <f t="shared" si="16"/>
        <v>0</v>
      </c>
      <c r="U301" s="96">
        <f t="shared" si="17"/>
        <v>0</v>
      </c>
      <c r="W301" s="94">
        <f t="shared" si="18"/>
        <v>0</v>
      </c>
      <c r="X301" s="94">
        <f t="shared" si="19"/>
        <v>0</v>
      </c>
    </row>
    <row r="302" spans="1:24" ht="25.5">
      <c r="A302" s="20">
        <v>292</v>
      </c>
      <c r="B302" s="21" t="s">
        <v>1010</v>
      </c>
      <c r="C302" s="31" t="s">
        <v>1009</v>
      </c>
      <c r="D302" s="21" t="s">
        <v>559</v>
      </c>
      <c r="E302" s="23">
        <v>0</v>
      </c>
      <c r="F302" s="24">
        <v>0</v>
      </c>
      <c r="G302" s="24">
        <v>0</v>
      </c>
      <c r="H302" s="25">
        <v>0</v>
      </c>
      <c r="I302" s="26"/>
      <c r="J302" s="24">
        <v>0</v>
      </c>
      <c r="K302" s="27">
        <v>0</v>
      </c>
      <c r="L302" s="43"/>
      <c r="M302" s="53">
        <v>0</v>
      </c>
      <c r="O302" s="60">
        <v>325778</v>
      </c>
      <c r="P302" s="60">
        <v>5618</v>
      </c>
      <c r="Q302" s="60">
        <v>4494.3999999999996</v>
      </c>
      <c r="R302" s="60">
        <v>4213.5</v>
      </c>
      <c r="T302" s="96">
        <f t="shared" si="16"/>
        <v>0</v>
      </c>
      <c r="U302" s="96">
        <f t="shared" si="17"/>
        <v>0</v>
      </c>
      <c r="W302" s="94">
        <f t="shared" si="18"/>
        <v>0</v>
      </c>
      <c r="X302" s="94">
        <f t="shared" si="19"/>
        <v>0</v>
      </c>
    </row>
    <row r="303" spans="1:24" ht="25.5">
      <c r="A303" s="20">
        <v>293</v>
      </c>
      <c r="B303" s="21" t="s">
        <v>1011</v>
      </c>
      <c r="C303" s="31" t="s">
        <v>1012</v>
      </c>
      <c r="D303" s="21" t="s">
        <v>559</v>
      </c>
      <c r="E303" s="23">
        <v>0</v>
      </c>
      <c r="F303" s="24">
        <v>0</v>
      </c>
      <c r="G303" s="24">
        <v>0</v>
      </c>
      <c r="H303" s="25">
        <v>0</v>
      </c>
      <c r="I303" s="26"/>
      <c r="J303" s="24">
        <v>0</v>
      </c>
      <c r="K303" s="27">
        <v>0</v>
      </c>
      <c r="L303" s="43"/>
      <c r="M303" s="53">
        <v>0</v>
      </c>
      <c r="O303" s="60">
        <v>147056</v>
      </c>
      <c r="P303" s="60">
        <v>8657</v>
      </c>
      <c r="Q303" s="60">
        <v>6925.6</v>
      </c>
      <c r="R303" s="60">
        <v>6492.75</v>
      </c>
      <c r="T303" s="96">
        <f t="shared" si="16"/>
        <v>0</v>
      </c>
      <c r="U303" s="96">
        <f t="shared" si="17"/>
        <v>0</v>
      </c>
      <c r="W303" s="94">
        <f t="shared" si="18"/>
        <v>0</v>
      </c>
      <c r="X303" s="94">
        <f t="shared" si="19"/>
        <v>0</v>
      </c>
    </row>
    <row r="304" spans="1:24" ht="25.5">
      <c r="A304" s="20">
        <v>294</v>
      </c>
      <c r="B304" s="21" t="s">
        <v>1013</v>
      </c>
      <c r="C304" s="31" t="s">
        <v>1012</v>
      </c>
      <c r="D304" s="21" t="s">
        <v>559</v>
      </c>
      <c r="E304" s="23">
        <v>0</v>
      </c>
      <c r="F304" s="24">
        <v>0</v>
      </c>
      <c r="G304" s="24">
        <v>0</v>
      </c>
      <c r="H304" s="25">
        <v>0</v>
      </c>
      <c r="I304" s="26"/>
      <c r="J304" s="24">
        <v>0</v>
      </c>
      <c r="K304" s="27">
        <v>0</v>
      </c>
      <c r="L304" s="43"/>
      <c r="M304" s="53">
        <v>0</v>
      </c>
      <c r="O304" s="60">
        <v>647046</v>
      </c>
      <c r="P304" s="60">
        <v>10963</v>
      </c>
      <c r="Q304" s="60">
        <v>8770.4</v>
      </c>
      <c r="R304" s="60">
        <v>8222.25</v>
      </c>
      <c r="T304" s="96">
        <f t="shared" si="16"/>
        <v>0</v>
      </c>
      <c r="U304" s="96">
        <f t="shared" si="17"/>
        <v>0</v>
      </c>
      <c r="W304" s="94">
        <f t="shared" si="18"/>
        <v>0</v>
      </c>
      <c r="X304" s="94">
        <f t="shared" si="19"/>
        <v>0</v>
      </c>
    </row>
    <row r="305" spans="1:24" ht="25.5">
      <c r="A305" s="20">
        <v>295</v>
      </c>
      <c r="B305" s="21" t="s">
        <v>1014</v>
      </c>
      <c r="C305" s="31" t="s">
        <v>1015</v>
      </c>
      <c r="D305" s="21" t="s">
        <v>559</v>
      </c>
      <c r="E305" s="23">
        <v>1</v>
      </c>
      <c r="F305" s="24">
        <v>55542</v>
      </c>
      <c r="G305" s="24">
        <v>12427</v>
      </c>
      <c r="H305" s="25">
        <v>0</v>
      </c>
      <c r="I305" s="26"/>
      <c r="J305" s="24">
        <v>55542</v>
      </c>
      <c r="K305" s="27">
        <v>55542</v>
      </c>
      <c r="L305" s="43"/>
      <c r="M305" s="53">
        <v>1</v>
      </c>
      <c r="O305" s="60">
        <v>164024</v>
      </c>
      <c r="P305" s="60">
        <v>12427</v>
      </c>
      <c r="Q305" s="60">
        <v>9941.6</v>
      </c>
      <c r="R305" s="60">
        <v>9320.25</v>
      </c>
      <c r="T305" s="96">
        <f t="shared" si="16"/>
        <v>552176347.20000005</v>
      </c>
      <c r="U305" s="96">
        <f t="shared" si="17"/>
        <v>517665325.5</v>
      </c>
      <c r="W305" s="94">
        <f t="shared" si="18"/>
        <v>552176347.20000005</v>
      </c>
      <c r="X305" s="94">
        <f t="shared" si="19"/>
        <v>517665325.5</v>
      </c>
    </row>
    <row r="306" spans="1:24" ht="25.5">
      <c r="A306" s="20">
        <v>296</v>
      </c>
      <c r="B306" s="21" t="s">
        <v>1016</v>
      </c>
      <c r="C306" s="31" t="s">
        <v>1015</v>
      </c>
      <c r="D306" s="21" t="s">
        <v>559</v>
      </c>
      <c r="E306" s="23">
        <v>0</v>
      </c>
      <c r="F306" s="24">
        <v>0</v>
      </c>
      <c r="G306" s="24">
        <v>0</v>
      </c>
      <c r="H306" s="25">
        <v>0</v>
      </c>
      <c r="I306" s="26"/>
      <c r="J306" s="24">
        <v>0</v>
      </c>
      <c r="K306" s="27">
        <v>0</v>
      </c>
      <c r="L306" s="43"/>
      <c r="M306" s="53">
        <v>0</v>
      </c>
      <c r="O306" s="60">
        <v>770362</v>
      </c>
      <c r="P306" s="60">
        <v>17812</v>
      </c>
      <c r="Q306" s="60">
        <v>14249.6</v>
      </c>
      <c r="R306" s="60">
        <v>13359</v>
      </c>
      <c r="T306" s="96">
        <f t="shared" si="16"/>
        <v>0</v>
      </c>
      <c r="U306" s="96">
        <f t="shared" si="17"/>
        <v>0</v>
      </c>
      <c r="W306" s="94">
        <f t="shared" si="18"/>
        <v>0</v>
      </c>
      <c r="X306" s="94">
        <f t="shared" si="19"/>
        <v>0</v>
      </c>
    </row>
    <row r="307" spans="1:24" ht="76.5">
      <c r="A307" s="20">
        <v>297</v>
      </c>
      <c r="B307" s="21" t="s">
        <v>1017</v>
      </c>
      <c r="C307" s="31" t="s">
        <v>1018</v>
      </c>
      <c r="D307" s="21" t="s">
        <v>559</v>
      </c>
      <c r="E307" s="23">
        <v>0</v>
      </c>
      <c r="F307" s="24">
        <v>0</v>
      </c>
      <c r="G307" s="24">
        <v>0</v>
      </c>
      <c r="H307" s="25">
        <v>0</v>
      </c>
      <c r="I307" s="26"/>
      <c r="J307" s="24">
        <v>0</v>
      </c>
      <c r="K307" s="27">
        <v>0</v>
      </c>
      <c r="L307" s="43"/>
      <c r="M307" s="53">
        <v>0</v>
      </c>
      <c r="O307" s="60">
        <v>314561</v>
      </c>
      <c r="P307" s="60">
        <v>10987</v>
      </c>
      <c r="Q307" s="60">
        <v>8789.6</v>
      </c>
      <c r="R307" s="60">
        <v>8240.25</v>
      </c>
      <c r="T307" s="96">
        <f t="shared" si="16"/>
        <v>0</v>
      </c>
      <c r="U307" s="96">
        <f t="shared" si="17"/>
        <v>0</v>
      </c>
      <c r="W307" s="94">
        <f t="shared" si="18"/>
        <v>0</v>
      </c>
      <c r="X307" s="94">
        <f t="shared" si="19"/>
        <v>0</v>
      </c>
    </row>
    <row r="308" spans="1:24" ht="76.5">
      <c r="A308" s="20">
        <v>298</v>
      </c>
      <c r="B308" s="21" t="s">
        <v>1019</v>
      </c>
      <c r="C308" s="31" t="s">
        <v>1018</v>
      </c>
      <c r="D308" s="21" t="s">
        <v>559</v>
      </c>
      <c r="E308" s="23">
        <v>0</v>
      </c>
      <c r="F308" s="24">
        <v>0</v>
      </c>
      <c r="G308" s="24">
        <v>0</v>
      </c>
      <c r="H308" s="25">
        <v>0</v>
      </c>
      <c r="I308" s="26"/>
      <c r="J308" s="24">
        <v>0</v>
      </c>
      <c r="K308" s="27">
        <v>0</v>
      </c>
      <c r="L308" s="43"/>
      <c r="M308" s="53">
        <v>0</v>
      </c>
      <c r="O308" s="60">
        <v>2350287</v>
      </c>
      <c r="P308" s="60">
        <v>18367</v>
      </c>
      <c r="Q308" s="60">
        <v>14693.6</v>
      </c>
      <c r="R308" s="60">
        <v>13775.25</v>
      </c>
      <c r="T308" s="96">
        <f t="shared" si="16"/>
        <v>0</v>
      </c>
      <c r="U308" s="96">
        <f t="shared" si="17"/>
        <v>0</v>
      </c>
      <c r="W308" s="94">
        <f t="shared" si="18"/>
        <v>0</v>
      </c>
      <c r="X308" s="94">
        <f t="shared" si="19"/>
        <v>0</v>
      </c>
    </row>
    <row r="309" spans="1:24" ht="51">
      <c r="A309" s="20">
        <v>299</v>
      </c>
      <c r="B309" s="21" t="s">
        <v>1020</v>
      </c>
      <c r="C309" s="31" t="s">
        <v>1021</v>
      </c>
      <c r="D309" s="21" t="s">
        <v>559</v>
      </c>
      <c r="E309" s="23">
        <v>0</v>
      </c>
      <c r="F309" s="24">
        <v>0</v>
      </c>
      <c r="G309" s="24">
        <v>0</v>
      </c>
      <c r="H309" s="25">
        <v>0</v>
      </c>
      <c r="I309" s="26"/>
      <c r="J309" s="24">
        <v>0</v>
      </c>
      <c r="K309" s="27">
        <v>0</v>
      </c>
      <c r="L309" s="43"/>
      <c r="M309" s="53">
        <v>0</v>
      </c>
      <c r="O309" s="60">
        <v>49704</v>
      </c>
      <c r="P309" s="60">
        <v>3054</v>
      </c>
      <c r="Q309" s="60">
        <v>2443.1999999999998</v>
      </c>
      <c r="R309" s="60">
        <v>2290.5</v>
      </c>
      <c r="T309" s="96">
        <f t="shared" si="16"/>
        <v>0</v>
      </c>
      <c r="U309" s="96">
        <f t="shared" si="17"/>
        <v>0</v>
      </c>
      <c r="W309" s="94">
        <f t="shared" si="18"/>
        <v>0</v>
      </c>
      <c r="X309" s="94">
        <f t="shared" si="19"/>
        <v>0</v>
      </c>
    </row>
    <row r="310" spans="1:24" ht="51">
      <c r="A310" s="20">
        <v>300</v>
      </c>
      <c r="B310" s="21" t="s">
        <v>1022</v>
      </c>
      <c r="C310" s="31" t="s">
        <v>1021</v>
      </c>
      <c r="D310" s="21" t="s">
        <v>559</v>
      </c>
      <c r="E310" s="23">
        <v>0</v>
      </c>
      <c r="F310" s="24">
        <v>0</v>
      </c>
      <c r="G310" s="24">
        <v>0</v>
      </c>
      <c r="H310" s="25">
        <v>0</v>
      </c>
      <c r="I310" s="26"/>
      <c r="J310" s="24">
        <v>0</v>
      </c>
      <c r="K310" s="27">
        <v>0</v>
      </c>
      <c r="L310" s="43"/>
      <c r="M310" s="53">
        <v>0</v>
      </c>
      <c r="O310" s="60">
        <v>356395</v>
      </c>
      <c r="P310" s="60">
        <v>3884</v>
      </c>
      <c r="Q310" s="60">
        <v>3107.2</v>
      </c>
      <c r="R310" s="60">
        <v>2913</v>
      </c>
      <c r="T310" s="96">
        <f t="shared" si="16"/>
        <v>0</v>
      </c>
      <c r="U310" s="96">
        <f t="shared" si="17"/>
        <v>0</v>
      </c>
      <c r="W310" s="94">
        <f t="shared" si="18"/>
        <v>0</v>
      </c>
      <c r="X310" s="94">
        <f t="shared" si="19"/>
        <v>0</v>
      </c>
    </row>
    <row r="311" spans="1:24" ht="51">
      <c r="A311" s="20">
        <v>301</v>
      </c>
      <c r="B311" s="21" t="s">
        <v>1023</v>
      </c>
      <c r="C311" s="31" t="s">
        <v>1024</v>
      </c>
      <c r="D311" s="21" t="s">
        <v>559</v>
      </c>
      <c r="E311" s="23">
        <v>1</v>
      </c>
      <c r="F311" s="24">
        <v>17212</v>
      </c>
      <c r="G311" s="24">
        <v>3733</v>
      </c>
      <c r="H311" s="25">
        <v>0</v>
      </c>
      <c r="I311" s="26"/>
      <c r="J311" s="24">
        <v>17212</v>
      </c>
      <c r="K311" s="27">
        <v>17212</v>
      </c>
      <c r="L311" s="43"/>
      <c r="M311" s="53">
        <v>1</v>
      </c>
      <c r="O311" s="60">
        <v>71833</v>
      </c>
      <c r="P311" s="60">
        <v>3733</v>
      </c>
      <c r="Q311" s="60">
        <v>2986.4</v>
      </c>
      <c r="R311" s="60">
        <v>2799.75</v>
      </c>
      <c r="T311" s="96">
        <f t="shared" si="16"/>
        <v>51401916.800000004</v>
      </c>
      <c r="U311" s="96">
        <f t="shared" si="17"/>
        <v>48189297</v>
      </c>
      <c r="W311" s="94">
        <f t="shared" si="18"/>
        <v>51401916.800000004</v>
      </c>
      <c r="X311" s="94">
        <f t="shared" si="19"/>
        <v>48189297</v>
      </c>
    </row>
    <row r="312" spans="1:24" ht="51">
      <c r="A312" s="20">
        <v>302</v>
      </c>
      <c r="B312" s="21" t="s">
        <v>1025</v>
      </c>
      <c r="C312" s="31" t="s">
        <v>1024</v>
      </c>
      <c r="D312" s="21" t="s">
        <v>559</v>
      </c>
      <c r="E312" s="23">
        <v>0</v>
      </c>
      <c r="F312" s="24">
        <v>0</v>
      </c>
      <c r="G312" s="24">
        <v>0</v>
      </c>
      <c r="H312" s="25">
        <v>0</v>
      </c>
      <c r="I312" s="26"/>
      <c r="J312" s="24">
        <v>0</v>
      </c>
      <c r="K312" s="27">
        <v>0</v>
      </c>
      <c r="L312" s="43"/>
      <c r="M312" s="53">
        <v>0</v>
      </c>
      <c r="O312" s="60">
        <v>338960</v>
      </c>
      <c r="P312" s="60">
        <v>5270</v>
      </c>
      <c r="Q312" s="60">
        <v>4216</v>
      </c>
      <c r="R312" s="60">
        <v>3952.5</v>
      </c>
      <c r="T312" s="96">
        <f t="shared" si="16"/>
        <v>0</v>
      </c>
      <c r="U312" s="96">
        <f t="shared" si="17"/>
        <v>0</v>
      </c>
      <c r="W312" s="94">
        <f t="shared" si="18"/>
        <v>0</v>
      </c>
      <c r="X312" s="94">
        <f t="shared" si="19"/>
        <v>0</v>
      </c>
    </row>
    <row r="313" spans="1:24" ht="51">
      <c r="A313" s="20">
        <v>303</v>
      </c>
      <c r="B313" s="21" t="s">
        <v>1026</v>
      </c>
      <c r="C313" s="31" t="s">
        <v>1027</v>
      </c>
      <c r="D313" s="21" t="s">
        <v>559</v>
      </c>
      <c r="E313" s="23">
        <v>0</v>
      </c>
      <c r="F313" s="24">
        <v>0</v>
      </c>
      <c r="G313" s="24">
        <v>0</v>
      </c>
      <c r="H313" s="25">
        <v>0</v>
      </c>
      <c r="I313" s="26"/>
      <c r="J313" s="24">
        <v>0</v>
      </c>
      <c r="K313" s="27">
        <v>0</v>
      </c>
      <c r="L313" s="43"/>
      <c r="M313" s="53">
        <v>0</v>
      </c>
      <c r="O313" s="60">
        <v>101583</v>
      </c>
      <c r="P313" s="60">
        <v>8041</v>
      </c>
      <c r="Q313" s="60">
        <v>6432.8</v>
      </c>
      <c r="R313" s="60">
        <v>6030.75</v>
      </c>
      <c r="T313" s="96">
        <f t="shared" si="16"/>
        <v>0</v>
      </c>
      <c r="U313" s="96">
        <f t="shared" si="17"/>
        <v>0</v>
      </c>
      <c r="W313" s="94">
        <f t="shared" si="18"/>
        <v>0</v>
      </c>
      <c r="X313" s="94">
        <f t="shared" si="19"/>
        <v>0</v>
      </c>
    </row>
    <row r="314" spans="1:24" ht="51">
      <c r="A314" s="20">
        <v>304</v>
      </c>
      <c r="B314" s="21" t="s">
        <v>1028</v>
      </c>
      <c r="C314" s="31" t="s">
        <v>1027</v>
      </c>
      <c r="D314" s="21" t="s">
        <v>559</v>
      </c>
      <c r="E314" s="23">
        <v>0</v>
      </c>
      <c r="F314" s="24">
        <v>0</v>
      </c>
      <c r="G314" s="24">
        <v>0</v>
      </c>
      <c r="H314" s="25">
        <v>0</v>
      </c>
      <c r="I314" s="26"/>
      <c r="J314" s="24">
        <v>0</v>
      </c>
      <c r="K314" s="27">
        <v>0</v>
      </c>
      <c r="L314" s="43"/>
      <c r="M314" s="53">
        <v>0</v>
      </c>
      <c r="O314" s="60">
        <v>479336</v>
      </c>
      <c r="P314" s="60">
        <v>8041</v>
      </c>
      <c r="Q314" s="60">
        <v>6432.8</v>
      </c>
      <c r="R314" s="60">
        <v>6030.75</v>
      </c>
      <c r="T314" s="96">
        <f t="shared" si="16"/>
        <v>0</v>
      </c>
      <c r="U314" s="96">
        <f t="shared" si="17"/>
        <v>0</v>
      </c>
      <c r="W314" s="94">
        <f t="shared" si="18"/>
        <v>0</v>
      </c>
      <c r="X314" s="94">
        <f t="shared" si="19"/>
        <v>0</v>
      </c>
    </row>
    <row r="315" spans="1:24" ht="76.5">
      <c r="A315" s="20">
        <v>305</v>
      </c>
      <c r="B315" s="21" t="s">
        <v>1029</v>
      </c>
      <c r="C315" s="31" t="s">
        <v>1030</v>
      </c>
      <c r="D315" s="21" t="s">
        <v>559</v>
      </c>
      <c r="E315" s="23">
        <v>0</v>
      </c>
      <c r="F315" s="24">
        <v>0</v>
      </c>
      <c r="G315" s="24">
        <v>0</v>
      </c>
      <c r="H315" s="25">
        <v>0</v>
      </c>
      <c r="I315" s="26"/>
      <c r="J315" s="24">
        <v>0</v>
      </c>
      <c r="K315" s="27">
        <v>0</v>
      </c>
      <c r="L315" s="43"/>
      <c r="M315" s="53">
        <v>0</v>
      </c>
      <c r="O315" s="60">
        <v>90948</v>
      </c>
      <c r="P315" s="60">
        <v>1212</v>
      </c>
      <c r="Q315" s="60">
        <v>969.6</v>
      </c>
      <c r="R315" s="60">
        <v>909</v>
      </c>
      <c r="T315" s="96">
        <f t="shared" si="16"/>
        <v>0</v>
      </c>
      <c r="U315" s="96">
        <f t="shared" si="17"/>
        <v>0</v>
      </c>
      <c r="W315" s="94">
        <f t="shared" si="18"/>
        <v>0</v>
      </c>
      <c r="X315" s="94">
        <f t="shared" si="19"/>
        <v>0</v>
      </c>
    </row>
    <row r="316" spans="1:24" ht="76.5">
      <c r="A316" s="20">
        <v>306</v>
      </c>
      <c r="B316" s="21" t="s">
        <v>1031</v>
      </c>
      <c r="C316" s="31" t="s">
        <v>1032</v>
      </c>
      <c r="D316" s="21" t="s">
        <v>559</v>
      </c>
      <c r="E316" s="23">
        <v>0</v>
      </c>
      <c r="F316" s="24">
        <v>0</v>
      </c>
      <c r="G316" s="24">
        <v>0</v>
      </c>
      <c r="H316" s="25">
        <v>0</v>
      </c>
      <c r="I316" s="26"/>
      <c r="J316" s="24">
        <v>0</v>
      </c>
      <c r="K316" s="27">
        <v>0</v>
      </c>
      <c r="L316" s="43"/>
      <c r="M316" s="53">
        <v>0</v>
      </c>
      <c r="O316" s="60">
        <v>90948</v>
      </c>
      <c r="P316" s="60">
        <v>1212</v>
      </c>
      <c r="Q316" s="60">
        <v>969.6</v>
      </c>
      <c r="R316" s="60">
        <v>909</v>
      </c>
      <c r="T316" s="96">
        <f t="shared" si="16"/>
        <v>0</v>
      </c>
      <c r="U316" s="96">
        <f t="shared" si="17"/>
        <v>0</v>
      </c>
      <c r="W316" s="94">
        <f t="shared" si="18"/>
        <v>0</v>
      </c>
      <c r="X316" s="94">
        <f t="shared" si="19"/>
        <v>0</v>
      </c>
    </row>
    <row r="317" spans="1:24" ht="89.25">
      <c r="A317" s="20">
        <v>307</v>
      </c>
      <c r="B317" s="21" t="s">
        <v>1033</v>
      </c>
      <c r="C317" s="31" t="s">
        <v>1034</v>
      </c>
      <c r="D317" s="21" t="s">
        <v>559</v>
      </c>
      <c r="E317" s="23">
        <v>0</v>
      </c>
      <c r="F317" s="24">
        <v>0</v>
      </c>
      <c r="G317" s="24">
        <v>0</v>
      </c>
      <c r="H317" s="25">
        <v>0</v>
      </c>
      <c r="I317" s="26"/>
      <c r="J317" s="24">
        <v>0</v>
      </c>
      <c r="K317" s="27">
        <v>0</v>
      </c>
      <c r="L317" s="43"/>
      <c r="M317" s="53">
        <v>0</v>
      </c>
      <c r="O317" s="60">
        <v>90948</v>
      </c>
      <c r="P317" s="60">
        <v>1212</v>
      </c>
      <c r="Q317" s="60">
        <v>969.6</v>
      </c>
      <c r="R317" s="60">
        <v>909</v>
      </c>
      <c r="T317" s="96">
        <f t="shared" si="16"/>
        <v>0</v>
      </c>
      <c r="U317" s="96">
        <f t="shared" si="17"/>
        <v>0</v>
      </c>
      <c r="W317" s="94">
        <f t="shared" si="18"/>
        <v>0</v>
      </c>
      <c r="X317" s="94">
        <f t="shared" si="19"/>
        <v>0</v>
      </c>
    </row>
    <row r="318" spans="1:24" ht="89.25">
      <c r="A318" s="20">
        <v>308</v>
      </c>
      <c r="B318" s="21" t="s">
        <v>1035</v>
      </c>
      <c r="C318" s="31" t="s">
        <v>1036</v>
      </c>
      <c r="D318" s="21" t="s">
        <v>559</v>
      </c>
      <c r="E318" s="23">
        <v>0</v>
      </c>
      <c r="F318" s="24">
        <v>0</v>
      </c>
      <c r="G318" s="24">
        <v>0</v>
      </c>
      <c r="H318" s="25">
        <v>0</v>
      </c>
      <c r="I318" s="26"/>
      <c r="J318" s="24">
        <v>0</v>
      </c>
      <c r="K318" s="27">
        <v>0</v>
      </c>
      <c r="L318" s="43"/>
      <c r="M318" s="53">
        <v>0</v>
      </c>
      <c r="O318" s="60">
        <v>90948</v>
      </c>
      <c r="P318" s="60">
        <v>1212</v>
      </c>
      <c r="Q318" s="60">
        <v>969.6</v>
      </c>
      <c r="R318" s="60">
        <v>909</v>
      </c>
      <c r="T318" s="96">
        <f t="shared" si="16"/>
        <v>0</v>
      </c>
      <c r="U318" s="96">
        <f t="shared" si="17"/>
        <v>0</v>
      </c>
      <c r="W318" s="94">
        <f t="shared" si="18"/>
        <v>0</v>
      </c>
      <c r="X318" s="94">
        <f t="shared" si="19"/>
        <v>0</v>
      </c>
    </row>
    <row r="319" spans="1:24" ht="76.5">
      <c r="A319" s="20">
        <v>309</v>
      </c>
      <c r="B319" s="21" t="s">
        <v>1037</v>
      </c>
      <c r="C319" s="31" t="s">
        <v>1038</v>
      </c>
      <c r="D319" s="21" t="s">
        <v>559</v>
      </c>
      <c r="E319" s="23">
        <v>0</v>
      </c>
      <c r="F319" s="24">
        <v>0</v>
      </c>
      <c r="G319" s="24">
        <v>0</v>
      </c>
      <c r="H319" s="25">
        <v>0</v>
      </c>
      <c r="I319" s="26"/>
      <c r="J319" s="24">
        <v>0</v>
      </c>
      <c r="K319" s="27">
        <v>0</v>
      </c>
      <c r="L319" s="43"/>
      <c r="M319" s="53">
        <v>0</v>
      </c>
      <c r="O319" s="60">
        <v>125563</v>
      </c>
      <c r="P319" s="60">
        <v>1515</v>
      </c>
      <c r="Q319" s="60">
        <v>1212</v>
      </c>
      <c r="R319" s="60">
        <v>1136.25</v>
      </c>
      <c r="T319" s="96">
        <f t="shared" si="16"/>
        <v>0</v>
      </c>
      <c r="U319" s="96">
        <f t="shared" si="17"/>
        <v>0</v>
      </c>
      <c r="W319" s="94">
        <f t="shared" si="18"/>
        <v>0</v>
      </c>
      <c r="X319" s="94">
        <f t="shared" si="19"/>
        <v>0</v>
      </c>
    </row>
    <row r="320" spans="1:24" ht="76.5">
      <c r="A320" s="20">
        <v>310</v>
      </c>
      <c r="B320" s="21" t="s">
        <v>1039</v>
      </c>
      <c r="C320" s="31" t="s">
        <v>1040</v>
      </c>
      <c r="D320" s="21" t="s">
        <v>559</v>
      </c>
      <c r="E320" s="23">
        <v>0</v>
      </c>
      <c r="F320" s="24">
        <v>0</v>
      </c>
      <c r="G320" s="24">
        <v>0</v>
      </c>
      <c r="H320" s="25">
        <v>0</v>
      </c>
      <c r="I320" s="26"/>
      <c r="J320" s="24">
        <v>0</v>
      </c>
      <c r="K320" s="27">
        <v>0</v>
      </c>
      <c r="L320" s="43"/>
      <c r="M320" s="53">
        <v>0</v>
      </c>
      <c r="O320" s="60">
        <v>125563</v>
      </c>
      <c r="P320" s="60">
        <v>1515</v>
      </c>
      <c r="Q320" s="60">
        <v>1212</v>
      </c>
      <c r="R320" s="60">
        <v>1136.25</v>
      </c>
      <c r="T320" s="96">
        <f t="shared" si="16"/>
        <v>0</v>
      </c>
      <c r="U320" s="96">
        <f t="shared" si="17"/>
        <v>0</v>
      </c>
      <c r="W320" s="94">
        <f t="shared" si="18"/>
        <v>0</v>
      </c>
      <c r="X320" s="94">
        <f t="shared" si="19"/>
        <v>0</v>
      </c>
    </row>
    <row r="321" spans="1:24" ht="89.25">
      <c r="A321" s="20">
        <v>311</v>
      </c>
      <c r="B321" s="21" t="s">
        <v>1041</v>
      </c>
      <c r="C321" s="31" t="s">
        <v>1042</v>
      </c>
      <c r="D321" s="21" t="s">
        <v>559</v>
      </c>
      <c r="E321" s="23">
        <v>0</v>
      </c>
      <c r="F321" s="24">
        <v>0</v>
      </c>
      <c r="G321" s="24">
        <v>0</v>
      </c>
      <c r="H321" s="25">
        <v>0</v>
      </c>
      <c r="I321" s="26"/>
      <c r="J321" s="24">
        <v>0</v>
      </c>
      <c r="K321" s="27">
        <v>0</v>
      </c>
      <c r="L321" s="43"/>
      <c r="M321" s="53">
        <v>0</v>
      </c>
      <c r="O321" s="60">
        <v>125563</v>
      </c>
      <c r="P321" s="60">
        <v>1515</v>
      </c>
      <c r="Q321" s="60">
        <v>1212</v>
      </c>
      <c r="R321" s="60">
        <v>1136.25</v>
      </c>
      <c r="T321" s="96">
        <f t="shared" si="16"/>
        <v>0</v>
      </c>
      <c r="U321" s="96">
        <f t="shared" si="17"/>
        <v>0</v>
      </c>
      <c r="W321" s="94">
        <f t="shared" si="18"/>
        <v>0</v>
      </c>
      <c r="X321" s="94">
        <f t="shared" si="19"/>
        <v>0</v>
      </c>
    </row>
    <row r="322" spans="1:24" ht="89.25">
      <c r="A322" s="20">
        <v>312</v>
      </c>
      <c r="B322" s="21" t="s">
        <v>1043</v>
      </c>
      <c r="C322" s="31" t="s">
        <v>1044</v>
      </c>
      <c r="D322" s="21" t="s">
        <v>559</v>
      </c>
      <c r="E322" s="23">
        <v>0</v>
      </c>
      <c r="F322" s="24">
        <v>0</v>
      </c>
      <c r="G322" s="24">
        <v>0</v>
      </c>
      <c r="H322" s="25">
        <v>0</v>
      </c>
      <c r="I322" s="26"/>
      <c r="J322" s="24">
        <v>0</v>
      </c>
      <c r="K322" s="27">
        <v>0</v>
      </c>
      <c r="L322" s="43"/>
      <c r="M322" s="53">
        <v>0</v>
      </c>
      <c r="O322" s="60">
        <v>125563</v>
      </c>
      <c r="P322" s="60">
        <v>1515</v>
      </c>
      <c r="Q322" s="60">
        <v>1212</v>
      </c>
      <c r="R322" s="60">
        <v>1136.25</v>
      </c>
      <c r="T322" s="96">
        <f t="shared" si="16"/>
        <v>0</v>
      </c>
      <c r="U322" s="96">
        <f t="shared" si="17"/>
        <v>0</v>
      </c>
      <c r="W322" s="94">
        <f t="shared" si="18"/>
        <v>0</v>
      </c>
      <c r="X322" s="94">
        <f t="shared" si="19"/>
        <v>0</v>
      </c>
    </row>
    <row r="323" spans="1:24" ht="76.5">
      <c r="A323" s="20">
        <v>313</v>
      </c>
      <c r="B323" s="21" t="s">
        <v>1045</v>
      </c>
      <c r="C323" s="31" t="s">
        <v>1046</v>
      </c>
      <c r="D323" s="21" t="s">
        <v>559</v>
      </c>
      <c r="E323" s="23">
        <v>0</v>
      </c>
      <c r="F323" s="24">
        <v>0</v>
      </c>
      <c r="G323" s="24">
        <v>0</v>
      </c>
      <c r="H323" s="25">
        <v>0</v>
      </c>
      <c r="I323" s="26"/>
      <c r="J323" s="24">
        <v>0</v>
      </c>
      <c r="K323" s="27">
        <v>0</v>
      </c>
      <c r="L323" s="43"/>
      <c r="M323" s="53">
        <v>0</v>
      </c>
      <c r="O323" s="60">
        <v>152938</v>
      </c>
      <c r="P323" s="60">
        <v>2272</v>
      </c>
      <c r="Q323" s="60">
        <v>1817.6</v>
      </c>
      <c r="R323" s="60">
        <v>1704</v>
      </c>
      <c r="T323" s="96">
        <f t="shared" si="16"/>
        <v>0</v>
      </c>
      <c r="U323" s="96">
        <f t="shared" si="17"/>
        <v>0</v>
      </c>
      <c r="W323" s="94">
        <f t="shared" si="18"/>
        <v>0</v>
      </c>
      <c r="X323" s="94">
        <f t="shared" si="19"/>
        <v>0</v>
      </c>
    </row>
    <row r="324" spans="1:24" ht="76.5">
      <c r="A324" s="20">
        <v>314</v>
      </c>
      <c r="B324" s="21" t="s">
        <v>1047</v>
      </c>
      <c r="C324" s="31" t="s">
        <v>1048</v>
      </c>
      <c r="D324" s="21" t="s">
        <v>559</v>
      </c>
      <c r="E324" s="23">
        <v>0</v>
      </c>
      <c r="F324" s="24">
        <v>0</v>
      </c>
      <c r="G324" s="24">
        <v>0</v>
      </c>
      <c r="H324" s="25">
        <v>0</v>
      </c>
      <c r="I324" s="26"/>
      <c r="J324" s="24">
        <v>0</v>
      </c>
      <c r="K324" s="27">
        <v>0</v>
      </c>
      <c r="L324" s="43"/>
      <c r="M324" s="53">
        <v>0</v>
      </c>
      <c r="O324" s="60">
        <v>152938</v>
      </c>
      <c r="P324" s="60">
        <v>2272</v>
      </c>
      <c r="Q324" s="60">
        <v>1817.6</v>
      </c>
      <c r="R324" s="60">
        <v>1704</v>
      </c>
      <c r="T324" s="96">
        <f t="shared" si="16"/>
        <v>0</v>
      </c>
      <c r="U324" s="96">
        <f t="shared" si="17"/>
        <v>0</v>
      </c>
      <c r="W324" s="94">
        <f t="shared" si="18"/>
        <v>0</v>
      </c>
      <c r="X324" s="94">
        <f t="shared" si="19"/>
        <v>0</v>
      </c>
    </row>
    <row r="325" spans="1:24" ht="89.25">
      <c r="A325" s="20">
        <v>315</v>
      </c>
      <c r="B325" s="21" t="s">
        <v>1049</v>
      </c>
      <c r="C325" s="31" t="s">
        <v>1050</v>
      </c>
      <c r="D325" s="21" t="s">
        <v>559</v>
      </c>
      <c r="E325" s="23">
        <v>0</v>
      </c>
      <c r="F325" s="24">
        <v>0</v>
      </c>
      <c r="G325" s="24">
        <v>0</v>
      </c>
      <c r="H325" s="25">
        <v>0</v>
      </c>
      <c r="I325" s="26"/>
      <c r="J325" s="24">
        <v>0</v>
      </c>
      <c r="K325" s="27">
        <v>0</v>
      </c>
      <c r="L325" s="43"/>
      <c r="M325" s="53">
        <v>0</v>
      </c>
      <c r="O325" s="60">
        <v>172884</v>
      </c>
      <c r="P325" s="60">
        <v>2272</v>
      </c>
      <c r="Q325" s="60">
        <v>1817.6</v>
      </c>
      <c r="R325" s="60">
        <v>1704</v>
      </c>
      <c r="T325" s="96">
        <f t="shared" si="16"/>
        <v>0</v>
      </c>
      <c r="U325" s="96">
        <f t="shared" si="17"/>
        <v>0</v>
      </c>
      <c r="W325" s="94">
        <f t="shared" si="18"/>
        <v>0</v>
      </c>
      <c r="X325" s="94">
        <f t="shared" si="19"/>
        <v>0</v>
      </c>
    </row>
    <row r="326" spans="1:24" ht="89.25">
      <c r="A326" s="20">
        <v>316</v>
      </c>
      <c r="B326" s="21" t="s">
        <v>1051</v>
      </c>
      <c r="C326" s="31" t="s">
        <v>1052</v>
      </c>
      <c r="D326" s="21" t="s">
        <v>559</v>
      </c>
      <c r="E326" s="23">
        <v>0</v>
      </c>
      <c r="F326" s="24">
        <v>0</v>
      </c>
      <c r="G326" s="24">
        <v>0</v>
      </c>
      <c r="H326" s="25">
        <v>0</v>
      </c>
      <c r="I326" s="26"/>
      <c r="J326" s="24">
        <v>0</v>
      </c>
      <c r="K326" s="27">
        <v>0</v>
      </c>
      <c r="L326" s="43"/>
      <c r="M326" s="53">
        <v>0</v>
      </c>
      <c r="O326" s="60">
        <v>152938</v>
      </c>
      <c r="P326" s="60">
        <v>2272</v>
      </c>
      <c r="Q326" s="60">
        <v>1817.6</v>
      </c>
      <c r="R326" s="60">
        <v>1704</v>
      </c>
      <c r="T326" s="96">
        <f t="shared" si="16"/>
        <v>0</v>
      </c>
      <c r="U326" s="96">
        <f t="shared" si="17"/>
        <v>0</v>
      </c>
      <c r="W326" s="94">
        <f t="shared" si="18"/>
        <v>0</v>
      </c>
      <c r="X326" s="94">
        <f t="shared" si="19"/>
        <v>0</v>
      </c>
    </row>
    <row r="327" spans="1:24" ht="76.5">
      <c r="A327" s="20">
        <v>317</v>
      </c>
      <c r="B327" s="21" t="s">
        <v>1053</v>
      </c>
      <c r="C327" s="31" t="s">
        <v>1054</v>
      </c>
      <c r="D327" s="21" t="s">
        <v>559</v>
      </c>
      <c r="E327" s="23">
        <v>0</v>
      </c>
      <c r="F327" s="24">
        <v>0</v>
      </c>
      <c r="G327" s="24">
        <v>0</v>
      </c>
      <c r="H327" s="25">
        <v>0</v>
      </c>
      <c r="I327" s="26"/>
      <c r="J327" s="24">
        <v>0</v>
      </c>
      <c r="K327" s="27">
        <v>0</v>
      </c>
      <c r="L327" s="43"/>
      <c r="M327" s="53">
        <v>0</v>
      </c>
      <c r="O327" s="60">
        <v>689771</v>
      </c>
      <c r="P327" s="60">
        <v>5236</v>
      </c>
      <c r="Q327" s="60">
        <v>4188.8</v>
      </c>
      <c r="R327" s="60">
        <v>3927</v>
      </c>
      <c r="T327" s="96">
        <f t="shared" si="16"/>
        <v>0</v>
      </c>
      <c r="U327" s="96">
        <f t="shared" si="17"/>
        <v>0</v>
      </c>
      <c r="W327" s="94">
        <f t="shared" si="18"/>
        <v>0</v>
      </c>
      <c r="X327" s="94">
        <f t="shared" si="19"/>
        <v>0</v>
      </c>
    </row>
    <row r="328" spans="1:24" ht="76.5">
      <c r="A328" s="20">
        <v>318</v>
      </c>
      <c r="B328" s="21" t="s">
        <v>1055</v>
      </c>
      <c r="C328" s="31" t="s">
        <v>1056</v>
      </c>
      <c r="D328" s="21" t="s">
        <v>559</v>
      </c>
      <c r="E328" s="23">
        <v>0</v>
      </c>
      <c r="F328" s="24">
        <v>0</v>
      </c>
      <c r="G328" s="24">
        <v>0</v>
      </c>
      <c r="H328" s="25">
        <v>0</v>
      </c>
      <c r="I328" s="26"/>
      <c r="J328" s="24">
        <v>0</v>
      </c>
      <c r="K328" s="27">
        <v>0</v>
      </c>
      <c r="L328" s="43"/>
      <c r="M328" s="53">
        <v>0</v>
      </c>
      <c r="O328" s="60">
        <v>736123</v>
      </c>
      <c r="P328" s="60">
        <v>5236</v>
      </c>
      <c r="Q328" s="60">
        <v>4188.8</v>
      </c>
      <c r="R328" s="60">
        <v>3927</v>
      </c>
      <c r="T328" s="96">
        <f t="shared" si="16"/>
        <v>0</v>
      </c>
      <c r="U328" s="96">
        <f t="shared" si="17"/>
        <v>0</v>
      </c>
      <c r="W328" s="94">
        <f t="shared" si="18"/>
        <v>0</v>
      </c>
      <c r="X328" s="94">
        <f t="shared" si="19"/>
        <v>0</v>
      </c>
    </row>
    <row r="329" spans="1:24" ht="89.25">
      <c r="A329" s="20">
        <v>319</v>
      </c>
      <c r="B329" s="21" t="s">
        <v>1057</v>
      </c>
      <c r="C329" s="31" t="s">
        <v>1058</v>
      </c>
      <c r="D329" s="21" t="s">
        <v>559</v>
      </c>
      <c r="E329" s="23">
        <v>0</v>
      </c>
      <c r="F329" s="24">
        <v>0</v>
      </c>
      <c r="G329" s="24">
        <v>0</v>
      </c>
      <c r="H329" s="25">
        <v>0</v>
      </c>
      <c r="I329" s="26"/>
      <c r="J329" s="24">
        <v>0</v>
      </c>
      <c r="K329" s="27">
        <v>0</v>
      </c>
      <c r="L329" s="43"/>
      <c r="M329" s="53">
        <v>0</v>
      </c>
      <c r="O329" s="60">
        <v>689771</v>
      </c>
      <c r="P329" s="60">
        <v>5236</v>
      </c>
      <c r="Q329" s="60">
        <v>4188.8</v>
      </c>
      <c r="R329" s="60">
        <v>3927</v>
      </c>
      <c r="T329" s="96">
        <f t="shared" si="16"/>
        <v>0</v>
      </c>
      <c r="U329" s="96">
        <f t="shared" si="17"/>
        <v>0</v>
      </c>
      <c r="W329" s="94">
        <f t="shared" si="18"/>
        <v>0</v>
      </c>
      <c r="X329" s="94">
        <f t="shared" si="19"/>
        <v>0</v>
      </c>
    </row>
    <row r="330" spans="1:24" ht="89.25">
      <c r="A330" s="20">
        <v>320</v>
      </c>
      <c r="B330" s="21" t="s">
        <v>1059</v>
      </c>
      <c r="C330" s="31" t="s">
        <v>1060</v>
      </c>
      <c r="D330" s="21" t="s">
        <v>559</v>
      </c>
      <c r="E330" s="23">
        <v>0</v>
      </c>
      <c r="F330" s="24">
        <v>0</v>
      </c>
      <c r="G330" s="24">
        <v>0</v>
      </c>
      <c r="H330" s="25">
        <v>0</v>
      </c>
      <c r="I330" s="26"/>
      <c r="J330" s="24">
        <v>0</v>
      </c>
      <c r="K330" s="27">
        <v>0</v>
      </c>
      <c r="L330" s="43"/>
      <c r="M330" s="53">
        <v>0</v>
      </c>
      <c r="O330" s="60">
        <v>736123</v>
      </c>
      <c r="P330" s="60">
        <v>5236</v>
      </c>
      <c r="Q330" s="60">
        <v>4188.8</v>
      </c>
      <c r="R330" s="60">
        <v>3927</v>
      </c>
      <c r="T330" s="96">
        <f t="shared" ref="T330:T393" si="20">F330*Q330</f>
        <v>0</v>
      </c>
      <c r="U330" s="96">
        <f t="shared" ref="U330:U393" si="21">F330*R330</f>
        <v>0</v>
      </c>
      <c r="W330" s="94">
        <f t="shared" ref="W330:W393" si="22">T330-L330</f>
        <v>0</v>
      </c>
      <c r="X330" s="94">
        <f t="shared" ref="X330:X393" si="23">U330-L330</f>
        <v>0</v>
      </c>
    </row>
    <row r="331" spans="1:24" ht="63.75">
      <c r="A331" s="20">
        <v>321</v>
      </c>
      <c r="B331" s="21" t="s">
        <v>1061</v>
      </c>
      <c r="C331" s="31" t="s">
        <v>1062</v>
      </c>
      <c r="D331" s="21" t="s">
        <v>559</v>
      </c>
      <c r="E331" s="23">
        <v>0</v>
      </c>
      <c r="F331" s="24">
        <v>0</v>
      </c>
      <c r="G331" s="24">
        <v>0</v>
      </c>
      <c r="H331" s="25">
        <v>0</v>
      </c>
      <c r="I331" s="26"/>
      <c r="J331" s="24">
        <v>0</v>
      </c>
      <c r="K331" s="27">
        <v>0</v>
      </c>
      <c r="L331" s="43"/>
      <c r="M331" s="53">
        <v>0</v>
      </c>
      <c r="O331" s="60">
        <v>989800</v>
      </c>
      <c r="P331" s="60">
        <v>15590</v>
      </c>
      <c r="Q331" s="60">
        <v>12472</v>
      </c>
      <c r="R331" s="60">
        <v>11692.5</v>
      </c>
      <c r="T331" s="96">
        <f t="shared" si="20"/>
        <v>0</v>
      </c>
      <c r="U331" s="96">
        <f t="shared" si="21"/>
        <v>0</v>
      </c>
      <c r="W331" s="94">
        <f t="shared" si="22"/>
        <v>0</v>
      </c>
      <c r="X331" s="94">
        <f t="shared" si="23"/>
        <v>0</v>
      </c>
    </row>
    <row r="332" spans="1:24" ht="63.75">
      <c r="A332" s="20">
        <v>322</v>
      </c>
      <c r="B332" s="21" t="s">
        <v>1063</v>
      </c>
      <c r="C332" s="31" t="s">
        <v>1064</v>
      </c>
      <c r="D332" s="21" t="s">
        <v>559</v>
      </c>
      <c r="E332" s="23">
        <v>0</v>
      </c>
      <c r="F332" s="24">
        <v>0</v>
      </c>
      <c r="G332" s="24">
        <v>0</v>
      </c>
      <c r="H332" s="25">
        <v>0</v>
      </c>
      <c r="I332" s="26"/>
      <c r="J332" s="24">
        <v>0</v>
      </c>
      <c r="K332" s="27">
        <v>0</v>
      </c>
      <c r="L332" s="43"/>
      <c r="M332" s="53">
        <v>0</v>
      </c>
      <c r="O332" s="60">
        <v>992911</v>
      </c>
      <c r="P332" s="60">
        <v>15590</v>
      </c>
      <c r="Q332" s="60">
        <v>12472</v>
      </c>
      <c r="R332" s="60">
        <v>11692.5</v>
      </c>
      <c r="T332" s="96">
        <f t="shared" si="20"/>
        <v>0</v>
      </c>
      <c r="U332" s="96">
        <f t="shared" si="21"/>
        <v>0</v>
      </c>
      <c r="W332" s="94">
        <f t="shared" si="22"/>
        <v>0</v>
      </c>
      <c r="X332" s="94">
        <f t="shared" si="23"/>
        <v>0</v>
      </c>
    </row>
    <row r="333" spans="1:24" ht="63.75">
      <c r="A333" s="20">
        <v>323</v>
      </c>
      <c r="B333" s="21" t="s">
        <v>1065</v>
      </c>
      <c r="C333" s="31" t="s">
        <v>1066</v>
      </c>
      <c r="D333" s="21" t="s">
        <v>559</v>
      </c>
      <c r="E333" s="23">
        <v>0</v>
      </c>
      <c r="F333" s="24">
        <v>0</v>
      </c>
      <c r="G333" s="24">
        <v>0</v>
      </c>
      <c r="H333" s="25">
        <v>0</v>
      </c>
      <c r="I333" s="26"/>
      <c r="J333" s="24">
        <v>0</v>
      </c>
      <c r="K333" s="27">
        <v>0</v>
      </c>
      <c r="L333" s="43"/>
      <c r="M333" s="53">
        <v>0</v>
      </c>
      <c r="O333" s="60">
        <v>989800</v>
      </c>
      <c r="P333" s="60">
        <v>15590</v>
      </c>
      <c r="Q333" s="60">
        <v>12472</v>
      </c>
      <c r="R333" s="60">
        <v>11692.5</v>
      </c>
      <c r="T333" s="96">
        <f t="shared" si="20"/>
        <v>0</v>
      </c>
      <c r="U333" s="96">
        <f t="shared" si="21"/>
        <v>0</v>
      </c>
      <c r="W333" s="94">
        <f t="shared" si="22"/>
        <v>0</v>
      </c>
      <c r="X333" s="94">
        <f t="shared" si="23"/>
        <v>0</v>
      </c>
    </row>
    <row r="334" spans="1:24" ht="63.75">
      <c r="A334" s="20">
        <v>324</v>
      </c>
      <c r="B334" s="21" t="s">
        <v>1067</v>
      </c>
      <c r="C334" s="31" t="s">
        <v>1068</v>
      </c>
      <c r="D334" s="21" t="s">
        <v>559</v>
      </c>
      <c r="E334" s="23">
        <v>0</v>
      </c>
      <c r="F334" s="24">
        <v>0</v>
      </c>
      <c r="G334" s="24">
        <v>0</v>
      </c>
      <c r="H334" s="25">
        <v>0</v>
      </c>
      <c r="I334" s="26"/>
      <c r="J334" s="24">
        <v>0</v>
      </c>
      <c r="K334" s="27">
        <v>0</v>
      </c>
      <c r="L334" s="43"/>
      <c r="M334" s="53">
        <v>0</v>
      </c>
      <c r="O334" s="60">
        <v>1360972</v>
      </c>
      <c r="P334" s="60">
        <v>14942</v>
      </c>
      <c r="Q334" s="60">
        <v>11953.6</v>
      </c>
      <c r="R334" s="60">
        <v>11206.5</v>
      </c>
      <c r="T334" s="96">
        <f t="shared" si="20"/>
        <v>0</v>
      </c>
      <c r="U334" s="96">
        <f t="shared" si="21"/>
        <v>0</v>
      </c>
      <c r="W334" s="94">
        <f t="shared" si="22"/>
        <v>0</v>
      </c>
      <c r="X334" s="94">
        <f t="shared" si="23"/>
        <v>0</v>
      </c>
    </row>
    <row r="335" spans="1:24" ht="63.75">
      <c r="A335" s="20">
        <v>325</v>
      </c>
      <c r="B335" s="21" t="s">
        <v>1069</v>
      </c>
      <c r="C335" s="31" t="s">
        <v>1070</v>
      </c>
      <c r="D335" s="21" t="s">
        <v>559</v>
      </c>
      <c r="E335" s="23">
        <v>0</v>
      </c>
      <c r="F335" s="24">
        <v>0</v>
      </c>
      <c r="G335" s="24">
        <v>0</v>
      </c>
      <c r="H335" s="25">
        <v>0</v>
      </c>
      <c r="I335" s="26"/>
      <c r="J335" s="24">
        <v>0</v>
      </c>
      <c r="K335" s="27">
        <v>0</v>
      </c>
      <c r="L335" s="43"/>
      <c r="M335" s="53">
        <v>0</v>
      </c>
      <c r="O335" s="60">
        <v>1275273</v>
      </c>
      <c r="P335" s="60">
        <v>14942</v>
      </c>
      <c r="Q335" s="60">
        <v>11953.6</v>
      </c>
      <c r="R335" s="60">
        <v>11206.5</v>
      </c>
      <c r="T335" s="96">
        <f t="shared" si="20"/>
        <v>0</v>
      </c>
      <c r="U335" s="96">
        <f t="shared" si="21"/>
        <v>0</v>
      </c>
      <c r="W335" s="94">
        <f t="shared" si="22"/>
        <v>0</v>
      </c>
      <c r="X335" s="94">
        <f t="shared" si="23"/>
        <v>0</v>
      </c>
    </row>
    <row r="336" spans="1:24" ht="63.75">
      <c r="A336" s="20">
        <v>326</v>
      </c>
      <c r="B336" s="21" t="s">
        <v>1071</v>
      </c>
      <c r="C336" s="31" t="s">
        <v>1072</v>
      </c>
      <c r="D336" s="21" t="s">
        <v>559</v>
      </c>
      <c r="E336" s="23">
        <v>0</v>
      </c>
      <c r="F336" s="24">
        <v>0</v>
      </c>
      <c r="G336" s="24">
        <v>0</v>
      </c>
      <c r="H336" s="25">
        <v>0</v>
      </c>
      <c r="I336" s="26"/>
      <c r="J336" s="24">
        <v>0</v>
      </c>
      <c r="K336" s="27">
        <v>0</v>
      </c>
      <c r="L336" s="43"/>
      <c r="M336" s="53">
        <v>0</v>
      </c>
      <c r="O336" s="60">
        <v>1360972</v>
      </c>
      <c r="P336" s="60">
        <v>14942</v>
      </c>
      <c r="Q336" s="60">
        <v>11953.6</v>
      </c>
      <c r="R336" s="60">
        <v>11206.5</v>
      </c>
      <c r="T336" s="96">
        <f t="shared" si="20"/>
        <v>0</v>
      </c>
      <c r="U336" s="96">
        <f t="shared" si="21"/>
        <v>0</v>
      </c>
      <c r="W336" s="94">
        <f t="shared" si="22"/>
        <v>0</v>
      </c>
      <c r="X336" s="94">
        <f t="shared" si="23"/>
        <v>0</v>
      </c>
    </row>
    <row r="337" spans="1:24" ht="63.75">
      <c r="A337" s="20">
        <v>327</v>
      </c>
      <c r="B337" s="21" t="s">
        <v>1073</v>
      </c>
      <c r="C337" s="31" t="s">
        <v>1074</v>
      </c>
      <c r="D337" s="21" t="s">
        <v>559</v>
      </c>
      <c r="E337" s="23">
        <v>0</v>
      </c>
      <c r="F337" s="24">
        <v>0</v>
      </c>
      <c r="G337" s="24">
        <v>0</v>
      </c>
      <c r="H337" s="25">
        <v>0</v>
      </c>
      <c r="I337" s="26"/>
      <c r="J337" s="24">
        <v>0</v>
      </c>
      <c r="K337" s="27">
        <v>0</v>
      </c>
      <c r="L337" s="43"/>
      <c r="M337" s="53">
        <v>0</v>
      </c>
      <c r="O337" s="60">
        <v>2196682</v>
      </c>
      <c r="P337" s="60">
        <v>27437</v>
      </c>
      <c r="Q337" s="60">
        <v>21949.599999999999</v>
      </c>
      <c r="R337" s="60">
        <v>20577.75</v>
      </c>
      <c r="T337" s="96">
        <f t="shared" si="20"/>
        <v>0</v>
      </c>
      <c r="U337" s="96">
        <f t="shared" si="21"/>
        <v>0</v>
      </c>
      <c r="W337" s="94">
        <f t="shared" si="22"/>
        <v>0</v>
      </c>
      <c r="X337" s="94">
        <f t="shared" si="23"/>
        <v>0</v>
      </c>
    </row>
    <row r="338" spans="1:24" ht="63.75">
      <c r="A338" s="20">
        <v>328</v>
      </c>
      <c r="B338" s="21" t="s">
        <v>1075</v>
      </c>
      <c r="C338" s="31" t="s">
        <v>1076</v>
      </c>
      <c r="D338" s="21" t="s">
        <v>559</v>
      </c>
      <c r="E338" s="23">
        <v>0</v>
      </c>
      <c r="F338" s="24">
        <v>0</v>
      </c>
      <c r="G338" s="24">
        <v>0</v>
      </c>
      <c r="H338" s="25">
        <v>0</v>
      </c>
      <c r="I338" s="26"/>
      <c r="J338" s="24">
        <v>0</v>
      </c>
      <c r="K338" s="27">
        <v>0</v>
      </c>
      <c r="L338" s="43"/>
      <c r="M338" s="53">
        <v>0</v>
      </c>
      <c r="O338" s="60">
        <v>2202277</v>
      </c>
      <c r="P338" s="60">
        <v>27437</v>
      </c>
      <c r="Q338" s="60">
        <v>21949.599999999999</v>
      </c>
      <c r="R338" s="60">
        <v>20577.75</v>
      </c>
      <c r="T338" s="96">
        <f t="shared" si="20"/>
        <v>0</v>
      </c>
      <c r="U338" s="96">
        <f t="shared" si="21"/>
        <v>0</v>
      </c>
      <c r="W338" s="94">
        <f t="shared" si="22"/>
        <v>0</v>
      </c>
      <c r="X338" s="94">
        <f t="shared" si="23"/>
        <v>0</v>
      </c>
    </row>
    <row r="339" spans="1:24" ht="63.75">
      <c r="A339" s="20">
        <v>329</v>
      </c>
      <c r="B339" s="21" t="s">
        <v>1077</v>
      </c>
      <c r="C339" s="31" t="s">
        <v>1078</v>
      </c>
      <c r="D339" s="21" t="s">
        <v>559</v>
      </c>
      <c r="E339" s="23">
        <v>0</v>
      </c>
      <c r="F339" s="24">
        <v>0</v>
      </c>
      <c r="G339" s="24">
        <v>0</v>
      </c>
      <c r="H339" s="25">
        <v>0</v>
      </c>
      <c r="I339" s="26"/>
      <c r="J339" s="24">
        <v>0</v>
      </c>
      <c r="K339" s="27">
        <v>0</v>
      </c>
      <c r="L339" s="43"/>
      <c r="M339" s="53">
        <v>0</v>
      </c>
      <c r="O339" s="60">
        <v>2196682</v>
      </c>
      <c r="P339" s="60">
        <v>27437</v>
      </c>
      <c r="Q339" s="60">
        <v>21949.599999999999</v>
      </c>
      <c r="R339" s="60">
        <v>20577.75</v>
      </c>
      <c r="T339" s="96">
        <f t="shared" si="20"/>
        <v>0</v>
      </c>
      <c r="U339" s="96">
        <f t="shared" si="21"/>
        <v>0</v>
      </c>
      <c r="W339" s="94">
        <f t="shared" si="22"/>
        <v>0</v>
      </c>
      <c r="X339" s="94">
        <f t="shared" si="23"/>
        <v>0</v>
      </c>
    </row>
    <row r="340" spans="1:24" ht="63.75">
      <c r="A340" s="20">
        <v>330</v>
      </c>
      <c r="B340" s="21" t="s">
        <v>1079</v>
      </c>
      <c r="C340" s="31" t="s">
        <v>1080</v>
      </c>
      <c r="D340" s="21" t="s">
        <v>559</v>
      </c>
      <c r="E340" s="23">
        <v>0</v>
      </c>
      <c r="F340" s="24">
        <v>0</v>
      </c>
      <c r="G340" s="24">
        <v>0</v>
      </c>
      <c r="H340" s="25">
        <v>0</v>
      </c>
      <c r="I340" s="26"/>
      <c r="J340" s="24">
        <v>0</v>
      </c>
      <c r="K340" s="27">
        <v>0</v>
      </c>
      <c r="L340" s="43"/>
      <c r="M340" s="53">
        <v>0</v>
      </c>
      <c r="O340" s="60">
        <v>5290566</v>
      </c>
      <c r="P340" s="60">
        <v>79229</v>
      </c>
      <c r="Q340" s="60">
        <v>63383.199999999997</v>
      </c>
      <c r="R340" s="60">
        <v>59421.75</v>
      </c>
      <c r="T340" s="96">
        <f t="shared" si="20"/>
        <v>0</v>
      </c>
      <c r="U340" s="96">
        <f t="shared" si="21"/>
        <v>0</v>
      </c>
      <c r="W340" s="94">
        <f t="shared" si="22"/>
        <v>0</v>
      </c>
      <c r="X340" s="94">
        <f t="shared" si="23"/>
        <v>0</v>
      </c>
    </row>
    <row r="341" spans="1:24" ht="63.75">
      <c r="A341" s="20">
        <v>331</v>
      </c>
      <c r="B341" s="21" t="s">
        <v>1081</v>
      </c>
      <c r="C341" s="31" t="s">
        <v>1082</v>
      </c>
      <c r="D341" s="21" t="s">
        <v>559</v>
      </c>
      <c r="E341" s="23">
        <v>0</v>
      </c>
      <c r="F341" s="24">
        <v>0</v>
      </c>
      <c r="G341" s="24">
        <v>0</v>
      </c>
      <c r="H341" s="25">
        <v>0</v>
      </c>
      <c r="I341" s="26"/>
      <c r="J341" s="24">
        <v>0</v>
      </c>
      <c r="K341" s="27">
        <v>0</v>
      </c>
      <c r="L341" s="43"/>
      <c r="M341" s="53">
        <v>0</v>
      </c>
      <c r="O341" s="60">
        <v>5280107</v>
      </c>
      <c r="P341" s="60">
        <v>79229</v>
      </c>
      <c r="Q341" s="60">
        <v>63383.199999999997</v>
      </c>
      <c r="R341" s="60">
        <v>59421.75</v>
      </c>
      <c r="T341" s="96">
        <f t="shared" si="20"/>
        <v>0</v>
      </c>
      <c r="U341" s="96">
        <f t="shared" si="21"/>
        <v>0</v>
      </c>
      <c r="W341" s="94">
        <f t="shared" si="22"/>
        <v>0</v>
      </c>
      <c r="X341" s="94">
        <f t="shared" si="23"/>
        <v>0</v>
      </c>
    </row>
    <row r="342" spans="1:24" ht="63.75">
      <c r="A342" s="20">
        <v>332</v>
      </c>
      <c r="B342" s="21" t="s">
        <v>1083</v>
      </c>
      <c r="C342" s="31" t="s">
        <v>1084</v>
      </c>
      <c r="D342" s="21" t="s">
        <v>559</v>
      </c>
      <c r="E342" s="23">
        <v>0</v>
      </c>
      <c r="F342" s="24">
        <v>0</v>
      </c>
      <c r="G342" s="24">
        <v>0</v>
      </c>
      <c r="H342" s="25">
        <v>0</v>
      </c>
      <c r="I342" s="26"/>
      <c r="J342" s="24">
        <v>0</v>
      </c>
      <c r="K342" s="27">
        <v>0</v>
      </c>
      <c r="L342" s="43"/>
      <c r="M342" s="53">
        <v>0</v>
      </c>
      <c r="O342" s="60">
        <v>5282014</v>
      </c>
      <c r="P342" s="60">
        <v>79229</v>
      </c>
      <c r="Q342" s="60">
        <v>63383.199999999997</v>
      </c>
      <c r="R342" s="60">
        <v>59421.75</v>
      </c>
      <c r="T342" s="96">
        <f t="shared" si="20"/>
        <v>0</v>
      </c>
      <c r="U342" s="96">
        <f t="shared" si="21"/>
        <v>0</v>
      </c>
      <c r="W342" s="94">
        <f t="shared" si="22"/>
        <v>0</v>
      </c>
      <c r="X342" s="94">
        <f t="shared" si="23"/>
        <v>0</v>
      </c>
    </row>
    <row r="343" spans="1:24" ht="63.75">
      <c r="A343" s="20">
        <v>333</v>
      </c>
      <c r="B343" s="21" t="s">
        <v>1085</v>
      </c>
      <c r="C343" s="31" t="s">
        <v>1086</v>
      </c>
      <c r="D343" s="21" t="s">
        <v>559</v>
      </c>
      <c r="E343" s="23">
        <v>0</v>
      </c>
      <c r="F343" s="24">
        <v>0</v>
      </c>
      <c r="G343" s="24">
        <v>0</v>
      </c>
      <c r="H343" s="25">
        <v>0</v>
      </c>
      <c r="I343" s="26"/>
      <c r="J343" s="24">
        <v>0</v>
      </c>
      <c r="K343" s="27">
        <v>0</v>
      </c>
      <c r="L343" s="43"/>
      <c r="M343" s="53">
        <v>0</v>
      </c>
      <c r="O343" s="60">
        <v>8130308</v>
      </c>
      <c r="P343" s="60">
        <v>79768</v>
      </c>
      <c r="Q343" s="60">
        <v>63814.400000000001</v>
      </c>
      <c r="R343" s="60">
        <v>59826</v>
      </c>
      <c r="T343" s="96">
        <f t="shared" si="20"/>
        <v>0</v>
      </c>
      <c r="U343" s="96">
        <f t="shared" si="21"/>
        <v>0</v>
      </c>
      <c r="W343" s="94">
        <f t="shared" si="22"/>
        <v>0</v>
      </c>
      <c r="X343" s="94">
        <f t="shared" si="23"/>
        <v>0</v>
      </c>
    </row>
    <row r="344" spans="1:24" ht="63.75">
      <c r="A344" s="20">
        <v>334</v>
      </c>
      <c r="B344" s="21" t="s">
        <v>1087</v>
      </c>
      <c r="C344" s="31" t="s">
        <v>1088</v>
      </c>
      <c r="D344" s="21" t="s">
        <v>559</v>
      </c>
      <c r="E344" s="23">
        <v>0</v>
      </c>
      <c r="F344" s="24">
        <v>0</v>
      </c>
      <c r="G344" s="24">
        <v>0</v>
      </c>
      <c r="H344" s="25">
        <v>0</v>
      </c>
      <c r="I344" s="26"/>
      <c r="J344" s="24">
        <v>0</v>
      </c>
      <c r="K344" s="27">
        <v>0</v>
      </c>
      <c r="L344" s="43"/>
      <c r="M344" s="53">
        <v>0</v>
      </c>
      <c r="O344" s="60">
        <v>7977814</v>
      </c>
      <c r="P344" s="60">
        <v>79768</v>
      </c>
      <c r="Q344" s="60">
        <v>63814.400000000001</v>
      </c>
      <c r="R344" s="60">
        <v>59826</v>
      </c>
      <c r="T344" s="96">
        <f t="shared" si="20"/>
        <v>0</v>
      </c>
      <c r="U344" s="96">
        <f t="shared" si="21"/>
        <v>0</v>
      </c>
      <c r="W344" s="94">
        <f t="shared" si="22"/>
        <v>0</v>
      </c>
      <c r="X344" s="94">
        <f t="shared" si="23"/>
        <v>0</v>
      </c>
    </row>
    <row r="345" spans="1:24" ht="216.75">
      <c r="A345" s="20">
        <v>335</v>
      </c>
      <c r="B345" s="21" t="s">
        <v>1089</v>
      </c>
      <c r="C345" s="31" t="s">
        <v>1090</v>
      </c>
      <c r="D345" s="21" t="s">
        <v>559</v>
      </c>
      <c r="E345" s="23">
        <v>0</v>
      </c>
      <c r="F345" s="24">
        <v>0</v>
      </c>
      <c r="G345" s="24">
        <v>0</v>
      </c>
      <c r="H345" s="25">
        <v>0</v>
      </c>
      <c r="I345" s="26"/>
      <c r="J345" s="24">
        <v>0</v>
      </c>
      <c r="K345" s="27">
        <v>0</v>
      </c>
      <c r="L345" s="43"/>
      <c r="M345" s="53">
        <v>0</v>
      </c>
      <c r="O345" s="60">
        <v>615866</v>
      </c>
      <c r="P345" s="60">
        <v>11755</v>
      </c>
      <c r="Q345" s="60">
        <v>9404</v>
      </c>
      <c r="R345" s="60">
        <v>8816.25</v>
      </c>
      <c r="T345" s="96">
        <f t="shared" si="20"/>
        <v>0</v>
      </c>
      <c r="U345" s="96">
        <f t="shared" si="21"/>
        <v>0</v>
      </c>
      <c r="W345" s="94">
        <f t="shared" si="22"/>
        <v>0</v>
      </c>
      <c r="X345" s="94">
        <f t="shared" si="23"/>
        <v>0</v>
      </c>
    </row>
    <row r="346" spans="1:24" ht="216.75">
      <c r="A346" s="20">
        <v>336</v>
      </c>
      <c r="B346" s="21" t="s">
        <v>1091</v>
      </c>
      <c r="C346" s="31" t="s">
        <v>1092</v>
      </c>
      <c r="D346" s="21" t="s">
        <v>559</v>
      </c>
      <c r="E346" s="23">
        <v>1</v>
      </c>
      <c r="F346" s="24">
        <v>473396</v>
      </c>
      <c r="G346" s="24">
        <v>12785</v>
      </c>
      <c r="H346" s="25">
        <v>0</v>
      </c>
      <c r="I346" s="26"/>
      <c r="J346" s="24">
        <v>473396</v>
      </c>
      <c r="K346" s="27">
        <v>473396</v>
      </c>
      <c r="L346" s="43"/>
      <c r="M346" s="53">
        <v>1</v>
      </c>
      <c r="O346" s="60">
        <v>724461</v>
      </c>
      <c r="P346" s="60">
        <v>12785</v>
      </c>
      <c r="Q346" s="60">
        <v>10228</v>
      </c>
      <c r="R346" s="60">
        <v>9588.75</v>
      </c>
      <c r="T346" s="96">
        <f t="shared" si="20"/>
        <v>4841894288</v>
      </c>
      <c r="U346" s="96">
        <f t="shared" si="21"/>
        <v>4539275895</v>
      </c>
      <c r="W346" s="94">
        <f t="shared" si="22"/>
        <v>4841894288</v>
      </c>
      <c r="X346" s="94">
        <f t="shared" si="23"/>
        <v>4539275895</v>
      </c>
    </row>
    <row r="347" spans="1:24" ht="216.75">
      <c r="A347" s="20">
        <v>337</v>
      </c>
      <c r="B347" s="21" t="s">
        <v>1093</v>
      </c>
      <c r="C347" s="31" t="s">
        <v>1094</v>
      </c>
      <c r="D347" s="21" t="s">
        <v>559</v>
      </c>
      <c r="E347" s="23">
        <v>0</v>
      </c>
      <c r="F347" s="24">
        <v>0</v>
      </c>
      <c r="G347" s="24">
        <v>0</v>
      </c>
      <c r="H347" s="25">
        <v>0</v>
      </c>
      <c r="I347" s="26"/>
      <c r="J347" s="24">
        <v>0</v>
      </c>
      <c r="K347" s="27">
        <v>0</v>
      </c>
      <c r="L347" s="43"/>
      <c r="M347" s="53">
        <v>0</v>
      </c>
      <c r="O347" s="60">
        <v>846058</v>
      </c>
      <c r="P347" s="60">
        <v>14249</v>
      </c>
      <c r="Q347" s="60">
        <v>11399.2</v>
      </c>
      <c r="R347" s="60">
        <v>10686.75</v>
      </c>
      <c r="T347" s="96">
        <f t="shared" si="20"/>
        <v>0</v>
      </c>
      <c r="U347" s="96">
        <f t="shared" si="21"/>
        <v>0</v>
      </c>
      <c r="W347" s="94">
        <f t="shared" si="22"/>
        <v>0</v>
      </c>
      <c r="X347" s="94">
        <f t="shared" si="23"/>
        <v>0</v>
      </c>
    </row>
    <row r="348" spans="1:24" ht="216.75">
      <c r="A348" s="20">
        <v>338</v>
      </c>
      <c r="B348" s="21" t="s">
        <v>1095</v>
      </c>
      <c r="C348" s="31" t="s">
        <v>1096</v>
      </c>
      <c r="D348" s="21" t="s">
        <v>559</v>
      </c>
      <c r="E348" s="23">
        <v>0</v>
      </c>
      <c r="F348" s="24">
        <v>0</v>
      </c>
      <c r="G348" s="24">
        <v>0</v>
      </c>
      <c r="H348" s="25">
        <v>0</v>
      </c>
      <c r="I348" s="26"/>
      <c r="J348" s="24">
        <v>0</v>
      </c>
      <c r="K348" s="27">
        <v>0</v>
      </c>
      <c r="L348" s="43"/>
      <c r="M348" s="53">
        <v>0</v>
      </c>
      <c r="O348" s="60">
        <v>1115096</v>
      </c>
      <c r="P348" s="60">
        <v>14936</v>
      </c>
      <c r="Q348" s="60">
        <v>11948.8</v>
      </c>
      <c r="R348" s="60">
        <v>11202</v>
      </c>
      <c r="T348" s="96">
        <f t="shared" si="20"/>
        <v>0</v>
      </c>
      <c r="U348" s="96">
        <f t="shared" si="21"/>
        <v>0</v>
      </c>
      <c r="W348" s="94">
        <f t="shared" si="22"/>
        <v>0</v>
      </c>
      <c r="X348" s="94">
        <f t="shared" si="23"/>
        <v>0</v>
      </c>
    </row>
    <row r="349" spans="1:24" ht="216.75">
      <c r="A349" s="20">
        <v>339</v>
      </c>
      <c r="B349" s="21" t="s">
        <v>1097</v>
      </c>
      <c r="C349" s="31" t="s">
        <v>1098</v>
      </c>
      <c r="D349" s="21" t="s">
        <v>559</v>
      </c>
      <c r="E349" s="23">
        <v>0</v>
      </c>
      <c r="F349" s="24">
        <v>0</v>
      </c>
      <c r="G349" s="24">
        <v>0</v>
      </c>
      <c r="H349" s="25">
        <v>0</v>
      </c>
      <c r="I349" s="26"/>
      <c r="J349" s="24">
        <v>0</v>
      </c>
      <c r="K349" s="27">
        <v>0</v>
      </c>
      <c r="L349" s="43"/>
      <c r="M349" s="53">
        <v>0</v>
      </c>
      <c r="O349" s="60">
        <v>1866480</v>
      </c>
      <c r="P349" s="60">
        <v>14123</v>
      </c>
      <c r="Q349" s="60">
        <v>11298.4</v>
      </c>
      <c r="R349" s="60">
        <v>10592.25</v>
      </c>
      <c r="T349" s="96">
        <f t="shared" si="20"/>
        <v>0</v>
      </c>
      <c r="U349" s="96">
        <f t="shared" si="21"/>
        <v>0</v>
      </c>
      <c r="W349" s="94">
        <f t="shared" si="22"/>
        <v>0</v>
      </c>
      <c r="X349" s="94">
        <f t="shared" si="23"/>
        <v>0</v>
      </c>
    </row>
    <row r="350" spans="1:24" ht="216.75">
      <c r="A350" s="20">
        <v>340</v>
      </c>
      <c r="B350" s="21" t="s">
        <v>1099</v>
      </c>
      <c r="C350" s="31" t="s">
        <v>1100</v>
      </c>
      <c r="D350" s="21" t="s">
        <v>559</v>
      </c>
      <c r="E350" s="23">
        <v>0</v>
      </c>
      <c r="F350" s="24">
        <v>0</v>
      </c>
      <c r="G350" s="24">
        <v>0</v>
      </c>
      <c r="H350" s="25">
        <v>0</v>
      </c>
      <c r="I350" s="26"/>
      <c r="J350" s="24">
        <v>0</v>
      </c>
      <c r="K350" s="27">
        <v>0</v>
      </c>
      <c r="L350" s="43"/>
      <c r="M350" s="53">
        <v>0</v>
      </c>
      <c r="O350" s="60">
        <v>2355724</v>
      </c>
      <c r="P350" s="60">
        <v>29054</v>
      </c>
      <c r="Q350" s="60">
        <v>23243.200000000001</v>
      </c>
      <c r="R350" s="60">
        <v>21790.5</v>
      </c>
      <c r="T350" s="96">
        <f t="shared" si="20"/>
        <v>0</v>
      </c>
      <c r="U350" s="96">
        <f t="shared" si="21"/>
        <v>0</v>
      </c>
      <c r="W350" s="94">
        <f t="shared" si="22"/>
        <v>0</v>
      </c>
      <c r="X350" s="94">
        <f t="shared" si="23"/>
        <v>0</v>
      </c>
    </row>
    <row r="351" spans="1:24" ht="38.25">
      <c r="A351" s="20">
        <v>341</v>
      </c>
      <c r="B351" s="21" t="s">
        <v>1101</v>
      </c>
      <c r="C351" s="31" t="s">
        <v>1102</v>
      </c>
      <c r="D351" s="21" t="s">
        <v>559</v>
      </c>
      <c r="E351" s="23">
        <v>0</v>
      </c>
      <c r="F351" s="24">
        <v>0</v>
      </c>
      <c r="G351" s="24">
        <v>0</v>
      </c>
      <c r="H351" s="25">
        <v>0</v>
      </c>
      <c r="I351" s="26"/>
      <c r="J351" s="24">
        <v>0</v>
      </c>
      <c r="K351" s="27">
        <v>0</v>
      </c>
      <c r="L351" s="43"/>
      <c r="M351" s="53">
        <v>0</v>
      </c>
      <c r="O351" s="60">
        <v>172884</v>
      </c>
      <c r="P351" s="60">
        <v>834</v>
      </c>
      <c r="Q351" s="60">
        <v>667.2</v>
      </c>
      <c r="R351" s="60">
        <v>625.5</v>
      </c>
      <c r="T351" s="96">
        <f t="shared" si="20"/>
        <v>0</v>
      </c>
      <c r="U351" s="96">
        <f t="shared" si="21"/>
        <v>0</v>
      </c>
      <c r="W351" s="94">
        <f t="shared" si="22"/>
        <v>0</v>
      </c>
      <c r="X351" s="94">
        <f t="shared" si="23"/>
        <v>0</v>
      </c>
    </row>
    <row r="352" spans="1:24" ht="51">
      <c r="A352" s="20">
        <v>342</v>
      </c>
      <c r="B352" s="21" t="s">
        <v>1103</v>
      </c>
      <c r="C352" s="31" t="s">
        <v>1104</v>
      </c>
      <c r="D352" s="21" t="s">
        <v>559</v>
      </c>
      <c r="E352" s="23">
        <v>0</v>
      </c>
      <c r="F352" s="24">
        <v>0</v>
      </c>
      <c r="G352" s="24">
        <v>0</v>
      </c>
      <c r="H352" s="25">
        <v>0</v>
      </c>
      <c r="I352" s="26"/>
      <c r="J352" s="24">
        <v>0</v>
      </c>
      <c r="K352" s="27">
        <v>0</v>
      </c>
      <c r="L352" s="43"/>
      <c r="M352" s="53">
        <v>0</v>
      </c>
      <c r="O352" s="60">
        <v>81725</v>
      </c>
      <c r="P352" s="60">
        <v>742</v>
      </c>
      <c r="Q352" s="60">
        <v>593.6</v>
      </c>
      <c r="R352" s="60">
        <v>556.5</v>
      </c>
      <c r="T352" s="96">
        <f t="shared" si="20"/>
        <v>0</v>
      </c>
      <c r="U352" s="96">
        <f t="shared" si="21"/>
        <v>0</v>
      </c>
      <c r="W352" s="94">
        <f t="shared" si="22"/>
        <v>0</v>
      </c>
      <c r="X352" s="94">
        <f t="shared" si="23"/>
        <v>0</v>
      </c>
    </row>
    <row r="353" spans="1:24" ht="38.25">
      <c r="A353" s="20">
        <v>343</v>
      </c>
      <c r="B353" s="21" t="s">
        <v>1105</v>
      </c>
      <c r="C353" s="31" t="s">
        <v>1106</v>
      </c>
      <c r="D353" s="21" t="s">
        <v>559</v>
      </c>
      <c r="E353" s="23">
        <v>0</v>
      </c>
      <c r="F353" s="24">
        <v>0</v>
      </c>
      <c r="G353" s="24">
        <v>0</v>
      </c>
      <c r="H353" s="25">
        <v>0</v>
      </c>
      <c r="I353" s="26"/>
      <c r="J353" s="24">
        <v>0</v>
      </c>
      <c r="K353" s="27">
        <v>0</v>
      </c>
      <c r="L353" s="43"/>
      <c r="M353" s="53">
        <v>0</v>
      </c>
      <c r="O353" s="60">
        <v>65496</v>
      </c>
      <c r="P353" s="60">
        <v>482</v>
      </c>
      <c r="Q353" s="60">
        <v>385.6</v>
      </c>
      <c r="R353" s="60">
        <v>361.5</v>
      </c>
      <c r="T353" s="96">
        <f t="shared" si="20"/>
        <v>0</v>
      </c>
      <c r="U353" s="96">
        <f t="shared" si="21"/>
        <v>0</v>
      </c>
      <c r="W353" s="94">
        <f t="shared" si="22"/>
        <v>0</v>
      </c>
      <c r="X353" s="94">
        <f t="shared" si="23"/>
        <v>0</v>
      </c>
    </row>
    <row r="354" spans="1:24" ht="89.25">
      <c r="A354" s="20">
        <v>344</v>
      </c>
      <c r="B354" s="21" t="s">
        <v>1107</v>
      </c>
      <c r="C354" s="31" t="s">
        <v>1108</v>
      </c>
      <c r="D354" s="21" t="s">
        <v>559</v>
      </c>
      <c r="E354" s="23">
        <v>0</v>
      </c>
      <c r="F354" s="24">
        <v>0</v>
      </c>
      <c r="G354" s="24">
        <v>0</v>
      </c>
      <c r="H354" s="25">
        <v>0</v>
      </c>
      <c r="I354" s="26"/>
      <c r="J354" s="24">
        <v>0</v>
      </c>
      <c r="K354" s="27">
        <v>0</v>
      </c>
      <c r="L354" s="43"/>
      <c r="M354" s="53">
        <v>0</v>
      </c>
      <c r="O354" s="60">
        <v>55994</v>
      </c>
      <c r="P354" s="60">
        <v>627</v>
      </c>
      <c r="Q354" s="60">
        <v>501.6</v>
      </c>
      <c r="R354" s="60">
        <v>470.25</v>
      </c>
      <c r="T354" s="96">
        <f t="shared" si="20"/>
        <v>0</v>
      </c>
      <c r="U354" s="96">
        <f t="shared" si="21"/>
        <v>0</v>
      </c>
      <c r="W354" s="94">
        <f t="shared" si="22"/>
        <v>0</v>
      </c>
      <c r="X354" s="94">
        <f t="shared" si="23"/>
        <v>0</v>
      </c>
    </row>
    <row r="355" spans="1:24" ht="89.25">
      <c r="A355" s="20">
        <v>345</v>
      </c>
      <c r="B355" s="21" t="s">
        <v>1109</v>
      </c>
      <c r="C355" s="31" t="s">
        <v>1110</v>
      </c>
      <c r="D355" s="21" t="s">
        <v>559</v>
      </c>
      <c r="E355" s="23">
        <v>0</v>
      </c>
      <c r="F355" s="24">
        <v>0</v>
      </c>
      <c r="G355" s="24">
        <v>0</v>
      </c>
      <c r="H355" s="25">
        <v>0</v>
      </c>
      <c r="I355" s="26"/>
      <c r="J355" s="24">
        <v>0</v>
      </c>
      <c r="K355" s="27">
        <v>0</v>
      </c>
      <c r="L355" s="43"/>
      <c r="M355" s="53">
        <v>0</v>
      </c>
      <c r="O355" s="60">
        <v>105541</v>
      </c>
      <c r="P355" s="60">
        <v>792</v>
      </c>
      <c r="Q355" s="60">
        <v>633.6</v>
      </c>
      <c r="R355" s="60">
        <v>594</v>
      </c>
      <c r="T355" s="96">
        <f t="shared" si="20"/>
        <v>0</v>
      </c>
      <c r="U355" s="96">
        <f t="shared" si="21"/>
        <v>0</v>
      </c>
      <c r="W355" s="94">
        <f t="shared" si="22"/>
        <v>0</v>
      </c>
      <c r="X355" s="94">
        <f t="shared" si="23"/>
        <v>0</v>
      </c>
    </row>
    <row r="356" spans="1:24" ht="89.25">
      <c r="A356" s="20">
        <v>346</v>
      </c>
      <c r="B356" s="21" t="s">
        <v>1111</v>
      </c>
      <c r="C356" s="31" t="s">
        <v>1112</v>
      </c>
      <c r="D356" s="21" t="s">
        <v>559</v>
      </c>
      <c r="E356" s="23">
        <v>0</v>
      </c>
      <c r="F356" s="24">
        <v>0</v>
      </c>
      <c r="G356" s="24">
        <v>0</v>
      </c>
      <c r="H356" s="25">
        <v>0</v>
      </c>
      <c r="I356" s="26"/>
      <c r="J356" s="24">
        <v>0</v>
      </c>
      <c r="K356" s="27">
        <v>0</v>
      </c>
      <c r="L356" s="43"/>
      <c r="M356" s="53">
        <v>0</v>
      </c>
      <c r="O356" s="60">
        <v>136536</v>
      </c>
      <c r="P356" s="60">
        <v>1216</v>
      </c>
      <c r="Q356" s="60">
        <v>972.8</v>
      </c>
      <c r="R356" s="60">
        <v>912</v>
      </c>
      <c r="T356" s="96">
        <f t="shared" si="20"/>
        <v>0</v>
      </c>
      <c r="U356" s="96">
        <f t="shared" si="21"/>
        <v>0</v>
      </c>
      <c r="W356" s="94">
        <f t="shared" si="22"/>
        <v>0</v>
      </c>
      <c r="X356" s="94">
        <f t="shared" si="23"/>
        <v>0</v>
      </c>
    </row>
    <row r="357" spans="1:24" ht="89.25">
      <c r="A357" s="20">
        <v>347</v>
      </c>
      <c r="B357" s="21" t="s">
        <v>1113</v>
      </c>
      <c r="C357" s="31" t="s">
        <v>1114</v>
      </c>
      <c r="D357" s="21" t="s">
        <v>559</v>
      </c>
      <c r="E357" s="23">
        <v>0</v>
      </c>
      <c r="F357" s="24">
        <v>0</v>
      </c>
      <c r="G357" s="24">
        <v>0</v>
      </c>
      <c r="H357" s="25">
        <v>0</v>
      </c>
      <c r="I357" s="26"/>
      <c r="J357" s="24">
        <v>0</v>
      </c>
      <c r="K357" s="27">
        <v>0</v>
      </c>
      <c r="L357" s="43"/>
      <c r="M357" s="53">
        <v>0</v>
      </c>
      <c r="O357" s="60">
        <v>114338</v>
      </c>
      <c r="P357" s="60">
        <v>858</v>
      </c>
      <c r="Q357" s="60">
        <v>686.4</v>
      </c>
      <c r="R357" s="60">
        <v>643.5</v>
      </c>
      <c r="T357" s="96">
        <f t="shared" si="20"/>
        <v>0</v>
      </c>
      <c r="U357" s="96">
        <f t="shared" si="21"/>
        <v>0</v>
      </c>
      <c r="W357" s="94">
        <f t="shared" si="22"/>
        <v>0</v>
      </c>
      <c r="X357" s="94">
        <f t="shared" si="23"/>
        <v>0</v>
      </c>
    </row>
    <row r="358" spans="1:24" ht="114.75">
      <c r="A358" s="20">
        <v>348</v>
      </c>
      <c r="B358" s="21" t="s">
        <v>1115</v>
      </c>
      <c r="C358" s="31" t="s">
        <v>1116</v>
      </c>
      <c r="D358" s="21" t="s">
        <v>559</v>
      </c>
      <c r="E358" s="23">
        <v>0</v>
      </c>
      <c r="F358" s="24">
        <v>0</v>
      </c>
      <c r="G358" s="24">
        <v>0</v>
      </c>
      <c r="H358" s="25">
        <v>0</v>
      </c>
      <c r="I358" s="26"/>
      <c r="J358" s="24">
        <v>0</v>
      </c>
      <c r="K358" s="27">
        <v>0</v>
      </c>
      <c r="L358" s="43"/>
      <c r="M358" s="53">
        <v>0</v>
      </c>
      <c r="O358" s="60">
        <v>124382</v>
      </c>
      <c r="P358" s="60">
        <v>858</v>
      </c>
      <c r="Q358" s="60">
        <v>686.4</v>
      </c>
      <c r="R358" s="60">
        <v>643.5</v>
      </c>
      <c r="T358" s="96">
        <f t="shared" si="20"/>
        <v>0</v>
      </c>
      <c r="U358" s="96">
        <f t="shared" si="21"/>
        <v>0</v>
      </c>
      <c r="W358" s="94">
        <f t="shared" si="22"/>
        <v>0</v>
      </c>
      <c r="X358" s="94">
        <f t="shared" si="23"/>
        <v>0</v>
      </c>
    </row>
    <row r="359" spans="1:24" ht="114.75">
      <c r="A359" s="20">
        <v>349</v>
      </c>
      <c r="B359" s="21" t="s">
        <v>1117</v>
      </c>
      <c r="C359" s="31" t="s">
        <v>1118</v>
      </c>
      <c r="D359" s="21" t="s">
        <v>559</v>
      </c>
      <c r="E359" s="23">
        <v>2</v>
      </c>
      <c r="F359" s="24">
        <v>53165</v>
      </c>
      <c r="G359" s="24">
        <v>858</v>
      </c>
      <c r="H359" s="25">
        <v>0</v>
      </c>
      <c r="I359" s="26"/>
      <c r="J359" s="24">
        <v>53165</v>
      </c>
      <c r="K359" s="27">
        <v>106330</v>
      </c>
      <c r="L359" s="43"/>
      <c r="M359" s="53">
        <v>2</v>
      </c>
      <c r="O359" s="60">
        <v>67306</v>
      </c>
      <c r="P359" s="60">
        <v>858</v>
      </c>
      <c r="Q359" s="60">
        <v>686.4</v>
      </c>
      <c r="R359" s="60">
        <v>643.5</v>
      </c>
      <c r="T359" s="96">
        <f t="shared" si="20"/>
        <v>36492456</v>
      </c>
      <c r="U359" s="96">
        <f t="shared" si="21"/>
        <v>34211677.5</v>
      </c>
      <c r="W359" s="94">
        <f t="shared" si="22"/>
        <v>36492456</v>
      </c>
      <c r="X359" s="94">
        <f t="shared" si="23"/>
        <v>34211677.5</v>
      </c>
    </row>
    <row r="360" spans="1:24" ht="89.25">
      <c r="A360" s="20">
        <v>350</v>
      </c>
      <c r="B360" s="21" t="s">
        <v>1119</v>
      </c>
      <c r="C360" s="31" t="s">
        <v>1120</v>
      </c>
      <c r="D360" s="21" t="s">
        <v>559</v>
      </c>
      <c r="E360" s="23">
        <v>0</v>
      </c>
      <c r="F360" s="24">
        <v>0</v>
      </c>
      <c r="G360" s="24">
        <v>0</v>
      </c>
      <c r="H360" s="25">
        <v>0</v>
      </c>
      <c r="I360" s="26"/>
      <c r="J360" s="24">
        <v>0</v>
      </c>
      <c r="K360" s="27">
        <v>0</v>
      </c>
      <c r="L360" s="43"/>
      <c r="M360" s="53">
        <v>0</v>
      </c>
      <c r="O360" s="60">
        <v>322440</v>
      </c>
      <c r="P360" s="60">
        <v>1258</v>
      </c>
      <c r="Q360" s="60">
        <v>1006.4</v>
      </c>
      <c r="R360" s="60">
        <v>943.5</v>
      </c>
      <c r="T360" s="96">
        <f t="shared" si="20"/>
        <v>0</v>
      </c>
      <c r="U360" s="96">
        <f t="shared" si="21"/>
        <v>0</v>
      </c>
      <c r="W360" s="94">
        <f t="shared" si="22"/>
        <v>0</v>
      </c>
      <c r="X360" s="94">
        <f t="shared" si="23"/>
        <v>0</v>
      </c>
    </row>
    <row r="361" spans="1:24" ht="89.25">
      <c r="A361" s="20">
        <v>351</v>
      </c>
      <c r="B361" s="21" t="s">
        <v>1121</v>
      </c>
      <c r="C361" s="31" t="s">
        <v>1122</v>
      </c>
      <c r="D361" s="21" t="s">
        <v>559</v>
      </c>
      <c r="E361" s="23">
        <v>0</v>
      </c>
      <c r="F361" s="24">
        <v>0</v>
      </c>
      <c r="G361" s="24">
        <v>0</v>
      </c>
      <c r="H361" s="25">
        <v>0</v>
      </c>
      <c r="I361" s="26"/>
      <c r="J361" s="24">
        <v>0</v>
      </c>
      <c r="K361" s="27">
        <v>0</v>
      </c>
      <c r="L361" s="43"/>
      <c r="M361" s="53">
        <v>0</v>
      </c>
      <c r="O361" s="60">
        <v>683861</v>
      </c>
      <c r="P361" s="60">
        <v>3773</v>
      </c>
      <c r="Q361" s="60">
        <v>3018.4</v>
      </c>
      <c r="R361" s="60">
        <v>2829.75</v>
      </c>
      <c r="T361" s="96">
        <f t="shared" si="20"/>
        <v>0</v>
      </c>
      <c r="U361" s="96">
        <f t="shared" si="21"/>
        <v>0</v>
      </c>
      <c r="W361" s="94">
        <f t="shared" si="22"/>
        <v>0</v>
      </c>
      <c r="X361" s="94">
        <f t="shared" si="23"/>
        <v>0</v>
      </c>
    </row>
    <row r="362" spans="1:24" ht="127.5">
      <c r="A362" s="20">
        <v>352</v>
      </c>
      <c r="B362" s="21" t="s">
        <v>1123</v>
      </c>
      <c r="C362" s="31" t="s">
        <v>1124</v>
      </c>
      <c r="D362" s="21" t="s">
        <v>559</v>
      </c>
      <c r="E362" s="23">
        <v>0</v>
      </c>
      <c r="F362" s="24">
        <v>0</v>
      </c>
      <c r="G362" s="24">
        <v>0</v>
      </c>
      <c r="H362" s="25">
        <v>0</v>
      </c>
      <c r="I362" s="26"/>
      <c r="J362" s="24">
        <v>0</v>
      </c>
      <c r="K362" s="27">
        <v>0</v>
      </c>
      <c r="L362" s="43"/>
      <c r="M362" s="53">
        <v>0</v>
      </c>
      <c r="O362" s="60">
        <v>554175</v>
      </c>
      <c r="P362" s="60">
        <v>13158</v>
      </c>
      <c r="Q362" s="60">
        <v>10526.4</v>
      </c>
      <c r="R362" s="60">
        <v>9868.5</v>
      </c>
      <c r="T362" s="96">
        <f t="shared" si="20"/>
        <v>0</v>
      </c>
      <c r="U362" s="96">
        <f t="shared" si="21"/>
        <v>0</v>
      </c>
      <c r="W362" s="94">
        <f t="shared" si="22"/>
        <v>0</v>
      </c>
      <c r="X362" s="94">
        <f t="shared" si="23"/>
        <v>0</v>
      </c>
    </row>
    <row r="363" spans="1:24" ht="102">
      <c r="A363" s="20">
        <v>353</v>
      </c>
      <c r="B363" s="21" t="s">
        <v>1125</v>
      </c>
      <c r="C363" s="31" t="s">
        <v>1126</v>
      </c>
      <c r="D363" s="21" t="s">
        <v>559</v>
      </c>
      <c r="E363" s="23">
        <v>0</v>
      </c>
      <c r="F363" s="24">
        <v>0</v>
      </c>
      <c r="G363" s="24">
        <v>0</v>
      </c>
      <c r="H363" s="25">
        <v>0</v>
      </c>
      <c r="I363" s="26"/>
      <c r="J363" s="24">
        <v>0</v>
      </c>
      <c r="K363" s="27">
        <v>0</v>
      </c>
      <c r="L363" s="43"/>
      <c r="M363" s="53">
        <v>0</v>
      </c>
      <c r="O363" s="60">
        <v>521338</v>
      </c>
      <c r="P363" s="60">
        <v>1237</v>
      </c>
      <c r="Q363" s="60">
        <v>989.6</v>
      </c>
      <c r="R363" s="60">
        <v>927.75</v>
      </c>
      <c r="T363" s="96">
        <f t="shared" si="20"/>
        <v>0</v>
      </c>
      <c r="U363" s="96">
        <f t="shared" si="21"/>
        <v>0</v>
      </c>
      <c r="W363" s="94">
        <f t="shared" si="22"/>
        <v>0</v>
      </c>
      <c r="X363" s="94">
        <f t="shared" si="23"/>
        <v>0</v>
      </c>
    </row>
    <row r="364" spans="1:24" ht="102">
      <c r="A364" s="20">
        <v>354</v>
      </c>
      <c r="B364" s="21" t="s">
        <v>1127</v>
      </c>
      <c r="C364" s="31" t="s">
        <v>1128</v>
      </c>
      <c r="D364" s="21" t="s">
        <v>559</v>
      </c>
      <c r="E364" s="23">
        <v>0</v>
      </c>
      <c r="F364" s="24">
        <v>0</v>
      </c>
      <c r="G364" s="24">
        <v>0</v>
      </c>
      <c r="H364" s="25">
        <v>0</v>
      </c>
      <c r="I364" s="26"/>
      <c r="J364" s="24">
        <v>0</v>
      </c>
      <c r="K364" s="27">
        <v>0</v>
      </c>
      <c r="L364" s="43"/>
      <c r="M364" s="53">
        <v>0</v>
      </c>
      <c r="O364" s="60">
        <v>435938</v>
      </c>
      <c r="P364" s="60">
        <v>3312</v>
      </c>
      <c r="Q364" s="60">
        <v>2649.6</v>
      </c>
      <c r="R364" s="60">
        <v>2484</v>
      </c>
      <c r="T364" s="96">
        <f t="shared" si="20"/>
        <v>0</v>
      </c>
      <c r="U364" s="96">
        <f t="shared" si="21"/>
        <v>0</v>
      </c>
      <c r="W364" s="94">
        <f t="shared" si="22"/>
        <v>0</v>
      </c>
      <c r="X364" s="94">
        <f t="shared" si="23"/>
        <v>0</v>
      </c>
    </row>
    <row r="365" spans="1:24" ht="89.25">
      <c r="A365" s="20">
        <v>355</v>
      </c>
      <c r="B365" s="21" t="s">
        <v>1129</v>
      </c>
      <c r="C365" s="31" t="s">
        <v>1130</v>
      </c>
      <c r="D365" s="21" t="s">
        <v>559</v>
      </c>
      <c r="E365" s="23">
        <v>0</v>
      </c>
      <c r="F365" s="24">
        <v>0</v>
      </c>
      <c r="G365" s="24">
        <v>0</v>
      </c>
      <c r="H365" s="25">
        <v>0</v>
      </c>
      <c r="I365" s="26"/>
      <c r="J365" s="24">
        <v>0</v>
      </c>
      <c r="K365" s="27">
        <v>0</v>
      </c>
      <c r="L365" s="43"/>
      <c r="M365" s="53">
        <v>0</v>
      </c>
      <c r="O365" s="60">
        <v>320711</v>
      </c>
      <c r="P365" s="60">
        <v>880</v>
      </c>
      <c r="Q365" s="60">
        <v>704</v>
      </c>
      <c r="R365" s="60">
        <v>660</v>
      </c>
      <c r="T365" s="96">
        <f t="shared" si="20"/>
        <v>0</v>
      </c>
      <c r="U365" s="96">
        <f t="shared" si="21"/>
        <v>0</v>
      </c>
      <c r="W365" s="94">
        <f t="shared" si="22"/>
        <v>0</v>
      </c>
      <c r="X365" s="94">
        <f t="shared" si="23"/>
        <v>0</v>
      </c>
    </row>
    <row r="366" spans="1:24" ht="89.25">
      <c r="A366" s="20">
        <v>356</v>
      </c>
      <c r="B366" s="21" t="s">
        <v>1131</v>
      </c>
      <c r="C366" s="31" t="s">
        <v>1132</v>
      </c>
      <c r="D366" s="21" t="s">
        <v>559</v>
      </c>
      <c r="E366" s="23">
        <v>0</v>
      </c>
      <c r="F366" s="24">
        <v>0</v>
      </c>
      <c r="G366" s="24">
        <v>0</v>
      </c>
      <c r="H366" s="25">
        <v>0</v>
      </c>
      <c r="I366" s="26"/>
      <c r="J366" s="24">
        <v>0</v>
      </c>
      <c r="K366" s="27">
        <v>0</v>
      </c>
      <c r="L366" s="43"/>
      <c r="M366" s="53">
        <v>0</v>
      </c>
      <c r="O366" s="60">
        <v>556372</v>
      </c>
      <c r="P366" s="60">
        <v>3333</v>
      </c>
      <c r="Q366" s="60">
        <v>2666.4</v>
      </c>
      <c r="R366" s="60">
        <v>2499.75</v>
      </c>
      <c r="T366" s="96">
        <f t="shared" si="20"/>
        <v>0</v>
      </c>
      <c r="U366" s="96">
        <f t="shared" si="21"/>
        <v>0</v>
      </c>
      <c r="W366" s="94">
        <f t="shared" si="22"/>
        <v>0</v>
      </c>
      <c r="X366" s="94">
        <f t="shared" si="23"/>
        <v>0</v>
      </c>
    </row>
    <row r="367" spans="1:24" ht="102">
      <c r="A367" s="20">
        <v>357</v>
      </c>
      <c r="B367" s="21" t="s">
        <v>1133</v>
      </c>
      <c r="C367" s="31" t="s">
        <v>1134</v>
      </c>
      <c r="D367" s="21" t="s">
        <v>559</v>
      </c>
      <c r="E367" s="23">
        <v>0</v>
      </c>
      <c r="F367" s="24">
        <v>0</v>
      </c>
      <c r="G367" s="24">
        <v>0</v>
      </c>
      <c r="H367" s="25">
        <v>0</v>
      </c>
      <c r="I367" s="26"/>
      <c r="J367" s="24">
        <v>0</v>
      </c>
      <c r="K367" s="27">
        <v>0</v>
      </c>
      <c r="L367" s="43"/>
      <c r="M367" s="53">
        <v>0</v>
      </c>
      <c r="O367" s="60">
        <v>344885</v>
      </c>
      <c r="P367" s="60">
        <v>2264</v>
      </c>
      <c r="Q367" s="60">
        <v>1811.2</v>
      </c>
      <c r="R367" s="60">
        <v>1698</v>
      </c>
      <c r="T367" s="96">
        <f t="shared" si="20"/>
        <v>0</v>
      </c>
      <c r="U367" s="96">
        <f t="shared" si="21"/>
        <v>0</v>
      </c>
      <c r="W367" s="94">
        <f t="shared" si="22"/>
        <v>0</v>
      </c>
      <c r="X367" s="94">
        <f t="shared" si="23"/>
        <v>0</v>
      </c>
    </row>
    <row r="368" spans="1:24" ht="102">
      <c r="A368" s="20">
        <v>358</v>
      </c>
      <c r="B368" s="21" t="s">
        <v>1135</v>
      </c>
      <c r="C368" s="31" t="s">
        <v>1136</v>
      </c>
      <c r="D368" s="21" t="s">
        <v>559</v>
      </c>
      <c r="E368" s="23">
        <v>0</v>
      </c>
      <c r="F368" s="24">
        <v>0</v>
      </c>
      <c r="G368" s="24">
        <v>0</v>
      </c>
      <c r="H368" s="25">
        <v>0</v>
      </c>
      <c r="I368" s="26"/>
      <c r="J368" s="24">
        <v>0</v>
      </c>
      <c r="K368" s="27">
        <v>0</v>
      </c>
      <c r="L368" s="43"/>
      <c r="M368" s="53">
        <v>0</v>
      </c>
      <c r="O368" s="60">
        <v>1245417</v>
      </c>
      <c r="P368" s="60">
        <v>15674</v>
      </c>
      <c r="Q368" s="60">
        <v>12539.2</v>
      </c>
      <c r="R368" s="60">
        <v>11755.5</v>
      </c>
      <c r="T368" s="96">
        <f t="shared" si="20"/>
        <v>0</v>
      </c>
      <c r="U368" s="96">
        <f t="shared" si="21"/>
        <v>0</v>
      </c>
      <c r="W368" s="94">
        <f t="shared" si="22"/>
        <v>0</v>
      </c>
      <c r="X368" s="94">
        <f t="shared" si="23"/>
        <v>0</v>
      </c>
    </row>
    <row r="369" spans="1:24" ht="102">
      <c r="A369" s="20">
        <v>359</v>
      </c>
      <c r="B369" s="21" t="s">
        <v>1137</v>
      </c>
      <c r="C369" s="31" t="s">
        <v>1138</v>
      </c>
      <c r="D369" s="21" t="s">
        <v>559</v>
      </c>
      <c r="E369" s="23">
        <v>0</v>
      </c>
      <c r="F369" s="24">
        <v>0</v>
      </c>
      <c r="G369" s="24">
        <v>0</v>
      </c>
      <c r="H369" s="25">
        <v>0</v>
      </c>
      <c r="I369" s="26"/>
      <c r="J369" s="24">
        <v>0</v>
      </c>
      <c r="K369" s="27">
        <v>0</v>
      </c>
      <c r="L369" s="43"/>
      <c r="M369" s="53">
        <v>0</v>
      </c>
      <c r="O369" s="60">
        <v>911182</v>
      </c>
      <c r="P369" s="60">
        <v>1170</v>
      </c>
      <c r="Q369" s="60">
        <v>936</v>
      </c>
      <c r="R369" s="60">
        <v>877.5</v>
      </c>
      <c r="T369" s="96">
        <f t="shared" si="20"/>
        <v>0</v>
      </c>
      <c r="U369" s="96">
        <f t="shared" si="21"/>
        <v>0</v>
      </c>
      <c r="W369" s="94">
        <f t="shared" si="22"/>
        <v>0</v>
      </c>
      <c r="X369" s="94">
        <f t="shared" si="23"/>
        <v>0</v>
      </c>
    </row>
    <row r="370" spans="1:24" ht="102">
      <c r="A370" s="20">
        <v>360</v>
      </c>
      <c r="B370" s="21" t="s">
        <v>1139</v>
      </c>
      <c r="C370" s="31" t="s">
        <v>1140</v>
      </c>
      <c r="D370" s="21" t="s">
        <v>559</v>
      </c>
      <c r="E370" s="23">
        <v>0</v>
      </c>
      <c r="F370" s="24">
        <v>0</v>
      </c>
      <c r="G370" s="24">
        <v>0</v>
      </c>
      <c r="H370" s="25">
        <v>0</v>
      </c>
      <c r="I370" s="26"/>
      <c r="J370" s="24">
        <v>0</v>
      </c>
      <c r="K370" s="27">
        <v>0</v>
      </c>
      <c r="L370" s="43"/>
      <c r="M370" s="53">
        <v>0</v>
      </c>
      <c r="O370" s="60">
        <v>4279785</v>
      </c>
      <c r="P370" s="60">
        <v>4817</v>
      </c>
      <c r="Q370" s="60">
        <v>3853.6</v>
      </c>
      <c r="R370" s="60">
        <v>3612.75</v>
      </c>
      <c r="T370" s="96">
        <f t="shared" si="20"/>
        <v>0</v>
      </c>
      <c r="U370" s="96">
        <f t="shared" si="21"/>
        <v>0</v>
      </c>
      <c r="W370" s="94">
        <f t="shared" si="22"/>
        <v>0</v>
      </c>
      <c r="X370" s="94">
        <f t="shared" si="23"/>
        <v>0</v>
      </c>
    </row>
    <row r="371" spans="1:24" ht="76.5">
      <c r="A371" s="20">
        <v>361</v>
      </c>
      <c r="B371" s="21" t="s">
        <v>1141</v>
      </c>
      <c r="C371" s="31" t="s">
        <v>1142</v>
      </c>
      <c r="D371" s="21" t="s">
        <v>559</v>
      </c>
      <c r="E371" s="23">
        <v>0</v>
      </c>
      <c r="F371" s="24">
        <v>0</v>
      </c>
      <c r="G371" s="24">
        <v>0</v>
      </c>
      <c r="H371" s="25">
        <v>0</v>
      </c>
      <c r="I371" s="26"/>
      <c r="J371" s="24">
        <v>0</v>
      </c>
      <c r="K371" s="27">
        <v>0</v>
      </c>
      <c r="L371" s="43"/>
      <c r="M371" s="53">
        <v>0</v>
      </c>
      <c r="O371" s="60">
        <v>3096763</v>
      </c>
      <c r="P371" s="60">
        <v>46071</v>
      </c>
      <c r="Q371" s="60">
        <v>36856.800000000003</v>
      </c>
      <c r="R371" s="60">
        <v>34553.25</v>
      </c>
      <c r="T371" s="96">
        <f t="shared" si="20"/>
        <v>0</v>
      </c>
      <c r="U371" s="96">
        <f t="shared" si="21"/>
        <v>0</v>
      </c>
      <c r="W371" s="94">
        <f t="shared" si="22"/>
        <v>0</v>
      </c>
      <c r="X371" s="94">
        <f t="shared" si="23"/>
        <v>0</v>
      </c>
    </row>
    <row r="372" spans="1:24" ht="51">
      <c r="A372" s="20">
        <v>362</v>
      </c>
      <c r="B372" s="21" t="s">
        <v>1143</v>
      </c>
      <c r="C372" s="31" t="s">
        <v>1144</v>
      </c>
      <c r="D372" s="21" t="s">
        <v>559</v>
      </c>
      <c r="E372" s="23">
        <v>0</v>
      </c>
      <c r="F372" s="24">
        <v>0</v>
      </c>
      <c r="G372" s="24">
        <v>0</v>
      </c>
      <c r="H372" s="25">
        <v>0</v>
      </c>
      <c r="I372" s="26"/>
      <c r="J372" s="24">
        <v>0</v>
      </c>
      <c r="K372" s="27">
        <v>0</v>
      </c>
      <c r="L372" s="43"/>
      <c r="M372" s="53">
        <v>0</v>
      </c>
      <c r="O372" s="60">
        <v>1848008</v>
      </c>
      <c r="P372" s="60">
        <v>33537</v>
      </c>
      <c r="Q372" s="60">
        <v>26829.599999999999</v>
      </c>
      <c r="R372" s="60">
        <v>25152.75</v>
      </c>
      <c r="T372" s="96">
        <f t="shared" si="20"/>
        <v>0</v>
      </c>
      <c r="U372" s="96">
        <f t="shared" si="21"/>
        <v>0</v>
      </c>
      <c r="W372" s="94">
        <f t="shared" si="22"/>
        <v>0</v>
      </c>
      <c r="X372" s="94">
        <f t="shared" si="23"/>
        <v>0</v>
      </c>
    </row>
    <row r="373" spans="1:24" ht="114.75">
      <c r="A373" s="20">
        <v>363</v>
      </c>
      <c r="B373" s="21" t="s">
        <v>1145</v>
      </c>
      <c r="C373" s="31" t="s">
        <v>1146</v>
      </c>
      <c r="D373" s="21" t="s">
        <v>559</v>
      </c>
      <c r="E373" s="23">
        <v>0</v>
      </c>
      <c r="F373" s="24">
        <v>0</v>
      </c>
      <c r="G373" s="24">
        <v>0</v>
      </c>
      <c r="H373" s="25">
        <v>0</v>
      </c>
      <c r="I373" s="26"/>
      <c r="J373" s="24">
        <v>0</v>
      </c>
      <c r="K373" s="27">
        <v>0</v>
      </c>
      <c r="L373" s="43"/>
      <c r="M373" s="53">
        <v>0</v>
      </c>
      <c r="O373" s="60">
        <v>322392</v>
      </c>
      <c r="P373" s="60">
        <v>14253</v>
      </c>
      <c r="Q373" s="60">
        <v>11402.4</v>
      </c>
      <c r="R373" s="60">
        <v>10689.75</v>
      </c>
      <c r="T373" s="96">
        <f t="shared" si="20"/>
        <v>0</v>
      </c>
      <c r="U373" s="96">
        <f t="shared" si="21"/>
        <v>0</v>
      </c>
      <c r="W373" s="94">
        <f t="shared" si="22"/>
        <v>0</v>
      </c>
      <c r="X373" s="94">
        <f t="shared" si="23"/>
        <v>0</v>
      </c>
    </row>
    <row r="374" spans="1:24" ht="114.75">
      <c r="A374" s="20">
        <v>364</v>
      </c>
      <c r="B374" s="21" t="s">
        <v>1147</v>
      </c>
      <c r="C374" s="31" t="s">
        <v>1146</v>
      </c>
      <c r="D374" s="21" t="s">
        <v>559</v>
      </c>
      <c r="E374" s="23">
        <v>0</v>
      </c>
      <c r="F374" s="24">
        <v>0</v>
      </c>
      <c r="G374" s="24">
        <v>0</v>
      </c>
      <c r="H374" s="25">
        <v>0</v>
      </c>
      <c r="I374" s="26"/>
      <c r="J374" s="24">
        <v>0</v>
      </c>
      <c r="K374" s="27">
        <v>0</v>
      </c>
      <c r="L374" s="43"/>
      <c r="M374" s="53">
        <v>0</v>
      </c>
      <c r="O374" s="60">
        <v>1230451</v>
      </c>
      <c r="P374" s="60">
        <v>14253</v>
      </c>
      <c r="Q374" s="60">
        <v>11402.4</v>
      </c>
      <c r="R374" s="60">
        <v>10689.75</v>
      </c>
      <c r="T374" s="96">
        <f t="shared" si="20"/>
        <v>0</v>
      </c>
      <c r="U374" s="96">
        <f t="shared" si="21"/>
        <v>0</v>
      </c>
      <c r="W374" s="94">
        <f t="shared" si="22"/>
        <v>0</v>
      </c>
      <c r="X374" s="94">
        <f t="shared" si="23"/>
        <v>0</v>
      </c>
    </row>
    <row r="375" spans="1:24" ht="114.75">
      <c r="A375" s="20">
        <v>365</v>
      </c>
      <c r="B375" s="21" t="s">
        <v>1148</v>
      </c>
      <c r="C375" s="31" t="s">
        <v>1149</v>
      </c>
      <c r="D375" s="21" t="s">
        <v>559</v>
      </c>
      <c r="E375" s="23">
        <v>0</v>
      </c>
      <c r="F375" s="24">
        <v>0</v>
      </c>
      <c r="G375" s="24">
        <v>0</v>
      </c>
      <c r="H375" s="25">
        <v>0</v>
      </c>
      <c r="I375" s="26"/>
      <c r="J375" s="24">
        <v>0</v>
      </c>
      <c r="K375" s="27">
        <v>0</v>
      </c>
      <c r="L375" s="43"/>
      <c r="M375" s="53">
        <v>0</v>
      </c>
      <c r="O375" s="60">
        <v>350672</v>
      </c>
      <c r="P375" s="60">
        <v>17420</v>
      </c>
      <c r="Q375" s="60">
        <v>13936</v>
      </c>
      <c r="R375" s="60">
        <v>13065</v>
      </c>
      <c r="T375" s="96">
        <f t="shared" si="20"/>
        <v>0</v>
      </c>
      <c r="U375" s="96">
        <f t="shared" si="21"/>
        <v>0</v>
      </c>
      <c r="W375" s="94">
        <f t="shared" si="22"/>
        <v>0</v>
      </c>
      <c r="X375" s="94">
        <f t="shared" si="23"/>
        <v>0</v>
      </c>
    </row>
    <row r="376" spans="1:24" ht="114.75">
      <c r="A376" s="20">
        <v>366</v>
      </c>
      <c r="B376" s="21" t="s">
        <v>1150</v>
      </c>
      <c r="C376" s="31" t="s">
        <v>1149</v>
      </c>
      <c r="D376" s="21" t="s">
        <v>559</v>
      </c>
      <c r="E376" s="23">
        <v>0</v>
      </c>
      <c r="F376" s="24">
        <v>0</v>
      </c>
      <c r="G376" s="24">
        <v>0</v>
      </c>
      <c r="H376" s="25">
        <v>0</v>
      </c>
      <c r="I376" s="26"/>
      <c r="J376" s="24">
        <v>0</v>
      </c>
      <c r="K376" s="27">
        <v>0</v>
      </c>
      <c r="L376" s="43"/>
      <c r="M376" s="53">
        <v>0</v>
      </c>
      <c r="O376" s="60">
        <v>1360952</v>
      </c>
      <c r="P376" s="60">
        <v>17420</v>
      </c>
      <c r="Q376" s="60">
        <v>13936</v>
      </c>
      <c r="R376" s="60">
        <v>13065</v>
      </c>
      <c r="T376" s="96">
        <f t="shared" si="20"/>
        <v>0</v>
      </c>
      <c r="U376" s="96">
        <f t="shared" si="21"/>
        <v>0</v>
      </c>
      <c r="W376" s="94">
        <f t="shared" si="22"/>
        <v>0</v>
      </c>
      <c r="X376" s="94">
        <f t="shared" si="23"/>
        <v>0</v>
      </c>
    </row>
    <row r="377" spans="1:24" ht="114.75">
      <c r="A377" s="20">
        <v>367</v>
      </c>
      <c r="B377" s="21" t="s">
        <v>1151</v>
      </c>
      <c r="C377" s="31" t="s">
        <v>1152</v>
      </c>
      <c r="D377" s="21" t="s">
        <v>559</v>
      </c>
      <c r="E377" s="23">
        <v>2</v>
      </c>
      <c r="F377" s="24">
        <v>70193</v>
      </c>
      <c r="G377" s="24">
        <v>20984</v>
      </c>
      <c r="H377" s="25">
        <v>0</v>
      </c>
      <c r="I377" s="26"/>
      <c r="J377" s="24">
        <v>70193</v>
      </c>
      <c r="K377" s="27">
        <v>140386</v>
      </c>
      <c r="L377" s="43"/>
      <c r="M377" s="53">
        <v>2</v>
      </c>
      <c r="O377" s="60">
        <v>373296</v>
      </c>
      <c r="P377" s="60">
        <v>20984</v>
      </c>
      <c r="Q377" s="60">
        <v>16787.2</v>
      </c>
      <c r="R377" s="60">
        <v>15738</v>
      </c>
      <c r="T377" s="96">
        <f t="shared" si="20"/>
        <v>1178343929.6000001</v>
      </c>
      <c r="U377" s="96">
        <f t="shared" si="21"/>
        <v>1104697434</v>
      </c>
      <c r="W377" s="94">
        <f t="shared" si="22"/>
        <v>1178343929.6000001</v>
      </c>
      <c r="X377" s="94">
        <f t="shared" si="23"/>
        <v>1104697434</v>
      </c>
    </row>
    <row r="378" spans="1:24" ht="114.75">
      <c r="A378" s="20">
        <v>368</v>
      </c>
      <c r="B378" s="21" t="s">
        <v>1153</v>
      </c>
      <c r="C378" s="31" t="s">
        <v>1152</v>
      </c>
      <c r="D378" s="21" t="s">
        <v>559</v>
      </c>
      <c r="E378" s="23">
        <v>0</v>
      </c>
      <c r="F378" s="24">
        <v>0</v>
      </c>
      <c r="G378" s="24">
        <v>0</v>
      </c>
      <c r="H378" s="25">
        <v>0</v>
      </c>
      <c r="I378" s="26"/>
      <c r="J378" s="24">
        <v>0</v>
      </c>
      <c r="K378" s="27">
        <v>0</v>
      </c>
      <c r="L378" s="43"/>
      <c r="M378" s="53">
        <v>0</v>
      </c>
      <c r="O378" s="60">
        <v>1455127</v>
      </c>
      <c r="P378" s="60">
        <v>20984</v>
      </c>
      <c r="Q378" s="60">
        <v>16787.2</v>
      </c>
      <c r="R378" s="60">
        <v>15738</v>
      </c>
      <c r="T378" s="96">
        <f t="shared" si="20"/>
        <v>0</v>
      </c>
      <c r="U378" s="96">
        <f t="shared" si="21"/>
        <v>0</v>
      </c>
      <c r="W378" s="94">
        <f t="shared" si="22"/>
        <v>0</v>
      </c>
      <c r="X378" s="94">
        <f t="shared" si="23"/>
        <v>0</v>
      </c>
    </row>
    <row r="379" spans="1:24" ht="165.75">
      <c r="A379" s="20">
        <v>369</v>
      </c>
      <c r="B379" s="21" t="s">
        <v>1154</v>
      </c>
      <c r="C379" s="31" t="s">
        <v>1155</v>
      </c>
      <c r="D379" s="21" t="s">
        <v>559</v>
      </c>
      <c r="E379" s="23">
        <v>0</v>
      </c>
      <c r="F379" s="24">
        <v>0</v>
      </c>
      <c r="G379" s="24">
        <v>0</v>
      </c>
      <c r="H379" s="25">
        <v>0</v>
      </c>
      <c r="I379" s="26"/>
      <c r="J379" s="24">
        <v>0</v>
      </c>
      <c r="K379" s="27">
        <v>0</v>
      </c>
      <c r="L379" s="43"/>
      <c r="M379" s="53">
        <v>0</v>
      </c>
      <c r="O379" s="60">
        <v>11772940</v>
      </c>
      <c r="P379" s="60">
        <v>125631</v>
      </c>
      <c r="Q379" s="60">
        <v>100504.8</v>
      </c>
      <c r="R379" s="60">
        <v>94223.25</v>
      </c>
      <c r="T379" s="96">
        <f t="shared" si="20"/>
        <v>0</v>
      </c>
      <c r="U379" s="96">
        <f t="shared" si="21"/>
        <v>0</v>
      </c>
      <c r="W379" s="94">
        <f t="shared" si="22"/>
        <v>0</v>
      </c>
      <c r="X379" s="94">
        <f t="shared" si="23"/>
        <v>0</v>
      </c>
    </row>
    <row r="380" spans="1:24" ht="63.75">
      <c r="A380" s="20">
        <v>370</v>
      </c>
      <c r="B380" s="21" t="s">
        <v>1156</v>
      </c>
      <c r="C380" s="31" t="s">
        <v>1157</v>
      </c>
      <c r="D380" s="21" t="s">
        <v>559</v>
      </c>
      <c r="E380" s="23">
        <v>0</v>
      </c>
      <c r="F380" s="24">
        <v>0</v>
      </c>
      <c r="G380" s="24">
        <v>0</v>
      </c>
      <c r="H380" s="25">
        <v>0</v>
      </c>
      <c r="I380" s="26"/>
      <c r="J380" s="24">
        <v>0</v>
      </c>
      <c r="K380" s="27">
        <v>0</v>
      </c>
      <c r="L380" s="43"/>
      <c r="M380" s="53">
        <v>0</v>
      </c>
      <c r="O380" s="60">
        <v>249673</v>
      </c>
      <c r="P380" s="60">
        <v>18099</v>
      </c>
      <c r="Q380" s="60">
        <v>14479.2</v>
      </c>
      <c r="R380" s="60">
        <v>13574.25</v>
      </c>
      <c r="T380" s="96">
        <f t="shared" si="20"/>
        <v>0</v>
      </c>
      <c r="U380" s="96">
        <f t="shared" si="21"/>
        <v>0</v>
      </c>
      <c r="W380" s="94">
        <f t="shared" si="22"/>
        <v>0</v>
      </c>
      <c r="X380" s="94">
        <f t="shared" si="23"/>
        <v>0</v>
      </c>
    </row>
    <row r="381" spans="1:24" ht="63.75">
      <c r="A381" s="20">
        <v>371</v>
      </c>
      <c r="B381" s="21" t="s">
        <v>1158</v>
      </c>
      <c r="C381" s="31" t="s">
        <v>1157</v>
      </c>
      <c r="D381" s="21" t="s">
        <v>559</v>
      </c>
      <c r="E381" s="23">
        <v>0</v>
      </c>
      <c r="F381" s="24">
        <v>0</v>
      </c>
      <c r="G381" s="24">
        <v>0</v>
      </c>
      <c r="H381" s="25">
        <v>0</v>
      </c>
      <c r="I381" s="26"/>
      <c r="J381" s="24">
        <v>0</v>
      </c>
      <c r="K381" s="27">
        <v>0</v>
      </c>
      <c r="L381" s="43"/>
      <c r="M381" s="53">
        <v>0</v>
      </c>
      <c r="O381" s="60">
        <v>2648411</v>
      </c>
      <c r="P381" s="60">
        <v>21776</v>
      </c>
      <c r="Q381" s="60">
        <v>17420.8</v>
      </c>
      <c r="R381" s="60">
        <v>16332</v>
      </c>
      <c r="T381" s="96">
        <f t="shared" si="20"/>
        <v>0</v>
      </c>
      <c r="U381" s="96">
        <f t="shared" si="21"/>
        <v>0</v>
      </c>
      <c r="W381" s="94">
        <f t="shared" si="22"/>
        <v>0</v>
      </c>
      <c r="X381" s="94">
        <f t="shared" si="23"/>
        <v>0</v>
      </c>
    </row>
    <row r="382" spans="1:24" ht="63.75">
      <c r="A382" s="20">
        <v>372</v>
      </c>
      <c r="B382" s="21" t="s">
        <v>1159</v>
      </c>
      <c r="C382" s="31" t="s">
        <v>1160</v>
      </c>
      <c r="D382" s="21" t="s">
        <v>559</v>
      </c>
      <c r="E382" s="23">
        <v>0</v>
      </c>
      <c r="F382" s="24">
        <v>0</v>
      </c>
      <c r="G382" s="24">
        <v>0</v>
      </c>
      <c r="H382" s="25">
        <v>0</v>
      </c>
      <c r="I382" s="26"/>
      <c r="J382" s="24">
        <v>0</v>
      </c>
      <c r="K382" s="27">
        <v>0</v>
      </c>
      <c r="L382" s="43"/>
      <c r="M382" s="53">
        <v>0</v>
      </c>
      <c r="O382" s="60">
        <v>712656</v>
      </c>
      <c r="P382" s="60">
        <v>31574</v>
      </c>
      <c r="Q382" s="60">
        <v>25259.200000000001</v>
      </c>
      <c r="R382" s="60">
        <v>23680.5</v>
      </c>
      <c r="T382" s="96">
        <f t="shared" si="20"/>
        <v>0</v>
      </c>
      <c r="U382" s="96">
        <f t="shared" si="21"/>
        <v>0</v>
      </c>
      <c r="W382" s="94">
        <f t="shared" si="22"/>
        <v>0</v>
      </c>
      <c r="X382" s="94">
        <f t="shared" si="23"/>
        <v>0</v>
      </c>
    </row>
    <row r="383" spans="1:24" ht="63.75">
      <c r="A383" s="20">
        <v>373</v>
      </c>
      <c r="B383" s="21" t="s">
        <v>1161</v>
      </c>
      <c r="C383" s="31" t="s">
        <v>1160</v>
      </c>
      <c r="D383" s="21" t="s">
        <v>559</v>
      </c>
      <c r="E383" s="23">
        <v>0</v>
      </c>
      <c r="F383" s="24">
        <v>0</v>
      </c>
      <c r="G383" s="24">
        <v>0</v>
      </c>
      <c r="H383" s="25">
        <v>0</v>
      </c>
      <c r="I383" s="26"/>
      <c r="J383" s="24">
        <v>0</v>
      </c>
      <c r="K383" s="27">
        <v>0</v>
      </c>
      <c r="L383" s="43"/>
      <c r="M383" s="53">
        <v>0</v>
      </c>
      <c r="O383" s="60">
        <v>4275936</v>
      </c>
      <c r="P383" s="60">
        <v>78722</v>
      </c>
      <c r="Q383" s="60">
        <v>62977.599999999999</v>
      </c>
      <c r="R383" s="60">
        <v>59041.5</v>
      </c>
      <c r="T383" s="96">
        <f t="shared" si="20"/>
        <v>0</v>
      </c>
      <c r="U383" s="96">
        <f t="shared" si="21"/>
        <v>0</v>
      </c>
      <c r="W383" s="94">
        <f t="shared" si="22"/>
        <v>0</v>
      </c>
      <c r="X383" s="94">
        <f t="shared" si="23"/>
        <v>0</v>
      </c>
    </row>
    <row r="384" spans="1:24" ht="51">
      <c r="A384" s="20">
        <v>374</v>
      </c>
      <c r="B384" s="21" t="s">
        <v>1162</v>
      </c>
      <c r="C384" s="31" t="s">
        <v>1163</v>
      </c>
      <c r="D384" s="21" t="s">
        <v>559</v>
      </c>
      <c r="E384" s="23">
        <v>0</v>
      </c>
      <c r="F384" s="24">
        <v>0</v>
      </c>
      <c r="G384" s="24">
        <v>0</v>
      </c>
      <c r="H384" s="25">
        <v>0</v>
      </c>
      <c r="I384" s="26"/>
      <c r="J384" s="24">
        <v>0</v>
      </c>
      <c r="K384" s="27">
        <v>0</v>
      </c>
      <c r="L384" s="43"/>
      <c r="M384" s="53">
        <v>0</v>
      </c>
      <c r="O384" s="60">
        <v>127260</v>
      </c>
      <c r="P384" s="60">
        <v>4185</v>
      </c>
      <c r="Q384" s="60">
        <v>3348</v>
      </c>
      <c r="R384" s="60">
        <v>3138.75</v>
      </c>
      <c r="T384" s="96">
        <f t="shared" si="20"/>
        <v>0</v>
      </c>
      <c r="U384" s="96">
        <f t="shared" si="21"/>
        <v>0</v>
      </c>
      <c r="W384" s="94">
        <f t="shared" si="22"/>
        <v>0</v>
      </c>
      <c r="X384" s="94">
        <f t="shared" si="23"/>
        <v>0</v>
      </c>
    </row>
    <row r="385" spans="1:24" ht="51">
      <c r="A385" s="20">
        <v>375</v>
      </c>
      <c r="B385" s="21" t="s">
        <v>1164</v>
      </c>
      <c r="C385" s="31" t="s">
        <v>1163</v>
      </c>
      <c r="D385" s="21" t="s">
        <v>559</v>
      </c>
      <c r="E385" s="23">
        <v>0</v>
      </c>
      <c r="F385" s="24">
        <v>0</v>
      </c>
      <c r="G385" s="24">
        <v>0</v>
      </c>
      <c r="H385" s="25">
        <v>0</v>
      </c>
      <c r="I385" s="26"/>
      <c r="J385" s="24">
        <v>0</v>
      </c>
      <c r="K385" s="27">
        <v>0</v>
      </c>
      <c r="L385" s="43"/>
      <c r="M385" s="53">
        <v>0</v>
      </c>
      <c r="O385" s="60">
        <v>329056</v>
      </c>
      <c r="P385" s="60">
        <v>5026</v>
      </c>
      <c r="Q385" s="60">
        <v>4020.8</v>
      </c>
      <c r="R385" s="60">
        <v>3769.5</v>
      </c>
      <c r="T385" s="96">
        <f t="shared" si="20"/>
        <v>0</v>
      </c>
      <c r="U385" s="96">
        <f t="shared" si="21"/>
        <v>0</v>
      </c>
      <c r="W385" s="94">
        <f t="shared" si="22"/>
        <v>0</v>
      </c>
      <c r="X385" s="94">
        <f t="shared" si="23"/>
        <v>0</v>
      </c>
    </row>
    <row r="386" spans="1:24" ht="51">
      <c r="A386" s="20">
        <v>376</v>
      </c>
      <c r="B386" s="21" t="s">
        <v>1165</v>
      </c>
      <c r="C386" s="31" t="s">
        <v>1166</v>
      </c>
      <c r="D386" s="21" t="s">
        <v>559</v>
      </c>
      <c r="E386" s="23">
        <v>0</v>
      </c>
      <c r="F386" s="24">
        <v>0</v>
      </c>
      <c r="G386" s="24">
        <v>0</v>
      </c>
      <c r="H386" s="25">
        <v>0</v>
      </c>
      <c r="I386" s="26"/>
      <c r="J386" s="24">
        <v>0</v>
      </c>
      <c r="K386" s="27">
        <v>0</v>
      </c>
      <c r="L386" s="43"/>
      <c r="M386" s="53">
        <v>0</v>
      </c>
      <c r="O386" s="60">
        <v>59388</v>
      </c>
      <c r="P386" s="60">
        <v>4307</v>
      </c>
      <c r="Q386" s="60">
        <v>3445.6</v>
      </c>
      <c r="R386" s="60">
        <v>3230.25</v>
      </c>
      <c r="T386" s="96">
        <f t="shared" si="20"/>
        <v>0</v>
      </c>
      <c r="U386" s="96">
        <f t="shared" si="21"/>
        <v>0</v>
      </c>
      <c r="W386" s="94">
        <f t="shared" si="22"/>
        <v>0</v>
      </c>
      <c r="X386" s="94">
        <f t="shared" si="23"/>
        <v>0</v>
      </c>
    </row>
    <row r="387" spans="1:24" ht="63.75">
      <c r="A387" s="20">
        <v>377</v>
      </c>
      <c r="B387" s="21" t="s">
        <v>1167</v>
      </c>
      <c r="C387" s="31" t="s">
        <v>1168</v>
      </c>
      <c r="D387" s="21" t="s">
        <v>559</v>
      </c>
      <c r="E387" s="23">
        <v>0</v>
      </c>
      <c r="F387" s="24">
        <v>0</v>
      </c>
      <c r="G387" s="24">
        <v>0</v>
      </c>
      <c r="H387" s="25">
        <v>0</v>
      </c>
      <c r="I387" s="26"/>
      <c r="J387" s="24">
        <v>0</v>
      </c>
      <c r="K387" s="27">
        <v>0</v>
      </c>
      <c r="L387" s="43"/>
      <c r="M387" s="53">
        <v>0</v>
      </c>
      <c r="O387" s="60">
        <v>320469</v>
      </c>
      <c r="P387" s="60">
        <v>5143</v>
      </c>
      <c r="Q387" s="60">
        <v>4114.3999999999996</v>
      </c>
      <c r="R387" s="60">
        <v>3857.25</v>
      </c>
      <c r="T387" s="96">
        <f t="shared" si="20"/>
        <v>0</v>
      </c>
      <c r="U387" s="96">
        <f t="shared" si="21"/>
        <v>0</v>
      </c>
      <c r="W387" s="94">
        <f t="shared" si="22"/>
        <v>0</v>
      </c>
      <c r="X387" s="94">
        <f t="shared" si="23"/>
        <v>0</v>
      </c>
    </row>
    <row r="388" spans="1:24" ht="63.75">
      <c r="A388" s="20">
        <v>378</v>
      </c>
      <c r="B388" s="21" t="s">
        <v>1169</v>
      </c>
      <c r="C388" s="31" t="s">
        <v>1170</v>
      </c>
      <c r="D388" s="21" t="s">
        <v>559</v>
      </c>
      <c r="E388" s="23">
        <v>0</v>
      </c>
      <c r="F388" s="24">
        <v>0</v>
      </c>
      <c r="G388" s="24">
        <v>0</v>
      </c>
      <c r="H388" s="25">
        <v>0</v>
      </c>
      <c r="I388" s="26"/>
      <c r="J388" s="24">
        <v>0</v>
      </c>
      <c r="K388" s="27">
        <v>0</v>
      </c>
      <c r="L388" s="43"/>
      <c r="M388" s="53">
        <v>0</v>
      </c>
      <c r="O388" s="60">
        <v>703198</v>
      </c>
      <c r="P388" s="60">
        <v>8116</v>
      </c>
      <c r="Q388" s="60">
        <v>6492.8</v>
      </c>
      <c r="R388" s="60">
        <v>6087</v>
      </c>
      <c r="T388" s="96">
        <f t="shared" si="20"/>
        <v>0</v>
      </c>
      <c r="U388" s="96">
        <f t="shared" si="21"/>
        <v>0</v>
      </c>
      <c r="W388" s="94">
        <f t="shared" si="22"/>
        <v>0</v>
      </c>
      <c r="X388" s="94">
        <f t="shared" si="23"/>
        <v>0</v>
      </c>
    </row>
    <row r="389" spans="1:24" ht="63.75">
      <c r="A389" s="20">
        <v>379</v>
      </c>
      <c r="B389" s="21" t="s">
        <v>1171</v>
      </c>
      <c r="C389" s="31" t="s">
        <v>1172</v>
      </c>
      <c r="D389" s="21" t="s">
        <v>559</v>
      </c>
      <c r="E389" s="23">
        <v>1</v>
      </c>
      <c r="F389" s="24">
        <v>781410</v>
      </c>
      <c r="G389" s="24">
        <v>11284</v>
      </c>
      <c r="H389" s="25">
        <v>0</v>
      </c>
      <c r="I389" s="26"/>
      <c r="J389" s="24">
        <v>781410</v>
      </c>
      <c r="K389" s="27">
        <v>781410</v>
      </c>
      <c r="L389" s="43"/>
      <c r="M389" s="53">
        <v>1</v>
      </c>
      <c r="O389" s="60">
        <v>834826</v>
      </c>
      <c r="P389" s="60">
        <v>11284</v>
      </c>
      <c r="Q389" s="60">
        <v>9027.2000000000007</v>
      </c>
      <c r="R389" s="60">
        <v>8463</v>
      </c>
      <c r="T389" s="96">
        <f t="shared" si="20"/>
        <v>7053944352.000001</v>
      </c>
      <c r="U389" s="96">
        <f t="shared" si="21"/>
        <v>6613072830</v>
      </c>
      <c r="W389" s="94">
        <f t="shared" si="22"/>
        <v>7053944352.000001</v>
      </c>
      <c r="X389" s="94">
        <f t="shared" si="23"/>
        <v>6613072830</v>
      </c>
    </row>
    <row r="390" spans="1:24" ht="76.5">
      <c r="A390" s="20">
        <v>380</v>
      </c>
      <c r="B390" s="21" t="s">
        <v>1173</v>
      </c>
      <c r="C390" s="31" t="s">
        <v>1174</v>
      </c>
      <c r="D390" s="21" t="s">
        <v>559</v>
      </c>
      <c r="E390" s="23">
        <v>0</v>
      </c>
      <c r="F390" s="24">
        <v>0</v>
      </c>
      <c r="G390" s="24">
        <v>0</v>
      </c>
      <c r="H390" s="25">
        <v>0</v>
      </c>
      <c r="I390" s="26"/>
      <c r="J390" s="24">
        <v>0</v>
      </c>
      <c r="K390" s="27">
        <v>0</v>
      </c>
      <c r="L390" s="43"/>
      <c r="M390" s="53">
        <v>0</v>
      </c>
      <c r="O390" s="60">
        <v>271488</v>
      </c>
      <c r="P390" s="60">
        <v>19426</v>
      </c>
      <c r="Q390" s="60">
        <v>15540.8</v>
      </c>
      <c r="R390" s="60">
        <v>14569.5</v>
      </c>
      <c r="T390" s="96">
        <f t="shared" si="20"/>
        <v>0</v>
      </c>
      <c r="U390" s="96">
        <f t="shared" si="21"/>
        <v>0</v>
      </c>
      <c r="W390" s="94">
        <f t="shared" si="22"/>
        <v>0</v>
      </c>
      <c r="X390" s="94">
        <f t="shared" si="23"/>
        <v>0</v>
      </c>
    </row>
    <row r="391" spans="1:24" ht="76.5">
      <c r="A391" s="20">
        <v>381</v>
      </c>
      <c r="B391" s="21" t="s">
        <v>1175</v>
      </c>
      <c r="C391" s="31" t="s">
        <v>1174</v>
      </c>
      <c r="D391" s="21" t="s">
        <v>559</v>
      </c>
      <c r="E391" s="23">
        <v>0</v>
      </c>
      <c r="F391" s="24">
        <v>0</v>
      </c>
      <c r="G391" s="24">
        <v>0</v>
      </c>
      <c r="H391" s="25">
        <v>0</v>
      </c>
      <c r="I391" s="26"/>
      <c r="J391" s="24">
        <v>0</v>
      </c>
      <c r="K391" s="27">
        <v>0</v>
      </c>
      <c r="L391" s="43"/>
      <c r="M391" s="53">
        <v>0</v>
      </c>
      <c r="O391" s="60">
        <v>2202603</v>
      </c>
      <c r="P391" s="60">
        <v>32743</v>
      </c>
      <c r="Q391" s="60">
        <v>26194.400000000001</v>
      </c>
      <c r="R391" s="60">
        <v>24557.25</v>
      </c>
      <c r="T391" s="96">
        <f t="shared" si="20"/>
        <v>0</v>
      </c>
      <c r="U391" s="96">
        <f t="shared" si="21"/>
        <v>0</v>
      </c>
      <c r="W391" s="94">
        <f t="shared" si="22"/>
        <v>0</v>
      </c>
      <c r="X391" s="94">
        <f t="shared" si="23"/>
        <v>0</v>
      </c>
    </row>
    <row r="392" spans="1:24" ht="76.5">
      <c r="A392" s="20">
        <v>382</v>
      </c>
      <c r="B392" s="21" t="s">
        <v>1176</v>
      </c>
      <c r="C392" s="31" t="s">
        <v>1177</v>
      </c>
      <c r="D392" s="21" t="s">
        <v>559</v>
      </c>
      <c r="E392" s="23">
        <v>0</v>
      </c>
      <c r="F392" s="24">
        <v>0</v>
      </c>
      <c r="G392" s="24">
        <v>0</v>
      </c>
      <c r="H392" s="25">
        <v>0</v>
      </c>
      <c r="I392" s="26"/>
      <c r="J392" s="24">
        <v>0</v>
      </c>
      <c r="K392" s="27">
        <v>0</v>
      </c>
      <c r="L392" s="43"/>
      <c r="M392" s="53">
        <v>0</v>
      </c>
      <c r="O392" s="60">
        <v>3156048</v>
      </c>
      <c r="P392" s="60">
        <v>32650</v>
      </c>
      <c r="Q392" s="60">
        <v>26120</v>
      </c>
      <c r="R392" s="60">
        <v>24487.5</v>
      </c>
      <c r="T392" s="96">
        <f t="shared" si="20"/>
        <v>0</v>
      </c>
      <c r="U392" s="96">
        <f t="shared" si="21"/>
        <v>0</v>
      </c>
      <c r="W392" s="94">
        <f t="shared" si="22"/>
        <v>0</v>
      </c>
      <c r="X392" s="94">
        <f t="shared" si="23"/>
        <v>0</v>
      </c>
    </row>
    <row r="393" spans="1:24" ht="76.5">
      <c r="A393" s="20">
        <v>383</v>
      </c>
      <c r="B393" s="21" t="s">
        <v>1178</v>
      </c>
      <c r="C393" s="31" t="s">
        <v>1177</v>
      </c>
      <c r="D393" s="21" t="s">
        <v>559</v>
      </c>
      <c r="E393" s="23">
        <v>0</v>
      </c>
      <c r="F393" s="24">
        <v>0</v>
      </c>
      <c r="G393" s="24">
        <v>0</v>
      </c>
      <c r="H393" s="25">
        <v>0</v>
      </c>
      <c r="I393" s="26"/>
      <c r="J393" s="24">
        <v>0</v>
      </c>
      <c r="K393" s="27">
        <v>0</v>
      </c>
      <c r="L393" s="43"/>
      <c r="M393" s="53">
        <v>0</v>
      </c>
      <c r="O393" s="60">
        <v>5721044</v>
      </c>
      <c r="P393" s="60">
        <v>63149</v>
      </c>
      <c r="Q393" s="60">
        <v>50519.199999999997</v>
      </c>
      <c r="R393" s="60">
        <v>47361.75</v>
      </c>
      <c r="T393" s="96">
        <f t="shared" si="20"/>
        <v>0</v>
      </c>
      <c r="U393" s="96">
        <f t="shared" si="21"/>
        <v>0</v>
      </c>
      <c r="W393" s="94">
        <f t="shared" si="22"/>
        <v>0</v>
      </c>
      <c r="X393" s="94">
        <f t="shared" si="23"/>
        <v>0</v>
      </c>
    </row>
    <row r="394" spans="1:24" ht="102">
      <c r="A394" s="20">
        <v>384</v>
      </c>
      <c r="B394" s="21" t="s">
        <v>1179</v>
      </c>
      <c r="C394" s="31" t="s">
        <v>1180</v>
      </c>
      <c r="D394" s="21" t="s">
        <v>1181</v>
      </c>
      <c r="E394" s="23">
        <v>2</v>
      </c>
      <c r="F394" s="24">
        <v>233862</v>
      </c>
      <c r="G394" s="24">
        <v>79234</v>
      </c>
      <c r="H394" s="25">
        <v>0</v>
      </c>
      <c r="I394" s="26"/>
      <c r="J394" s="24">
        <v>233862</v>
      </c>
      <c r="K394" s="27">
        <v>467724</v>
      </c>
      <c r="L394" s="43"/>
      <c r="M394" s="53">
        <v>2</v>
      </c>
      <c r="O394" s="60">
        <v>669105</v>
      </c>
      <c r="P394" s="60">
        <v>79234</v>
      </c>
      <c r="Q394" s="60">
        <v>63387.199999999997</v>
      </c>
      <c r="R394" s="60">
        <v>59425.5</v>
      </c>
      <c r="T394" s="96">
        <f t="shared" ref="T394:T417" si="24">F394*Q394</f>
        <v>14823857366.4</v>
      </c>
      <c r="U394" s="96">
        <f t="shared" ref="U394:U417" si="25">F394*R394</f>
        <v>13897366281</v>
      </c>
      <c r="W394" s="94">
        <f t="shared" ref="W394:W417" si="26">T394-L394</f>
        <v>14823857366.4</v>
      </c>
      <c r="X394" s="94">
        <f t="shared" ref="X394:X417" si="27">U394-L394</f>
        <v>13897366281</v>
      </c>
    </row>
    <row r="395" spans="1:24" ht="102">
      <c r="A395" s="20">
        <v>385</v>
      </c>
      <c r="B395" s="21" t="s">
        <v>1182</v>
      </c>
      <c r="C395" s="31" t="s">
        <v>1180</v>
      </c>
      <c r="D395" s="21" t="s">
        <v>1181</v>
      </c>
      <c r="E395" s="23">
        <v>0</v>
      </c>
      <c r="F395" s="24">
        <v>0</v>
      </c>
      <c r="G395" s="24">
        <v>0</v>
      </c>
      <c r="H395" s="25">
        <v>0</v>
      </c>
      <c r="I395" s="26"/>
      <c r="J395" s="24">
        <v>0</v>
      </c>
      <c r="K395" s="27">
        <v>0</v>
      </c>
      <c r="L395" s="43"/>
      <c r="M395" s="53">
        <v>0</v>
      </c>
      <c r="O395" s="60">
        <v>5690388</v>
      </c>
      <c r="P395" s="60">
        <v>83262</v>
      </c>
      <c r="Q395" s="60">
        <v>66609.600000000006</v>
      </c>
      <c r="R395" s="60">
        <v>62446.5</v>
      </c>
      <c r="T395" s="96">
        <f t="shared" si="24"/>
        <v>0</v>
      </c>
      <c r="U395" s="96">
        <f t="shared" si="25"/>
        <v>0</v>
      </c>
      <c r="W395" s="94">
        <f t="shared" si="26"/>
        <v>0</v>
      </c>
      <c r="X395" s="94">
        <f t="shared" si="27"/>
        <v>0</v>
      </c>
    </row>
    <row r="396" spans="1:24" ht="102">
      <c r="A396" s="20">
        <v>386</v>
      </c>
      <c r="B396" s="21" t="s">
        <v>1183</v>
      </c>
      <c r="C396" s="31" t="s">
        <v>1184</v>
      </c>
      <c r="D396" s="21" t="s">
        <v>559</v>
      </c>
      <c r="E396" s="23">
        <v>0</v>
      </c>
      <c r="F396" s="24">
        <v>0</v>
      </c>
      <c r="G396" s="24">
        <v>0</v>
      </c>
      <c r="H396" s="25">
        <v>0</v>
      </c>
      <c r="I396" s="26"/>
      <c r="J396" s="24">
        <v>0</v>
      </c>
      <c r="K396" s="27">
        <v>0</v>
      </c>
      <c r="L396" s="43"/>
      <c r="M396" s="53">
        <v>0</v>
      </c>
      <c r="O396" s="60">
        <v>721140</v>
      </c>
      <c r="P396" s="60">
        <v>84840</v>
      </c>
      <c r="Q396" s="60">
        <v>67872</v>
      </c>
      <c r="R396" s="60">
        <v>63630</v>
      </c>
      <c r="T396" s="96">
        <f t="shared" si="24"/>
        <v>0</v>
      </c>
      <c r="U396" s="96">
        <f t="shared" si="25"/>
        <v>0</v>
      </c>
      <c r="W396" s="94">
        <f t="shared" si="26"/>
        <v>0</v>
      </c>
      <c r="X396" s="94">
        <f t="shared" si="27"/>
        <v>0</v>
      </c>
    </row>
    <row r="397" spans="1:24" ht="102">
      <c r="A397" s="20">
        <v>387</v>
      </c>
      <c r="B397" s="21" t="s">
        <v>1185</v>
      </c>
      <c r="C397" s="31" t="s">
        <v>1184</v>
      </c>
      <c r="D397" s="21" t="s">
        <v>559</v>
      </c>
      <c r="E397" s="23">
        <v>0</v>
      </c>
      <c r="F397" s="24">
        <v>0</v>
      </c>
      <c r="G397" s="24">
        <v>0</v>
      </c>
      <c r="H397" s="25">
        <v>0</v>
      </c>
      <c r="I397" s="26"/>
      <c r="J397" s="24">
        <v>0</v>
      </c>
      <c r="K397" s="27">
        <v>0</v>
      </c>
      <c r="L397" s="43"/>
      <c r="M397" s="53">
        <v>0</v>
      </c>
      <c r="O397" s="60">
        <v>5690388</v>
      </c>
      <c r="P397" s="60">
        <v>90864</v>
      </c>
      <c r="Q397" s="60">
        <v>72691.199999999997</v>
      </c>
      <c r="R397" s="60">
        <v>68148</v>
      </c>
      <c r="T397" s="96">
        <f t="shared" si="24"/>
        <v>0</v>
      </c>
      <c r="U397" s="96">
        <f t="shared" si="25"/>
        <v>0</v>
      </c>
      <c r="W397" s="94">
        <f t="shared" si="26"/>
        <v>0</v>
      </c>
      <c r="X397" s="94">
        <f t="shared" si="27"/>
        <v>0</v>
      </c>
    </row>
    <row r="398" spans="1:24" ht="102">
      <c r="A398" s="20">
        <v>388</v>
      </c>
      <c r="B398" s="21" t="s">
        <v>1186</v>
      </c>
      <c r="C398" s="31" t="s">
        <v>1187</v>
      </c>
      <c r="D398" s="21" t="s">
        <v>559</v>
      </c>
      <c r="E398" s="23">
        <v>0</v>
      </c>
      <c r="F398" s="24">
        <v>0</v>
      </c>
      <c r="G398" s="24">
        <v>0</v>
      </c>
      <c r="H398" s="25">
        <v>0</v>
      </c>
      <c r="I398" s="26"/>
      <c r="J398" s="24">
        <v>0</v>
      </c>
      <c r="K398" s="27">
        <v>0</v>
      </c>
      <c r="L398" s="43"/>
      <c r="M398" s="53">
        <v>0</v>
      </c>
      <c r="O398" s="60">
        <v>989800</v>
      </c>
      <c r="P398" s="60">
        <v>104919</v>
      </c>
      <c r="Q398" s="60">
        <v>83935.2</v>
      </c>
      <c r="R398" s="60">
        <v>78689.25</v>
      </c>
      <c r="T398" s="96">
        <f t="shared" si="24"/>
        <v>0</v>
      </c>
      <c r="U398" s="96">
        <f t="shared" si="25"/>
        <v>0</v>
      </c>
      <c r="W398" s="94">
        <f t="shared" si="26"/>
        <v>0</v>
      </c>
      <c r="X398" s="94">
        <f t="shared" si="27"/>
        <v>0</v>
      </c>
    </row>
    <row r="399" spans="1:24" ht="102">
      <c r="A399" s="20">
        <v>389</v>
      </c>
      <c r="B399" s="21" t="s">
        <v>1188</v>
      </c>
      <c r="C399" s="31" t="s">
        <v>1187</v>
      </c>
      <c r="D399" s="21" t="s">
        <v>559</v>
      </c>
      <c r="E399" s="23">
        <v>0</v>
      </c>
      <c r="F399" s="24">
        <v>0</v>
      </c>
      <c r="G399" s="24">
        <v>0</v>
      </c>
      <c r="H399" s="25">
        <v>0</v>
      </c>
      <c r="I399" s="26"/>
      <c r="J399" s="24">
        <v>0</v>
      </c>
      <c r="K399" s="27">
        <v>0</v>
      </c>
      <c r="L399" s="43"/>
      <c r="M399" s="53">
        <v>0</v>
      </c>
      <c r="O399" s="60">
        <v>13030067</v>
      </c>
      <c r="P399" s="60">
        <v>104919</v>
      </c>
      <c r="Q399" s="60">
        <v>83935.2</v>
      </c>
      <c r="R399" s="60">
        <v>78689.25</v>
      </c>
      <c r="T399" s="96">
        <f t="shared" si="24"/>
        <v>0</v>
      </c>
      <c r="U399" s="96">
        <f t="shared" si="25"/>
        <v>0</v>
      </c>
      <c r="W399" s="94">
        <f t="shared" si="26"/>
        <v>0</v>
      </c>
      <c r="X399" s="94">
        <f t="shared" si="27"/>
        <v>0</v>
      </c>
    </row>
    <row r="400" spans="1:24" ht="76.5">
      <c r="A400" s="20">
        <v>390</v>
      </c>
      <c r="B400" s="21" t="s">
        <v>1189</v>
      </c>
      <c r="C400" s="31" t="s">
        <v>1190</v>
      </c>
      <c r="D400" s="21" t="s">
        <v>559</v>
      </c>
      <c r="E400" s="23">
        <v>0</v>
      </c>
      <c r="F400" s="24">
        <v>0</v>
      </c>
      <c r="G400" s="24">
        <v>0</v>
      </c>
      <c r="H400" s="25">
        <v>0</v>
      </c>
      <c r="I400" s="26"/>
      <c r="J400" s="24">
        <v>0</v>
      </c>
      <c r="K400" s="27">
        <v>0</v>
      </c>
      <c r="L400" s="43"/>
      <c r="M400" s="53">
        <v>0</v>
      </c>
      <c r="O400" s="60">
        <v>753945</v>
      </c>
      <c r="P400" s="60">
        <v>81164</v>
      </c>
      <c r="Q400" s="60">
        <v>64931.199999999997</v>
      </c>
      <c r="R400" s="60">
        <v>60873</v>
      </c>
      <c r="T400" s="96">
        <f t="shared" si="24"/>
        <v>0</v>
      </c>
      <c r="U400" s="96">
        <f t="shared" si="25"/>
        <v>0</v>
      </c>
      <c r="W400" s="94">
        <f t="shared" si="26"/>
        <v>0</v>
      </c>
      <c r="X400" s="94">
        <f t="shared" si="27"/>
        <v>0</v>
      </c>
    </row>
    <row r="401" spans="1:24" ht="76.5">
      <c r="A401" s="20">
        <v>391</v>
      </c>
      <c r="B401" s="21" t="s">
        <v>1191</v>
      </c>
      <c r="C401" s="31" t="s">
        <v>1190</v>
      </c>
      <c r="D401" s="21" t="s">
        <v>559</v>
      </c>
      <c r="E401" s="23">
        <v>0</v>
      </c>
      <c r="F401" s="24">
        <v>0</v>
      </c>
      <c r="G401" s="24">
        <v>0</v>
      </c>
      <c r="H401" s="25">
        <v>0</v>
      </c>
      <c r="I401" s="26"/>
      <c r="J401" s="24">
        <v>0</v>
      </c>
      <c r="K401" s="27">
        <v>0</v>
      </c>
      <c r="L401" s="43"/>
      <c r="M401" s="53">
        <v>0</v>
      </c>
      <c r="O401" s="60">
        <v>8479475</v>
      </c>
      <c r="P401" s="60">
        <v>89201</v>
      </c>
      <c r="Q401" s="60">
        <v>71360.800000000003</v>
      </c>
      <c r="R401" s="60">
        <v>66900.75</v>
      </c>
      <c r="T401" s="96">
        <f t="shared" si="24"/>
        <v>0</v>
      </c>
      <c r="U401" s="96">
        <f t="shared" si="25"/>
        <v>0</v>
      </c>
      <c r="W401" s="94">
        <f t="shared" si="26"/>
        <v>0</v>
      </c>
      <c r="X401" s="94">
        <f t="shared" si="27"/>
        <v>0</v>
      </c>
    </row>
    <row r="402" spans="1:24" ht="63.75">
      <c r="A402" s="20">
        <v>392</v>
      </c>
      <c r="B402" s="21" t="s">
        <v>1192</v>
      </c>
      <c r="C402" s="31" t="s">
        <v>1193</v>
      </c>
      <c r="D402" s="21" t="s">
        <v>559</v>
      </c>
      <c r="E402" s="23">
        <v>0</v>
      </c>
      <c r="F402" s="24">
        <v>0</v>
      </c>
      <c r="G402" s="24">
        <v>0</v>
      </c>
      <c r="H402" s="25">
        <v>0</v>
      </c>
      <c r="I402" s="26"/>
      <c r="J402" s="24">
        <v>0</v>
      </c>
      <c r="K402" s="27">
        <v>0</v>
      </c>
      <c r="L402" s="43"/>
      <c r="M402" s="53">
        <v>0</v>
      </c>
      <c r="O402" s="60">
        <v>1074640</v>
      </c>
      <c r="P402" s="60">
        <v>88884</v>
      </c>
      <c r="Q402" s="60">
        <v>71107.199999999997</v>
      </c>
      <c r="R402" s="60">
        <v>66663</v>
      </c>
      <c r="T402" s="96">
        <f t="shared" si="24"/>
        <v>0</v>
      </c>
      <c r="U402" s="96">
        <f t="shared" si="25"/>
        <v>0</v>
      </c>
      <c r="W402" s="94">
        <f t="shared" si="26"/>
        <v>0</v>
      </c>
      <c r="X402" s="94">
        <f t="shared" si="27"/>
        <v>0</v>
      </c>
    </row>
    <row r="403" spans="1:24" ht="63.75">
      <c r="A403" s="20">
        <v>393</v>
      </c>
      <c r="B403" s="21" t="s">
        <v>1194</v>
      </c>
      <c r="C403" s="31" t="s">
        <v>1193</v>
      </c>
      <c r="D403" s="21" t="s">
        <v>559</v>
      </c>
      <c r="E403" s="23">
        <v>0</v>
      </c>
      <c r="F403" s="24">
        <v>0</v>
      </c>
      <c r="G403" s="24">
        <v>0</v>
      </c>
      <c r="H403" s="25">
        <v>0</v>
      </c>
      <c r="I403" s="26"/>
      <c r="J403" s="24">
        <v>0</v>
      </c>
      <c r="K403" s="27">
        <v>0</v>
      </c>
      <c r="L403" s="43"/>
      <c r="M403" s="53">
        <v>0</v>
      </c>
      <c r="O403" s="60">
        <v>19004160</v>
      </c>
      <c r="P403" s="60">
        <v>88884</v>
      </c>
      <c r="Q403" s="60">
        <v>71107.199999999997</v>
      </c>
      <c r="R403" s="60">
        <v>66663</v>
      </c>
      <c r="T403" s="96">
        <f t="shared" si="24"/>
        <v>0</v>
      </c>
      <c r="U403" s="96">
        <f t="shared" si="25"/>
        <v>0</v>
      </c>
      <c r="W403" s="94">
        <f t="shared" si="26"/>
        <v>0</v>
      </c>
      <c r="X403" s="94">
        <f t="shared" si="27"/>
        <v>0</v>
      </c>
    </row>
    <row r="404" spans="1:24" ht="63.75">
      <c r="A404" s="20">
        <v>394</v>
      </c>
      <c r="B404" s="21" t="s">
        <v>1195</v>
      </c>
      <c r="C404" s="31" t="s">
        <v>1196</v>
      </c>
      <c r="D404" s="21" t="s">
        <v>559</v>
      </c>
      <c r="E404" s="23">
        <v>1</v>
      </c>
      <c r="F404" s="24">
        <v>404387</v>
      </c>
      <c r="G404" s="24">
        <v>87668</v>
      </c>
      <c r="H404" s="25">
        <v>0</v>
      </c>
      <c r="I404" s="26"/>
      <c r="J404" s="24">
        <v>404387</v>
      </c>
      <c r="K404" s="27">
        <v>404387</v>
      </c>
      <c r="L404" s="43"/>
      <c r="M404" s="53">
        <v>1</v>
      </c>
      <c r="O404" s="60">
        <v>1187760</v>
      </c>
      <c r="P404" s="60">
        <v>87668</v>
      </c>
      <c r="Q404" s="60">
        <v>70134.399999999994</v>
      </c>
      <c r="R404" s="60">
        <v>65751</v>
      </c>
      <c r="T404" s="96">
        <f t="shared" si="24"/>
        <v>28361439612.799999</v>
      </c>
      <c r="U404" s="96">
        <f t="shared" si="25"/>
        <v>26588849637</v>
      </c>
      <c r="W404" s="94">
        <f t="shared" si="26"/>
        <v>28361439612.799999</v>
      </c>
      <c r="X404" s="94">
        <f t="shared" si="27"/>
        <v>26588849637</v>
      </c>
    </row>
    <row r="405" spans="1:24" ht="63.75">
      <c r="A405" s="20">
        <v>395</v>
      </c>
      <c r="B405" s="21" t="s">
        <v>1197</v>
      </c>
      <c r="C405" s="31" t="s">
        <v>1196</v>
      </c>
      <c r="D405" s="21" t="s">
        <v>559</v>
      </c>
      <c r="E405" s="23">
        <v>0</v>
      </c>
      <c r="F405" s="24">
        <v>0</v>
      </c>
      <c r="G405" s="24">
        <v>0</v>
      </c>
      <c r="H405" s="25">
        <v>0</v>
      </c>
      <c r="I405" s="26"/>
      <c r="J405" s="24">
        <v>0</v>
      </c>
      <c r="K405" s="27">
        <v>0</v>
      </c>
      <c r="L405" s="43"/>
      <c r="M405" s="53">
        <v>0</v>
      </c>
      <c r="O405" s="60">
        <v>9219358</v>
      </c>
      <c r="P405" s="60">
        <v>102900</v>
      </c>
      <c r="Q405" s="60">
        <v>82320</v>
      </c>
      <c r="R405" s="60">
        <v>77175</v>
      </c>
      <c r="T405" s="96">
        <f t="shared" si="24"/>
        <v>0</v>
      </c>
      <c r="U405" s="96">
        <f t="shared" si="25"/>
        <v>0</v>
      </c>
      <c r="W405" s="94">
        <f t="shared" si="26"/>
        <v>0</v>
      </c>
      <c r="X405" s="94">
        <f t="shared" si="27"/>
        <v>0</v>
      </c>
    </row>
    <row r="406" spans="1:24" ht="89.25">
      <c r="A406" s="20">
        <v>396</v>
      </c>
      <c r="B406" s="21" t="s">
        <v>1198</v>
      </c>
      <c r="C406" s="31" t="s">
        <v>1199</v>
      </c>
      <c r="D406" s="21" t="s">
        <v>559</v>
      </c>
      <c r="E406" s="23">
        <v>0</v>
      </c>
      <c r="F406" s="24">
        <v>0</v>
      </c>
      <c r="G406" s="24">
        <v>0</v>
      </c>
      <c r="H406" s="25">
        <v>0</v>
      </c>
      <c r="I406" s="26"/>
      <c r="J406" s="24">
        <v>0</v>
      </c>
      <c r="K406" s="27">
        <v>0</v>
      </c>
      <c r="L406" s="43"/>
      <c r="M406" s="53">
        <v>0</v>
      </c>
      <c r="O406" s="60">
        <v>509040</v>
      </c>
      <c r="P406" s="60">
        <v>48619</v>
      </c>
      <c r="Q406" s="60">
        <v>38895.199999999997</v>
      </c>
      <c r="R406" s="60">
        <v>36464.25</v>
      </c>
      <c r="T406" s="96">
        <f t="shared" si="24"/>
        <v>0</v>
      </c>
      <c r="U406" s="96">
        <f t="shared" si="25"/>
        <v>0</v>
      </c>
      <c r="W406" s="94">
        <f t="shared" si="26"/>
        <v>0</v>
      </c>
      <c r="X406" s="94">
        <f t="shared" si="27"/>
        <v>0</v>
      </c>
    </row>
    <row r="407" spans="1:24" ht="89.25">
      <c r="A407" s="20">
        <v>397</v>
      </c>
      <c r="B407" s="21" t="s">
        <v>1200</v>
      </c>
      <c r="C407" s="31" t="s">
        <v>1199</v>
      </c>
      <c r="D407" s="21" t="s">
        <v>559</v>
      </c>
      <c r="E407" s="23">
        <v>0</v>
      </c>
      <c r="F407" s="24">
        <v>0</v>
      </c>
      <c r="G407" s="24">
        <v>0</v>
      </c>
      <c r="H407" s="25">
        <v>0</v>
      </c>
      <c r="I407" s="26"/>
      <c r="J407" s="24">
        <v>0</v>
      </c>
      <c r="K407" s="27">
        <v>0</v>
      </c>
      <c r="L407" s="43"/>
      <c r="M407" s="53">
        <v>0</v>
      </c>
      <c r="O407" s="60">
        <v>3955784</v>
      </c>
      <c r="P407" s="60">
        <v>58434</v>
      </c>
      <c r="Q407" s="60">
        <v>46747.199999999997</v>
      </c>
      <c r="R407" s="60">
        <v>43825.5</v>
      </c>
      <c r="T407" s="96">
        <f t="shared" si="24"/>
        <v>0</v>
      </c>
      <c r="U407" s="96">
        <f t="shared" si="25"/>
        <v>0</v>
      </c>
      <c r="W407" s="94">
        <f t="shared" si="26"/>
        <v>0</v>
      </c>
      <c r="X407" s="94">
        <f t="shared" si="27"/>
        <v>0</v>
      </c>
    </row>
    <row r="408" spans="1:24" ht="102">
      <c r="A408" s="20">
        <v>398</v>
      </c>
      <c r="B408" s="21" t="s">
        <v>1201</v>
      </c>
      <c r="C408" s="31" t="s">
        <v>1202</v>
      </c>
      <c r="D408" s="21" t="s">
        <v>559</v>
      </c>
      <c r="E408" s="23">
        <v>1</v>
      </c>
      <c r="F408" s="24">
        <v>29232</v>
      </c>
      <c r="G408" s="24">
        <v>2822</v>
      </c>
      <c r="H408" s="25">
        <v>0</v>
      </c>
      <c r="I408" s="26"/>
      <c r="J408" s="24">
        <v>29232</v>
      </c>
      <c r="K408" s="27">
        <v>29232</v>
      </c>
      <c r="L408" s="43"/>
      <c r="M408" s="53">
        <v>1</v>
      </c>
      <c r="O408" s="60">
        <v>1272600</v>
      </c>
      <c r="P408" s="60">
        <v>2822</v>
      </c>
      <c r="Q408" s="60">
        <v>2257.6</v>
      </c>
      <c r="R408" s="60">
        <v>2116.5</v>
      </c>
      <c r="T408" s="96">
        <f t="shared" si="24"/>
        <v>65994163.199999996</v>
      </c>
      <c r="U408" s="96">
        <f t="shared" si="25"/>
        <v>61869528</v>
      </c>
      <c r="W408" s="94">
        <f t="shared" si="26"/>
        <v>65994163.199999996</v>
      </c>
      <c r="X408" s="94">
        <f t="shared" si="27"/>
        <v>61869528</v>
      </c>
    </row>
    <row r="409" spans="1:24" ht="102">
      <c r="A409" s="20">
        <v>399</v>
      </c>
      <c r="B409" s="21" t="s">
        <v>1203</v>
      </c>
      <c r="C409" s="31" t="s">
        <v>1202</v>
      </c>
      <c r="D409" s="21" t="s">
        <v>559</v>
      </c>
      <c r="E409" s="23">
        <v>0</v>
      </c>
      <c r="F409" s="24">
        <v>0</v>
      </c>
      <c r="G409" s="24">
        <v>0</v>
      </c>
      <c r="H409" s="25">
        <v>0</v>
      </c>
      <c r="I409" s="26"/>
      <c r="J409" s="24">
        <v>0</v>
      </c>
      <c r="K409" s="27">
        <v>0</v>
      </c>
      <c r="L409" s="43"/>
      <c r="M409" s="53">
        <v>0</v>
      </c>
      <c r="O409" s="60">
        <v>9877883</v>
      </c>
      <c r="P409" s="60">
        <v>12709</v>
      </c>
      <c r="Q409" s="60">
        <v>10167.200000000001</v>
      </c>
      <c r="R409" s="60">
        <v>9531.75</v>
      </c>
      <c r="T409" s="96">
        <f t="shared" si="24"/>
        <v>0</v>
      </c>
      <c r="U409" s="96">
        <f t="shared" si="25"/>
        <v>0</v>
      </c>
      <c r="W409" s="94">
        <f t="shared" si="26"/>
        <v>0</v>
      </c>
      <c r="X409" s="94">
        <f t="shared" si="27"/>
        <v>0</v>
      </c>
    </row>
    <row r="410" spans="1:24" ht="89.25">
      <c r="A410" s="20">
        <v>400</v>
      </c>
      <c r="B410" s="21" t="s">
        <v>1204</v>
      </c>
      <c r="C410" s="31" t="s">
        <v>1205</v>
      </c>
      <c r="D410" s="21" t="s">
        <v>559</v>
      </c>
      <c r="E410" s="23">
        <v>0</v>
      </c>
      <c r="F410" s="24">
        <v>0</v>
      </c>
      <c r="G410" s="24">
        <v>0</v>
      </c>
      <c r="H410" s="25">
        <v>0</v>
      </c>
      <c r="I410" s="26"/>
      <c r="J410" s="24">
        <v>0</v>
      </c>
      <c r="K410" s="27">
        <v>0</v>
      </c>
      <c r="L410" s="43"/>
      <c r="M410" s="53">
        <v>0</v>
      </c>
      <c r="O410" s="60">
        <v>2590342</v>
      </c>
      <c r="P410" s="60">
        <v>3757</v>
      </c>
      <c r="Q410" s="60">
        <v>3005.6</v>
      </c>
      <c r="R410" s="60">
        <v>2817.75</v>
      </c>
      <c r="T410" s="96">
        <f t="shared" si="24"/>
        <v>0</v>
      </c>
      <c r="U410" s="96">
        <f t="shared" si="25"/>
        <v>0</v>
      </c>
      <c r="W410" s="94">
        <f t="shared" si="26"/>
        <v>0</v>
      </c>
      <c r="X410" s="94">
        <f t="shared" si="27"/>
        <v>0</v>
      </c>
    </row>
    <row r="411" spans="1:24" ht="102">
      <c r="A411" s="20">
        <v>401</v>
      </c>
      <c r="B411" s="21" t="s">
        <v>1206</v>
      </c>
      <c r="C411" s="31" t="s">
        <v>1207</v>
      </c>
      <c r="D411" s="21" t="s">
        <v>559</v>
      </c>
      <c r="E411" s="23">
        <v>0</v>
      </c>
      <c r="F411" s="24">
        <v>0</v>
      </c>
      <c r="G411" s="24">
        <v>0</v>
      </c>
      <c r="H411" s="25">
        <v>0</v>
      </c>
      <c r="I411" s="26"/>
      <c r="J411" s="24">
        <v>0</v>
      </c>
      <c r="K411" s="27">
        <v>0</v>
      </c>
      <c r="L411" s="43"/>
      <c r="M411" s="53">
        <v>0</v>
      </c>
      <c r="O411" s="60">
        <v>8416128</v>
      </c>
      <c r="P411" s="60">
        <v>75779</v>
      </c>
      <c r="Q411" s="60">
        <v>60623.199999999997</v>
      </c>
      <c r="R411" s="60">
        <v>56834.25</v>
      </c>
      <c r="T411" s="96">
        <f t="shared" si="24"/>
        <v>0</v>
      </c>
      <c r="U411" s="96">
        <f t="shared" si="25"/>
        <v>0</v>
      </c>
      <c r="W411" s="94">
        <f t="shared" si="26"/>
        <v>0</v>
      </c>
      <c r="X411" s="94">
        <f t="shared" si="27"/>
        <v>0</v>
      </c>
    </row>
    <row r="412" spans="1:24" ht="114.75">
      <c r="A412" s="20">
        <v>402</v>
      </c>
      <c r="B412" s="21" t="s">
        <v>1232</v>
      </c>
      <c r="C412" s="31" t="s">
        <v>1233</v>
      </c>
      <c r="D412" s="21" t="s">
        <v>559</v>
      </c>
      <c r="E412" s="23">
        <v>0</v>
      </c>
      <c r="F412" s="24">
        <v>0</v>
      </c>
      <c r="G412" s="24">
        <v>0</v>
      </c>
      <c r="H412" s="25">
        <v>0</v>
      </c>
      <c r="I412" s="26"/>
      <c r="J412" s="24">
        <v>0</v>
      </c>
      <c r="K412" s="27">
        <v>0</v>
      </c>
      <c r="L412" s="43"/>
      <c r="M412" s="53">
        <v>0</v>
      </c>
      <c r="O412" s="60">
        <v>1161463</v>
      </c>
      <c r="P412" s="60">
        <v>66287</v>
      </c>
      <c r="Q412" s="60">
        <v>53029.599999999999</v>
      </c>
      <c r="R412" s="60">
        <v>49715.25</v>
      </c>
      <c r="T412" s="96">
        <f t="shared" si="24"/>
        <v>0</v>
      </c>
      <c r="U412" s="96">
        <f t="shared" si="25"/>
        <v>0</v>
      </c>
      <c r="W412" s="94">
        <f t="shared" si="26"/>
        <v>0</v>
      </c>
      <c r="X412" s="94">
        <f t="shared" si="27"/>
        <v>0</v>
      </c>
    </row>
    <row r="413" spans="1:24" ht="114.75">
      <c r="A413" s="20">
        <v>403</v>
      </c>
      <c r="B413" s="21" t="s">
        <v>1234</v>
      </c>
      <c r="C413" s="31" t="s">
        <v>1233</v>
      </c>
      <c r="D413" s="21" t="s">
        <v>559</v>
      </c>
      <c r="E413" s="23">
        <v>0</v>
      </c>
      <c r="F413" s="24">
        <v>0</v>
      </c>
      <c r="G413" s="24">
        <v>0</v>
      </c>
      <c r="H413" s="25">
        <v>0</v>
      </c>
      <c r="I413" s="26"/>
      <c r="J413" s="24">
        <v>0</v>
      </c>
      <c r="K413" s="27">
        <v>0</v>
      </c>
      <c r="L413" s="43"/>
      <c r="M413" s="53">
        <v>0</v>
      </c>
      <c r="O413" s="60">
        <v>7619558</v>
      </c>
      <c r="P413" s="60">
        <v>128116</v>
      </c>
      <c r="Q413" s="60">
        <v>102492.8</v>
      </c>
      <c r="R413" s="60">
        <v>96087</v>
      </c>
      <c r="T413" s="96">
        <f t="shared" si="24"/>
        <v>0</v>
      </c>
      <c r="U413" s="96">
        <f t="shared" si="25"/>
        <v>0</v>
      </c>
      <c r="W413" s="94">
        <f t="shared" si="26"/>
        <v>0</v>
      </c>
      <c r="X413" s="94">
        <f t="shared" si="27"/>
        <v>0</v>
      </c>
    </row>
    <row r="414" spans="1:24" ht="140.25">
      <c r="A414" s="20">
        <v>404</v>
      </c>
      <c r="B414" s="21" t="s">
        <v>1235</v>
      </c>
      <c r="C414" s="31" t="s">
        <v>1236</v>
      </c>
      <c r="D414" s="21" t="s">
        <v>559</v>
      </c>
      <c r="E414" s="23">
        <v>0</v>
      </c>
      <c r="F414" s="24">
        <v>0</v>
      </c>
      <c r="G414" s="24">
        <v>0</v>
      </c>
      <c r="H414" s="25">
        <v>0</v>
      </c>
      <c r="I414" s="26"/>
      <c r="J414" s="24">
        <v>0</v>
      </c>
      <c r="K414" s="27">
        <v>0</v>
      </c>
      <c r="L414" s="43"/>
      <c r="M414" s="53">
        <v>0</v>
      </c>
      <c r="O414" s="60">
        <v>611296</v>
      </c>
      <c r="P414" s="60">
        <v>55106</v>
      </c>
      <c r="Q414" s="60">
        <v>44084.800000000003</v>
      </c>
      <c r="R414" s="60">
        <v>41329.5</v>
      </c>
      <c r="T414" s="96">
        <f t="shared" si="24"/>
        <v>0</v>
      </c>
      <c r="U414" s="96">
        <f t="shared" si="25"/>
        <v>0</v>
      </c>
      <c r="W414" s="94">
        <f t="shared" si="26"/>
        <v>0</v>
      </c>
      <c r="X414" s="94">
        <f t="shared" si="27"/>
        <v>0</v>
      </c>
    </row>
    <row r="415" spans="1:24" ht="140.25">
      <c r="A415" s="20">
        <v>405</v>
      </c>
      <c r="B415" s="21" t="s">
        <v>1237</v>
      </c>
      <c r="C415" s="31" t="s">
        <v>1236</v>
      </c>
      <c r="D415" s="21" t="s">
        <v>559</v>
      </c>
      <c r="E415" s="23">
        <v>0</v>
      </c>
      <c r="F415" s="24">
        <v>0</v>
      </c>
      <c r="G415" s="24">
        <v>0</v>
      </c>
      <c r="H415" s="25">
        <v>0</v>
      </c>
      <c r="I415" s="26"/>
      <c r="J415" s="24">
        <v>0</v>
      </c>
      <c r="K415" s="27">
        <v>0</v>
      </c>
      <c r="L415" s="43"/>
      <c r="M415" s="53">
        <v>0</v>
      </c>
      <c r="O415" s="60">
        <v>4621427</v>
      </c>
      <c r="P415" s="60">
        <v>75951</v>
      </c>
      <c r="Q415" s="60">
        <v>60760.800000000003</v>
      </c>
      <c r="R415" s="60">
        <v>56963.25</v>
      </c>
      <c r="T415" s="96">
        <f t="shared" si="24"/>
        <v>0</v>
      </c>
      <c r="U415" s="96">
        <f t="shared" si="25"/>
        <v>0</v>
      </c>
      <c r="W415" s="94">
        <f t="shared" si="26"/>
        <v>0</v>
      </c>
      <c r="X415" s="94">
        <f t="shared" si="27"/>
        <v>0</v>
      </c>
    </row>
    <row r="416" spans="1:24" ht="89.25">
      <c r="A416" s="20">
        <v>406</v>
      </c>
      <c r="B416" s="21" t="s">
        <v>1238</v>
      </c>
      <c r="C416" s="31" t="s">
        <v>1239</v>
      </c>
      <c r="D416" s="21" t="s">
        <v>559</v>
      </c>
      <c r="E416" s="23">
        <v>0</v>
      </c>
      <c r="F416" s="24">
        <v>0</v>
      </c>
      <c r="G416" s="24">
        <v>0</v>
      </c>
      <c r="H416" s="25">
        <v>0</v>
      </c>
      <c r="I416" s="26"/>
      <c r="J416" s="24">
        <v>0</v>
      </c>
      <c r="K416" s="27">
        <v>0</v>
      </c>
      <c r="L416" s="43"/>
      <c r="M416" s="53">
        <v>0</v>
      </c>
      <c r="O416" s="60">
        <v>476346</v>
      </c>
      <c r="P416" s="60">
        <v>40749</v>
      </c>
      <c r="Q416" s="60">
        <v>32599.200000000001</v>
      </c>
      <c r="R416" s="60">
        <v>30561.75</v>
      </c>
      <c r="T416" s="96">
        <f t="shared" si="24"/>
        <v>0</v>
      </c>
      <c r="U416" s="96">
        <f t="shared" si="25"/>
        <v>0</v>
      </c>
      <c r="W416" s="94">
        <f t="shared" si="26"/>
        <v>0</v>
      </c>
      <c r="X416" s="94">
        <f t="shared" si="27"/>
        <v>0</v>
      </c>
    </row>
    <row r="417" spans="1:24" ht="89.25">
      <c r="A417" s="20">
        <v>407</v>
      </c>
      <c r="B417" s="21" t="s">
        <v>1240</v>
      </c>
      <c r="C417" s="31" t="s">
        <v>1239</v>
      </c>
      <c r="D417" s="21" t="s">
        <v>559</v>
      </c>
      <c r="E417" s="23">
        <v>0</v>
      </c>
      <c r="F417" s="24">
        <v>0</v>
      </c>
      <c r="G417" s="24">
        <v>0</v>
      </c>
      <c r="H417" s="25">
        <v>0</v>
      </c>
      <c r="I417" s="26"/>
      <c r="J417" s="24">
        <v>0</v>
      </c>
      <c r="K417" s="27">
        <v>0</v>
      </c>
      <c r="L417" s="43"/>
      <c r="M417" s="53">
        <v>0</v>
      </c>
      <c r="O417" s="60">
        <v>4242000</v>
      </c>
      <c r="P417" s="60">
        <v>65876</v>
      </c>
      <c r="Q417" s="60">
        <v>52700.800000000003</v>
      </c>
      <c r="R417" s="60">
        <v>49407</v>
      </c>
      <c r="T417" s="96">
        <f t="shared" si="24"/>
        <v>0</v>
      </c>
      <c r="U417" s="96">
        <f t="shared" si="25"/>
        <v>0</v>
      </c>
      <c r="W417" s="94">
        <f t="shared" si="26"/>
        <v>0</v>
      </c>
      <c r="X417" s="94">
        <f t="shared" si="27"/>
        <v>0</v>
      </c>
    </row>
    <row r="418" spans="1:24" ht="15.75">
      <c r="A418" s="55" t="s">
        <v>1241</v>
      </c>
      <c r="B418" s="56" t="s">
        <v>1241</v>
      </c>
      <c r="C418" s="56" t="s">
        <v>1241</v>
      </c>
      <c r="D418" s="56" t="s">
        <v>1241</v>
      </c>
      <c r="E418" s="56" t="s">
        <v>1241</v>
      </c>
      <c r="F418" s="56" t="s">
        <v>1241</v>
      </c>
      <c r="G418" s="56"/>
      <c r="H418" s="56"/>
      <c r="I418" s="56"/>
      <c r="J418" s="57" t="s">
        <v>1242</v>
      </c>
      <c r="K418" s="58">
        <v>16540408</v>
      </c>
      <c r="L418" s="43"/>
      <c r="M418" s="44"/>
    </row>
  </sheetData>
  <mergeCells count="8">
    <mergeCell ref="A1:B1"/>
    <mergeCell ref="A2:B2"/>
    <mergeCell ref="F2:I2"/>
    <mergeCell ref="A3:B5"/>
    <mergeCell ref="C3:C5"/>
    <mergeCell ref="F3:I3"/>
    <mergeCell ref="F4:I4"/>
    <mergeCell ref="F5:I5"/>
  </mergeCells>
  <conditionalFormatting sqref="J10:J417 F10:H417">
    <cfRule type="expression" dxfId="55" priority="8">
      <formula>ISERROR($K10)</formula>
    </cfRule>
  </conditionalFormatting>
  <conditionalFormatting sqref="M10:M417">
    <cfRule type="expression" dxfId="54" priority="7">
      <formula>ISERROR($I10)</formula>
    </cfRule>
  </conditionalFormatting>
  <conditionalFormatting sqref="K10:K417">
    <cfRule type="expression" dxfId="53" priority="6">
      <formula>ISERROR(K10)</formula>
    </cfRule>
  </conditionalFormatting>
  <conditionalFormatting sqref="K418">
    <cfRule type="expression" dxfId="52" priority="5">
      <formula>ISERROR($K$422)</formula>
    </cfRule>
  </conditionalFormatting>
  <conditionalFormatting sqref="E10:E417">
    <cfRule type="cellIs" dxfId="51" priority="4" operator="equal">
      <formula>0</formula>
    </cfRule>
  </conditionalFormatting>
  <conditionalFormatting sqref="C1:C2">
    <cfRule type="cellIs" dxfId="50" priority="3" operator="equal">
      <formula>0</formula>
    </cfRule>
  </conditionalFormatting>
  <conditionalFormatting sqref="J2:J5">
    <cfRule type="cellIs" dxfId="49" priority="2" operator="equal">
      <formula>0</formula>
    </cfRule>
  </conditionalFormatting>
  <conditionalFormatting sqref="K2:K5">
    <cfRule type="cellIs" dxfId="48" priority="1" operator="equal">
      <formula>0</formula>
    </cfRule>
  </conditionalFormatting>
  <dataValidations count="4">
    <dataValidation type="decimal" operator="greaterThan" allowBlank="1" showInputMessage="1" showErrorMessage="1" sqref="N1:N76" xr:uid="{275F061B-D658-4125-9829-0DA3B42A5520}">
      <formula1>0</formula1>
    </dataValidation>
    <dataValidation type="custom" allowBlank="1" showInputMessage="1" showErrorMessage="1" errorTitle="Descuento no valido" error="Por favor verifique en la columna &quot;Descuento sobre precio minimo&quot;:_x000a_- La mitad de los items pueden tener un descuento máximo del 25%_x000a_- La otra mitad puede tener un descuento máximo del 20%" promptTitle="Reglas de Descuento" prompt="Ingrese un descuento entre el 0 % y 100%. Tenga en cuenta en la columna &quot;Descuento sobre precio minimo&quot;:_x000a_- La mitad de los items pueden tener un descuento máximo del 25%_x000a_- La otra mitad puede tener un descuento máximo del 20%" sqref="I10:I417" xr:uid="{FCC7BC95-C0BE-474E-9137-57E6D9A4E18A}">
      <formula1>H10&lt;$J$11</formula1>
    </dataValidation>
    <dataValidation type="decimal" allowBlank="1" showInputMessage="1" showErrorMessage="1" errorTitle="Descuento no valido" error="Solo la mitad de los items pueden tener un descuento máximo del 25%._x000a__x000a_La otra mitad puede tener un descuento máximo del 20%." sqref="H10:H417" xr:uid="{C7DA4EA3-1CEA-4DF8-A89B-FC738482361B}">
      <formula1>-1</formula1>
      <formula2>$J$11</formula2>
    </dataValidation>
    <dataValidation operator="lessThan" allowBlank="1" showErrorMessage="1" errorTitle="Error" error="El valor es menor que el minimo permitido" sqref="J10:J417" xr:uid="{193D2734-5C7D-4051-BFBF-FB4483D06719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3D66F-A25D-4B4F-84E1-92FF6110340E}">
  <sheetPr>
    <tabColor rgb="FF0070C0"/>
  </sheetPr>
  <dimension ref="A1:X418"/>
  <sheetViews>
    <sheetView topLeftCell="E1" zoomScale="80" zoomScaleNormal="80" workbookViewId="0">
      <selection activeCell="O11" sqref="O11"/>
    </sheetView>
  </sheetViews>
  <sheetFormatPr baseColWidth="10" defaultColWidth="11.42578125" defaultRowHeight="15"/>
  <cols>
    <col min="1" max="1" width="4" bestFit="1" customWidth="1"/>
    <col min="2" max="2" width="22.85546875" customWidth="1"/>
    <col min="3" max="3" width="45.7109375" customWidth="1"/>
    <col min="4" max="4" width="34.42578125" customWidth="1"/>
    <col min="6" max="6" width="12.85546875" bestFit="1" customWidth="1"/>
    <col min="7" max="7" width="11.85546875" bestFit="1" customWidth="1"/>
    <col min="8" max="9" width="12.28515625" bestFit="1" customWidth="1"/>
    <col min="10" max="10" width="11.85546875" bestFit="1" customWidth="1"/>
    <col min="11" max="11" width="16.7109375" bestFit="1" customWidth="1"/>
  </cols>
  <sheetData>
    <row r="1" spans="1:24">
      <c r="A1" s="134" t="s">
        <v>1220</v>
      </c>
      <c r="B1" s="135"/>
      <c r="C1" s="23">
        <v>8</v>
      </c>
      <c r="E1" s="40"/>
      <c r="F1" s="41"/>
      <c r="G1" s="41"/>
      <c r="H1" s="41"/>
      <c r="I1" s="41"/>
      <c r="J1" s="42" t="s">
        <v>1221</v>
      </c>
      <c r="K1" s="42" t="s">
        <v>1219</v>
      </c>
      <c r="L1" s="43"/>
      <c r="M1" s="44"/>
      <c r="N1" s="34"/>
      <c r="O1" s="35"/>
    </row>
    <row r="2" spans="1:24">
      <c r="A2" s="134" t="s">
        <v>1222</v>
      </c>
      <c r="B2" s="135"/>
      <c r="C2" s="23" t="s">
        <v>8</v>
      </c>
      <c r="E2" s="40"/>
      <c r="F2" s="134" t="s">
        <v>1223</v>
      </c>
      <c r="G2" s="138"/>
      <c r="H2" s="138"/>
      <c r="I2" s="135"/>
      <c r="J2" s="23">
        <v>77</v>
      </c>
      <c r="K2" s="45">
        <v>1</v>
      </c>
      <c r="L2" s="43"/>
      <c r="M2" s="44"/>
      <c r="N2" s="34"/>
      <c r="O2" s="35"/>
    </row>
    <row r="3" spans="1:24">
      <c r="A3" s="134" t="s">
        <v>1224</v>
      </c>
      <c r="B3" s="135"/>
      <c r="C3" s="143"/>
      <c r="E3" s="40"/>
      <c r="F3" s="134" t="s">
        <v>1225</v>
      </c>
      <c r="G3" s="138"/>
      <c r="H3" s="138"/>
      <c r="I3" s="135"/>
      <c r="J3" s="23">
        <v>16</v>
      </c>
      <c r="K3" s="45">
        <v>0.20779220779220781</v>
      </c>
      <c r="L3" s="43"/>
      <c r="M3" s="44"/>
      <c r="N3" s="34"/>
      <c r="O3" s="35"/>
    </row>
    <row r="4" spans="1:24">
      <c r="A4" s="139"/>
      <c r="B4" s="140"/>
      <c r="C4" s="144"/>
      <c r="F4" s="146" t="s">
        <v>1226</v>
      </c>
      <c r="G4" s="147"/>
      <c r="H4" s="147"/>
      <c r="I4" s="148"/>
      <c r="J4" s="23">
        <v>54</v>
      </c>
      <c r="K4" s="45">
        <v>0.70129870129870131</v>
      </c>
      <c r="L4" s="43"/>
      <c r="M4" s="44"/>
      <c r="N4" s="34"/>
      <c r="O4" s="35"/>
    </row>
    <row r="5" spans="1:24">
      <c r="A5" s="141"/>
      <c r="B5" s="142"/>
      <c r="C5" s="145"/>
      <c r="E5" s="40"/>
      <c r="F5" s="146" t="s">
        <v>1227</v>
      </c>
      <c r="G5" s="147"/>
      <c r="H5" s="147"/>
      <c r="I5" s="148"/>
      <c r="J5" s="23">
        <v>7</v>
      </c>
      <c r="K5" s="45">
        <v>9.0909090909090912E-2</v>
      </c>
      <c r="L5" s="43"/>
      <c r="M5" s="44"/>
      <c r="N5" s="34"/>
      <c r="O5" s="35"/>
    </row>
    <row r="6" spans="1:24">
      <c r="A6" s="44"/>
      <c r="B6" s="44"/>
      <c r="C6" s="44"/>
      <c r="D6" s="44"/>
      <c r="E6" s="40"/>
      <c r="F6" s="41"/>
      <c r="G6" s="41"/>
      <c r="H6" s="41"/>
      <c r="I6" s="41"/>
      <c r="J6" s="41"/>
      <c r="K6" s="44"/>
      <c r="L6" s="43"/>
      <c r="M6" s="44"/>
      <c r="N6" s="34"/>
      <c r="O6" s="35"/>
    </row>
    <row r="7" spans="1:24" ht="30">
      <c r="A7" s="46" t="s">
        <v>1228</v>
      </c>
      <c r="B7" s="47"/>
      <c r="C7" s="44"/>
      <c r="D7" s="44"/>
      <c r="E7" s="40"/>
      <c r="F7" s="41"/>
      <c r="G7" s="41"/>
      <c r="H7" s="41"/>
      <c r="I7" s="41"/>
      <c r="J7" s="48">
        <v>0.25009999999999999</v>
      </c>
      <c r="K7" s="49"/>
      <c r="L7" s="43"/>
      <c r="M7" s="50" t="s">
        <v>1229</v>
      </c>
      <c r="N7" s="34"/>
      <c r="O7" s="35"/>
    </row>
    <row r="8" spans="1:24">
      <c r="A8" s="44"/>
      <c r="B8" s="44"/>
      <c r="C8" s="44"/>
      <c r="D8" s="44"/>
      <c r="E8" s="40"/>
      <c r="F8" s="41"/>
      <c r="G8" s="41"/>
      <c r="H8" s="41"/>
      <c r="I8" s="41"/>
      <c r="J8" s="41"/>
      <c r="K8" s="43"/>
      <c r="L8" s="43"/>
      <c r="M8" s="44"/>
      <c r="N8" s="34"/>
      <c r="O8" s="35"/>
    </row>
    <row r="9" spans="1:24" ht="38.25">
      <c r="A9" s="51" t="s">
        <v>391</v>
      </c>
      <c r="B9" s="51" t="s">
        <v>392</v>
      </c>
      <c r="C9" s="52" t="s">
        <v>393</v>
      </c>
      <c r="D9" s="51" t="s">
        <v>394</v>
      </c>
      <c r="E9" s="18" t="s">
        <v>395</v>
      </c>
      <c r="F9" s="19" t="s">
        <v>396</v>
      </c>
      <c r="G9" s="19" t="s">
        <v>397</v>
      </c>
      <c r="H9" s="19" t="s">
        <v>398</v>
      </c>
      <c r="I9" s="19" t="s">
        <v>399</v>
      </c>
      <c r="J9" s="19" t="s">
        <v>400</v>
      </c>
      <c r="K9" s="19" t="s">
        <v>390</v>
      </c>
      <c r="L9" s="43" t="s">
        <v>1230</v>
      </c>
      <c r="M9" s="19" t="s">
        <v>1231</v>
      </c>
      <c r="N9" s="34"/>
      <c r="O9" s="3" t="s">
        <v>18</v>
      </c>
      <c r="P9" s="4" t="s">
        <v>19</v>
      </c>
      <c r="Q9" s="3" t="s">
        <v>20</v>
      </c>
      <c r="R9" s="4" t="s">
        <v>21</v>
      </c>
      <c r="T9" s="95" t="s">
        <v>1244</v>
      </c>
      <c r="U9" s="95" t="s">
        <v>1245</v>
      </c>
      <c r="W9" s="4" t="s">
        <v>1246</v>
      </c>
      <c r="X9" s="4" t="s">
        <v>1247</v>
      </c>
    </row>
    <row r="10" spans="1:24" ht="25.5">
      <c r="A10" s="20">
        <v>0</v>
      </c>
      <c r="B10" s="21" t="s">
        <v>25</v>
      </c>
      <c r="C10" s="22" t="s">
        <v>1208</v>
      </c>
      <c r="D10" s="21" t="s">
        <v>1209</v>
      </c>
      <c r="E10" s="23">
        <v>0</v>
      </c>
      <c r="F10" s="24">
        <v>0</v>
      </c>
      <c r="G10" s="24">
        <v>0</v>
      </c>
      <c r="H10" s="25">
        <v>0</v>
      </c>
      <c r="I10" s="26"/>
      <c r="J10" s="24">
        <v>0</v>
      </c>
      <c r="K10" s="27">
        <v>0</v>
      </c>
      <c r="L10" s="43">
        <v>0</v>
      </c>
      <c r="M10" s="53">
        <v>0</v>
      </c>
      <c r="N10" s="34"/>
      <c r="O10" s="59">
        <v>3959</v>
      </c>
      <c r="P10" s="59">
        <v>192</v>
      </c>
      <c r="Q10" s="59">
        <v>153.6</v>
      </c>
      <c r="R10" s="59">
        <v>144</v>
      </c>
      <c r="T10" s="96">
        <f t="shared" ref="T10:T73" si="0">F10*Q10</f>
        <v>0</v>
      </c>
      <c r="U10" s="96">
        <f t="shared" ref="U10:U73" si="1">F10*R10</f>
        <v>0</v>
      </c>
      <c r="W10" s="94">
        <f t="shared" ref="W10:W73" si="2">T10-L10</f>
        <v>0</v>
      </c>
      <c r="X10" s="94">
        <f t="shared" ref="X10:X73" si="3">U10-L10</f>
        <v>0</v>
      </c>
    </row>
    <row r="11" spans="1:24" ht="191.25">
      <c r="A11" s="20">
        <v>1</v>
      </c>
      <c r="B11" s="21" t="s">
        <v>401</v>
      </c>
      <c r="C11" s="22" t="s">
        <v>402</v>
      </c>
      <c r="D11" s="21" t="s">
        <v>403</v>
      </c>
      <c r="E11" s="23">
        <v>0</v>
      </c>
      <c r="F11" s="24">
        <v>0</v>
      </c>
      <c r="G11" s="24">
        <v>0</v>
      </c>
      <c r="H11" s="25">
        <v>0</v>
      </c>
      <c r="I11" s="26"/>
      <c r="J11" s="24">
        <v>0</v>
      </c>
      <c r="K11" s="27">
        <v>0</v>
      </c>
      <c r="L11" s="43">
        <v>0</v>
      </c>
      <c r="M11" s="53">
        <v>0</v>
      </c>
      <c r="N11" s="34"/>
      <c r="O11" s="60">
        <v>60954</v>
      </c>
      <c r="P11" s="60">
        <v>9248</v>
      </c>
      <c r="Q11" s="60">
        <v>7398.4</v>
      </c>
      <c r="R11" s="60">
        <v>6936</v>
      </c>
      <c r="T11" s="96">
        <f t="shared" si="0"/>
        <v>0</v>
      </c>
      <c r="U11" s="96">
        <f t="shared" si="1"/>
        <v>0</v>
      </c>
      <c r="W11" s="94">
        <f t="shared" si="2"/>
        <v>0</v>
      </c>
      <c r="X11" s="94">
        <f t="shared" si="3"/>
        <v>0</v>
      </c>
    </row>
    <row r="12" spans="1:24" ht="191.25">
      <c r="A12" s="20">
        <v>2</v>
      </c>
      <c r="B12" s="21" t="s">
        <v>404</v>
      </c>
      <c r="C12" s="22" t="s">
        <v>402</v>
      </c>
      <c r="D12" s="21" t="s">
        <v>405</v>
      </c>
      <c r="E12" s="23">
        <v>0</v>
      </c>
      <c r="F12" s="24">
        <v>0</v>
      </c>
      <c r="G12" s="24">
        <v>0</v>
      </c>
      <c r="H12" s="25">
        <v>0</v>
      </c>
      <c r="I12" s="26"/>
      <c r="J12" s="24">
        <v>0</v>
      </c>
      <c r="K12" s="27">
        <v>0</v>
      </c>
      <c r="L12" s="43">
        <v>0</v>
      </c>
      <c r="M12" s="53">
        <v>0</v>
      </c>
      <c r="N12" s="34"/>
      <c r="O12" s="60">
        <v>11128</v>
      </c>
      <c r="P12" s="60">
        <v>2558</v>
      </c>
      <c r="Q12" s="60">
        <v>2046.4</v>
      </c>
      <c r="R12" s="60">
        <v>1918.5</v>
      </c>
      <c r="T12" s="96">
        <f t="shared" si="0"/>
        <v>0</v>
      </c>
      <c r="U12" s="96">
        <f t="shared" si="1"/>
        <v>0</v>
      </c>
      <c r="W12" s="94">
        <f t="shared" si="2"/>
        <v>0</v>
      </c>
      <c r="X12" s="94">
        <f t="shared" si="3"/>
        <v>0</v>
      </c>
    </row>
    <row r="13" spans="1:24" ht="165.75">
      <c r="A13" s="20">
        <v>3</v>
      </c>
      <c r="B13" s="21" t="s">
        <v>406</v>
      </c>
      <c r="C13" s="22" t="s">
        <v>407</v>
      </c>
      <c r="D13" s="21" t="s">
        <v>408</v>
      </c>
      <c r="E13" s="23">
        <v>4</v>
      </c>
      <c r="F13" s="24">
        <v>9050</v>
      </c>
      <c r="G13" s="24">
        <v>5599</v>
      </c>
      <c r="H13" s="25">
        <v>0</v>
      </c>
      <c r="I13" s="26">
        <v>0</v>
      </c>
      <c r="J13" s="24">
        <v>9050</v>
      </c>
      <c r="K13" s="27">
        <v>36200</v>
      </c>
      <c r="L13" s="43">
        <v>0</v>
      </c>
      <c r="M13" s="53">
        <v>4</v>
      </c>
      <c r="N13" s="34"/>
      <c r="O13" s="60">
        <v>15881</v>
      </c>
      <c r="P13" s="60">
        <v>5599</v>
      </c>
      <c r="Q13" s="60">
        <v>4479.2</v>
      </c>
      <c r="R13" s="60">
        <v>4199.25</v>
      </c>
      <c r="T13" s="96">
        <f t="shared" si="0"/>
        <v>40536760</v>
      </c>
      <c r="U13" s="96">
        <f t="shared" si="1"/>
        <v>38003212.5</v>
      </c>
      <c r="W13" s="94">
        <f t="shared" si="2"/>
        <v>40536760</v>
      </c>
      <c r="X13" s="94">
        <f t="shared" si="3"/>
        <v>38003212.5</v>
      </c>
    </row>
    <row r="14" spans="1:24" ht="204">
      <c r="A14" s="20">
        <v>4</v>
      </c>
      <c r="B14" s="21" t="s">
        <v>409</v>
      </c>
      <c r="C14" s="22" t="s">
        <v>410</v>
      </c>
      <c r="D14" s="21" t="s">
        <v>411</v>
      </c>
      <c r="E14" s="23">
        <v>0</v>
      </c>
      <c r="F14" s="24">
        <v>0</v>
      </c>
      <c r="G14" s="24">
        <v>0</v>
      </c>
      <c r="H14" s="25">
        <v>0</v>
      </c>
      <c r="I14" s="26">
        <v>0</v>
      </c>
      <c r="J14" s="24">
        <v>0</v>
      </c>
      <c r="K14" s="27">
        <v>0</v>
      </c>
      <c r="L14" s="43">
        <v>0</v>
      </c>
      <c r="M14" s="53">
        <v>0</v>
      </c>
      <c r="N14" s="34"/>
      <c r="O14" s="60">
        <v>16948</v>
      </c>
      <c r="P14" s="60">
        <v>5090</v>
      </c>
      <c r="Q14" s="60">
        <v>4072</v>
      </c>
      <c r="R14" s="60">
        <v>3817.5</v>
      </c>
      <c r="T14" s="96">
        <f t="shared" si="0"/>
        <v>0</v>
      </c>
      <c r="U14" s="96">
        <f t="shared" si="1"/>
        <v>0</v>
      </c>
      <c r="W14" s="94">
        <f t="shared" si="2"/>
        <v>0</v>
      </c>
      <c r="X14" s="94">
        <f t="shared" si="3"/>
        <v>0</v>
      </c>
    </row>
    <row r="15" spans="1:24" ht="51">
      <c r="A15" s="20">
        <v>5</v>
      </c>
      <c r="B15" s="21" t="s">
        <v>412</v>
      </c>
      <c r="C15" s="22" t="s">
        <v>413</v>
      </c>
      <c r="D15" s="21" t="s">
        <v>414</v>
      </c>
      <c r="E15" s="23">
        <v>0</v>
      </c>
      <c r="F15" s="24">
        <v>0</v>
      </c>
      <c r="G15" s="24">
        <v>0</v>
      </c>
      <c r="H15" s="25">
        <v>0</v>
      </c>
      <c r="I15" s="26">
        <v>0</v>
      </c>
      <c r="J15" s="24">
        <v>0</v>
      </c>
      <c r="K15" s="27">
        <v>0</v>
      </c>
      <c r="L15" s="43">
        <v>0</v>
      </c>
      <c r="M15" s="53">
        <v>0</v>
      </c>
      <c r="N15" s="34"/>
      <c r="O15" s="60">
        <v>7593</v>
      </c>
      <c r="P15" s="60">
        <v>1846</v>
      </c>
      <c r="Q15" s="60">
        <v>1476.8</v>
      </c>
      <c r="R15" s="60">
        <v>1384.5</v>
      </c>
      <c r="T15" s="96">
        <f t="shared" si="0"/>
        <v>0</v>
      </c>
      <c r="U15" s="96">
        <f t="shared" si="1"/>
        <v>0</v>
      </c>
      <c r="W15" s="94">
        <f t="shared" si="2"/>
        <v>0</v>
      </c>
      <c r="X15" s="94">
        <f t="shared" si="3"/>
        <v>0</v>
      </c>
    </row>
    <row r="16" spans="1:24" ht="102">
      <c r="A16" s="20">
        <v>6</v>
      </c>
      <c r="B16" s="21" t="s">
        <v>415</v>
      </c>
      <c r="C16" s="22" t="s">
        <v>416</v>
      </c>
      <c r="D16" s="21" t="s">
        <v>414</v>
      </c>
      <c r="E16" s="23">
        <v>0</v>
      </c>
      <c r="F16" s="24">
        <v>0</v>
      </c>
      <c r="G16" s="24">
        <v>0</v>
      </c>
      <c r="H16" s="25">
        <v>0</v>
      </c>
      <c r="I16" s="26">
        <v>0</v>
      </c>
      <c r="J16" s="24">
        <v>0</v>
      </c>
      <c r="K16" s="27">
        <v>0</v>
      </c>
      <c r="L16" s="43">
        <v>0</v>
      </c>
      <c r="M16" s="53">
        <v>0</v>
      </c>
      <c r="N16" s="34"/>
      <c r="O16" s="60">
        <v>5992</v>
      </c>
      <c r="P16" s="60">
        <v>1810</v>
      </c>
      <c r="Q16" s="60">
        <v>1448</v>
      </c>
      <c r="R16" s="60">
        <v>1357.5</v>
      </c>
      <c r="T16" s="96">
        <f t="shared" si="0"/>
        <v>0</v>
      </c>
      <c r="U16" s="96">
        <f t="shared" si="1"/>
        <v>0</v>
      </c>
      <c r="W16" s="94">
        <f t="shared" si="2"/>
        <v>0</v>
      </c>
      <c r="X16" s="94">
        <f t="shared" si="3"/>
        <v>0</v>
      </c>
    </row>
    <row r="17" spans="1:24" ht="76.5">
      <c r="A17" s="20">
        <v>7</v>
      </c>
      <c r="B17" s="21" t="s">
        <v>417</v>
      </c>
      <c r="C17" s="22" t="s">
        <v>418</v>
      </c>
      <c r="D17" s="21" t="s">
        <v>419</v>
      </c>
      <c r="E17" s="23">
        <v>0</v>
      </c>
      <c r="F17" s="24">
        <v>0</v>
      </c>
      <c r="G17" s="24">
        <v>0</v>
      </c>
      <c r="H17" s="25">
        <v>0</v>
      </c>
      <c r="I17" s="26">
        <v>0</v>
      </c>
      <c r="J17" s="24">
        <v>0</v>
      </c>
      <c r="K17" s="27">
        <v>0</v>
      </c>
      <c r="L17" s="43">
        <v>0</v>
      </c>
      <c r="M17" s="53">
        <v>0</v>
      </c>
      <c r="N17" s="34"/>
      <c r="O17" s="60">
        <v>9465</v>
      </c>
      <c r="P17" s="60">
        <v>3049</v>
      </c>
      <c r="Q17" s="60">
        <v>2439.1999999999998</v>
      </c>
      <c r="R17" s="60">
        <v>2286.75</v>
      </c>
      <c r="T17" s="96">
        <f t="shared" si="0"/>
        <v>0</v>
      </c>
      <c r="U17" s="96">
        <f t="shared" si="1"/>
        <v>0</v>
      </c>
      <c r="W17" s="94">
        <f t="shared" si="2"/>
        <v>0</v>
      </c>
      <c r="X17" s="94">
        <f t="shared" si="3"/>
        <v>0</v>
      </c>
    </row>
    <row r="18" spans="1:24" ht="140.25">
      <c r="A18" s="20">
        <v>8</v>
      </c>
      <c r="B18" s="21" t="s">
        <v>420</v>
      </c>
      <c r="C18" s="22" t="s">
        <v>421</v>
      </c>
      <c r="D18" s="21" t="s">
        <v>422</v>
      </c>
      <c r="E18" s="23">
        <v>0</v>
      </c>
      <c r="F18" s="24">
        <v>0</v>
      </c>
      <c r="G18" s="24">
        <v>0</v>
      </c>
      <c r="H18" s="25">
        <v>0</v>
      </c>
      <c r="I18" s="26">
        <v>0</v>
      </c>
      <c r="J18" s="24">
        <v>0</v>
      </c>
      <c r="K18" s="27">
        <v>0</v>
      </c>
      <c r="L18" s="43">
        <v>0</v>
      </c>
      <c r="M18" s="53">
        <v>0</v>
      </c>
      <c r="N18" s="34"/>
      <c r="O18" s="60">
        <v>7048</v>
      </c>
      <c r="P18" s="60">
        <v>1908</v>
      </c>
      <c r="Q18" s="60">
        <v>1526.4</v>
      </c>
      <c r="R18" s="60">
        <v>1431</v>
      </c>
      <c r="T18" s="96">
        <f t="shared" si="0"/>
        <v>0</v>
      </c>
      <c r="U18" s="96">
        <f t="shared" si="1"/>
        <v>0</v>
      </c>
      <c r="W18" s="94">
        <f t="shared" si="2"/>
        <v>0</v>
      </c>
      <c r="X18" s="94">
        <f t="shared" si="3"/>
        <v>0</v>
      </c>
    </row>
    <row r="19" spans="1:24" ht="344.25">
      <c r="A19" s="20">
        <v>9</v>
      </c>
      <c r="B19" s="21" t="s">
        <v>423</v>
      </c>
      <c r="C19" s="22" t="s">
        <v>424</v>
      </c>
      <c r="D19" s="21" t="s">
        <v>425</v>
      </c>
      <c r="E19" s="23">
        <v>0</v>
      </c>
      <c r="F19" s="24">
        <v>0</v>
      </c>
      <c r="G19" s="24">
        <v>0</v>
      </c>
      <c r="H19" s="25">
        <v>0</v>
      </c>
      <c r="I19" s="26">
        <v>0</v>
      </c>
      <c r="J19" s="24">
        <v>0</v>
      </c>
      <c r="K19" s="27">
        <v>0</v>
      </c>
      <c r="L19" s="43">
        <v>0</v>
      </c>
      <c r="M19" s="53">
        <v>0</v>
      </c>
      <c r="N19" s="34"/>
      <c r="O19" s="60">
        <v>131538</v>
      </c>
      <c r="P19" s="60">
        <v>31674</v>
      </c>
      <c r="Q19" s="60">
        <v>25339.200000000001</v>
      </c>
      <c r="R19" s="60">
        <v>23755.5</v>
      </c>
      <c r="T19" s="96">
        <f t="shared" si="0"/>
        <v>0</v>
      </c>
      <c r="U19" s="96">
        <f t="shared" si="1"/>
        <v>0</v>
      </c>
      <c r="W19" s="94">
        <f t="shared" si="2"/>
        <v>0</v>
      </c>
      <c r="X19" s="94">
        <f t="shared" si="3"/>
        <v>0</v>
      </c>
    </row>
    <row r="20" spans="1:24" ht="114.75">
      <c r="A20" s="20">
        <v>10</v>
      </c>
      <c r="B20" s="21" t="s">
        <v>426</v>
      </c>
      <c r="C20" s="22" t="s">
        <v>427</v>
      </c>
      <c r="D20" s="21" t="s">
        <v>428</v>
      </c>
      <c r="E20" s="23">
        <v>0</v>
      </c>
      <c r="F20" s="24">
        <v>0</v>
      </c>
      <c r="G20" s="24">
        <v>0</v>
      </c>
      <c r="H20" s="25">
        <v>0</v>
      </c>
      <c r="I20" s="26">
        <v>0</v>
      </c>
      <c r="J20" s="24">
        <v>0</v>
      </c>
      <c r="K20" s="27">
        <v>0</v>
      </c>
      <c r="L20" s="43">
        <v>0</v>
      </c>
      <c r="M20" s="53">
        <v>0</v>
      </c>
      <c r="N20" s="34"/>
      <c r="O20" s="60">
        <v>14893</v>
      </c>
      <c r="P20" s="60">
        <v>1981</v>
      </c>
      <c r="Q20" s="60">
        <v>1584.8</v>
      </c>
      <c r="R20" s="60">
        <v>1485.75</v>
      </c>
      <c r="T20" s="96">
        <f t="shared" si="0"/>
        <v>0</v>
      </c>
      <c r="U20" s="96">
        <f t="shared" si="1"/>
        <v>0</v>
      </c>
      <c r="W20" s="94">
        <f t="shared" si="2"/>
        <v>0</v>
      </c>
      <c r="X20" s="94">
        <f t="shared" si="3"/>
        <v>0</v>
      </c>
    </row>
    <row r="21" spans="1:24" ht="114.75">
      <c r="A21" s="20">
        <v>11</v>
      </c>
      <c r="B21" s="21" t="s">
        <v>429</v>
      </c>
      <c r="C21" s="22" t="s">
        <v>427</v>
      </c>
      <c r="D21" s="21" t="s">
        <v>403</v>
      </c>
      <c r="E21" s="23">
        <v>0</v>
      </c>
      <c r="F21" s="24">
        <v>0</v>
      </c>
      <c r="G21" s="24">
        <v>0</v>
      </c>
      <c r="H21" s="25">
        <v>0</v>
      </c>
      <c r="I21" s="26">
        <v>0</v>
      </c>
      <c r="J21" s="24">
        <v>0</v>
      </c>
      <c r="K21" s="27">
        <v>0</v>
      </c>
      <c r="L21" s="43">
        <v>0</v>
      </c>
      <c r="M21" s="53">
        <v>0</v>
      </c>
      <c r="N21" s="34"/>
      <c r="O21" s="60">
        <v>49728</v>
      </c>
      <c r="P21" s="60">
        <v>1471</v>
      </c>
      <c r="Q21" s="60">
        <v>1176.8</v>
      </c>
      <c r="R21" s="60">
        <v>1103.25</v>
      </c>
      <c r="T21" s="96">
        <f t="shared" si="0"/>
        <v>0</v>
      </c>
      <c r="U21" s="96">
        <f t="shared" si="1"/>
        <v>0</v>
      </c>
      <c r="W21" s="94">
        <f t="shared" si="2"/>
        <v>0</v>
      </c>
      <c r="X21" s="94">
        <f t="shared" si="3"/>
        <v>0</v>
      </c>
    </row>
    <row r="22" spans="1:24" ht="140.25">
      <c r="A22" s="20">
        <v>12</v>
      </c>
      <c r="B22" s="21" t="s">
        <v>430</v>
      </c>
      <c r="C22" s="28" t="s">
        <v>431</v>
      </c>
      <c r="D22" s="21" t="s">
        <v>403</v>
      </c>
      <c r="E22" s="23">
        <v>6</v>
      </c>
      <c r="F22" s="24">
        <v>14027</v>
      </c>
      <c r="G22" s="24">
        <v>6192</v>
      </c>
      <c r="H22" s="25">
        <v>-0.65738372093023267</v>
      </c>
      <c r="I22" s="26">
        <v>0.26837385043131101</v>
      </c>
      <c r="J22" s="24">
        <v>10262.52</v>
      </c>
      <c r="K22" s="27">
        <v>61575.12</v>
      </c>
      <c r="L22" s="43">
        <v>0</v>
      </c>
      <c r="M22" s="53">
        <v>6</v>
      </c>
      <c r="N22" s="34"/>
      <c r="O22" s="60">
        <v>53069</v>
      </c>
      <c r="P22" s="60">
        <v>6192</v>
      </c>
      <c r="Q22" s="60">
        <v>4953.6000000000004</v>
      </c>
      <c r="R22" s="60">
        <v>4644</v>
      </c>
      <c r="T22" s="96">
        <f t="shared" si="0"/>
        <v>69484147.200000003</v>
      </c>
      <c r="U22" s="96">
        <f t="shared" si="1"/>
        <v>65141388</v>
      </c>
      <c r="W22" s="94">
        <f t="shared" si="2"/>
        <v>69484147.200000003</v>
      </c>
      <c r="X22" s="94">
        <f t="shared" si="3"/>
        <v>65141388</v>
      </c>
    </row>
    <row r="23" spans="1:24" ht="63.75">
      <c r="A23" s="20">
        <v>13</v>
      </c>
      <c r="B23" s="21" t="s">
        <v>432</v>
      </c>
      <c r="C23" s="22" t="s">
        <v>433</v>
      </c>
      <c r="D23" s="21" t="s">
        <v>434</v>
      </c>
      <c r="E23" s="23">
        <v>0</v>
      </c>
      <c r="F23" s="24">
        <v>0</v>
      </c>
      <c r="G23" s="24">
        <v>0</v>
      </c>
      <c r="H23" s="25">
        <v>0</v>
      </c>
      <c r="I23" s="26">
        <v>0</v>
      </c>
      <c r="J23" s="24">
        <v>0</v>
      </c>
      <c r="K23" s="27">
        <v>0</v>
      </c>
      <c r="L23" s="43">
        <v>0</v>
      </c>
      <c r="M23" s="53">
        <v>0</v>
      </c>
      <c r="N23" s="34"/>
      <c r="O23" s="60">
        <v>96247</v>
      </c>
      <c r="P23" s="60">
        <v>13215</v>
      </c>
      <c r="Q23" s="60">
        <v>10572</v>
      </c>
      <c r="R23" s="60">
        <v>9911.25</v>
      </c>
      <c r="T23" s="96">
        <f t="shared" si="0"/>
        <v>0</v>
      </c>
      <c r="U23" s="96">
        <f t="shared" si="1"/>
        <v>0</v>
      </c>
      <c r="W23" s="94">
        <f t="shared" si="2"/>
        <v>0</v>
      </c>
      <c r="X23" s="94">
        <f t="shared" si="3"/>
        <v>0</v>
      </c>
    </row>
    <row r="24" spans="1:24" ht="89.25">
      <c r="A24" s="20">
        <v>14</v>
      </c>
      <c r="B24" s="21" t="s">
        <v>435</v>
      </c>
      <c r="C24" s="22" t="s">
        <v>436</v>
      </c>
      <c r="D24" s="21" t="s">
        <v>437</v>
      </c>
      <c r="E24" s="23">
        <v>0</v>
      </c>
      <c r="F24" s="24">
        <v>0</v>
      </c>
      <c r="G24" s="24">
        <v>0</v>
      </c>
      <c r="H24" s="25">
        <v>0</v>
      </c>
      <c r="I24" s="26">
        <v>0</v>
      </c>
      <c r="J24" s="24">
        <v>0</v>
      </c>
      <c r="K24" s="27">
        <v>0</v>
      </c>
      <c r="L24" s="43">
        <v>0</v>
      </c>
      <c r="M24" s="53">
        <v>0</v>
      </c>
      <c r="N24" s="34"/>
      <c r="O24" s="60">
        <v>67845</v>
      </c>
      <c r="P24" s="60">
        <v>4793</v>
      </c>
      <c r="Q24" s="60">
        <v>3834.4</v>
      </c>
      <c r="R24" s="60">
        <v>3594.75</v>
      </c>
      <c r="T24" s="96">
        <f t="shared" si="0"/>
        <v>0</v>
      </c>
      <c r="U24" s="96">
        <f t="shared" si="1"/>
        <v>0</v>
      </c>
      <c r="W24" s="94">
        <f t="shared" si="2"/>
        <v>0</v>
      </c>
      <c r="X24" s="94">
        <f t="shared" si="3"/>
        <v>0</v>
      </c>
    </row>
    <row r="25" spans="1:24" ht="153">
      <c r="A25" s="20">
        <v>15</v>
      </c>
      <c r="B25" s="21" t="s">
        <v>438</v>
      </c>
      <c r="C25" s="22" t="s">
        <v>439</v>
      </c>
      <c r="D25" s="21" t="s">
        <v>440</v>
      </c>
      <c r="E25" s="23">
        <v>7</v>
      </c>
      <c r="F25" s="24">
        <v>13122</v>
      </c>
      <c r="G25" s="24">
        <v>5371</v>
      </c>
      <c r="H25" s="25">
        <v>-0.65535095885309991</v>
      </c>
      <c r="I25" s="26">
        <v>0.32244398719707368</v>
      </c>
      <c r="J25" s="24">
        <v>8890.89</v>
      </c>
      <c r="K25" s="27">
        <v>62236.229999999996</v>
      </c>
      <c r="L25" s="43">
        <v>0</v>
      </c>
      <c r="M25" s="53">
        <v>7</v>
      </c>
      <c r="N25" s="34"/>
      <c r="O25" s="60">
        <v>33686</v>
      </c>
      <c r="P25" s="60">
        <v>5371</v>
      </c>
      <c r="Q25" s="60">
        <v>4296.8</v>
      </c>
      <c r="R25" s="60">
        <v>4028.25</v>
      </c>
      <c r="T25" s="96">
        <f t="shared" si="0"/>
        <v>56382609.600000001</v>
      </c>
      <c r="U25" s="96">
        <f t="shared" si="1"/>
        <v>52858696.5</v>
      </c>
      <c r="W25" s="94">
        <f t="shared" si="2"/>
        <v>56382609.600000001</v>
      </c>
      <c r="X25" s="94">
        <f t="shared" si="3"/>
        <v>52858696.5</v>
      </c>
    </row>
    <row r="26" spans="1:24" ht="153">
      <c r="A26" s="20">
        <v>16</v>
      </c>
      <c r="B26" s="21" t="s">
        <v>441</v>
      </c>
      <c r="C26" s="22" t="s">
        <v>442</v>
      </c>
      <c r="D26" s="21" t="s">
        <v>443</v>
      </c>
      <c r="E26" s="23">
        <v>0</v>
      </c>
      <c r="F26" s="24">
        <v>0</v>
      </c>
      <c r="G26" s="24">
        <v>0</v>
      </c>
      <c r="H26" s="25">
        <v>0</v>
      </c>
      <c r="I26" s="26">
        <v>0</v>
      </c>
      <c r="J26" s="24">
        <v>0</v>
      </c>
      <c r="K26" s="27">
        <v>0</v>
      </c>
      <c r="L26" s="43">
        <v>0</v>
      </c>
      <c r="M26" s="53">
        <v>0</v>
      </c>
      <c r="N26" s="34"/>
      <c r="O26" s="60">
        <v>15921</v>
      </c>
      <c r="P26" s="60">
        <v>1902</v>
      </c>
      <c r="Q26" s="60">
        <v>1521.6</v>
      </c>
      <c r="R26" s="60">
        <v>1426.5</v>
      </c>
      <c r="T26" s="96">
        <f t="shared" si="0"/>
        <v>0</v>
      </c>
      <c r="U26" s="96">
        <f t="shared" si="1"/>
        <v>0</v>
      </c>
      <c r="W26" s="94">
        <f t="shared" si="2"/>
        <v>0</v>
      </c>
      <c r="X26" s="94">
        <f t="shared" si="3"/>
        <v>0</v>
      </c>
    </row>
    <row r="27" spans="1:24" ht="153">
      <c r="A27" s="20">
        <v>17</v>
      </c>
      <c r="B27" s="21" t="s">
        <v>444</v>
      </c>
      <c r="C27" s="22" t="s">
        <v>442</v>
      </c>
      <c r="D27" s="21" t="s">
        <v>445</v>
      </c>
      <c r="E27" s="23">
        <v>0</v>
      </c>
      <c r="F27" s="24">
        <v>0</v>
      </c>
      <c r="G27" s="24">
        <v>0</v>
      </c>
      <c r="H27" s="25">
        <v>0</v>
      </c>
      <c r="I27" s="26">
        <v>0</v>
      </c>
      <c r="J27" s="24">
        <v>0</v>
      </c>
      <c r="K27" s="27">
        <v>0</v>
      </c>
      <c r="L27" s="43">
        <v>0</v>
      </c>
      <c r="M27" s="53">
        <v>0</v>
      </c>
      <c r="N27" s="34"/>
      <c r="O27" s="60">
        <v>14918</v>
      </c>
      <c r="P27" s="60">
        <v>1696</v>
      </c>
      <c r="Q27" s="60">
        <v>1356.8</v>
      </c>
      <c r="R27" s="60">
        <v>1272</v>
      </c>
      <c r="T27" s="96">
        <f t="shared" si="0"/>
        <v>0</v>
      </c>
      <c r="U27" s="96">
        <f t="shared" si="1"/>
        <v>0</v>
      </c>
      <c r="W27" s="94">
        <f t="shared" si="2"/>
        <v>0</v>
      </c>
      <c r="X27" s="94">
        <f t="shared" si="3"/>
        <v>0</v>
      </c>
    </row>
    <row r="28" spans="1:24" ht="255">
      <c r="A28" s="20">
        <v>18</v>
      </c>
      <c r="B28" s="21" t="s">
        <v>446</v>
      </c>
      <c r="C28" s="28" t="s">
        <v>447</v>
      </c>
      <c r="D28" s="21" t="s">
        <v>448</v>
      </c>
      <c r="E28" s="23">
        <v>0</v>
      </c>
      <c r="F28" s="24">
        <v>0</v>
      </c>
      <c r="G28" s="24">
        <v>0</v>
      </c>
      <c r="H28" s="25">
        <v>0</v>
      </c>
      <c r="I28" s="26">
        <v>0</v>
      </c>
      <c r="J28" s="24">
        <v>0</v>
      </c>
      <c r="K28" s="27">
        <v>0</v>
      </c>
      <c r="L28" s="43">
        <v>0</v>
      </c>
      <c r="M28" s="53">
        <v>0</v>
      </c>
      <c r="N28" s="34"/>
      <c r="O28" s="60">
        <v>35951</v>
      </c>
      <c r="P28" s="60">
        <v>5649</v>
      </c>
      <c r="Q28" s="60">
        <v>4519.2</v>
      </c>
      <c r="R28" s="60">
        <v>4236.75</v>
      </c>
      <c r="T28" s="96">
        <f t="shared" si="0"/>
        <v>0</v>
      </c>
      <c r="U28" s="96">
        <f t="shared" si="1"/>
        <v>0</v>
      </c>
      <c r="W28" s="94">
        <f t="shared" si="2"/>
        <v>0</v>
      </c>
      <c r="X28" s="94">
        <f t="shared" si="3"/>
        <v>0</v>
      </c>
    </row>
    <row r="29" spans="1:24" ht="178.5">
      <c r="A29" s="20">
        <v>19</v>
      </c>
      <c r="B29" s="21" t="s">
        <v>449</v>
      </c>
      <c r="C29" s="28" t="s">
        <v>450</v>
      </c>
      <c r="D29" s="21" t="s">
        <v>403</v>
      </c>
      <c r="E29" s="23">
        <v>5</v>
      </c>
      <c r="F29" s="24">
        <v>13914</v>
      </c>
      <c r="G29" s="24">
        <v>6855</v>
      </c>
      <c r="H29" s="25">
        <v>-0.37054558716265501</v>
      </c>
      <c r="I29" s="26">
        <v>0.32477432801494899</v>
      </c>
      <c r="J29" s="24">
        <v>9395.09</v>
      </c>
      <c r="K29" s="27">
        <v>46975.45</v>
      </c>
      <c r="L29" s="43">
        <v>0</v>
      </c>
      <c r="M29" s="53">
        <v>5</v>
      </c>
      <c r="N29" s="34"/>
      <c r="O29" s="60">
        <v>111005</v>
      </c>
      <c r="P29" s="60">
        <v>6855</v>
      </c>
      <c r="Q29" s="60">
        <v>5484</v>
      </c>
      <c r="R29" s="60">
        <v>5141.25</v>
      </c>
      <c r="T29" s="96">
        <f t="shared" si="0"/>
        <v>76304376</v>
      </c>
      <c r="U29" s="96">
        <f t="shared" si="1"/>
        <v>71535352.5</v>
      </c>
      <c r="W29" s="94">
        <f t="shared" si="2"/>
        <v>76304376</v>
      </c>
      <c r="X29" s="94">
        <f t="shared" si="3"/>
        <v>71535352.5</v>
      </c>
    </row>
    <row r="30" spans="1:24" ht="191.25">
      <c r="A30" s="20">
        <v>20</v>
      </c>
      <c r="B30" s="21" t="s">
        <v>451</v>
      </c>
      <c r="C30" s="22" t="s">
        <v>452</v>
      </c>
      <c r="D30" s="21" t="s">
        <v>453</v>
      </c>
      <c r="E30" s="23">
        <v>0</v>
      </c>
      <c r="F30" s="24">
        <v>0</v>
      </c>
      <c r="G30" s="24">
        <v>0</v>
      </c>
      <c r="H30" s="25">
        <v>0</v>
      </c>
      <c r="I30" s="26">
        <v>0</v>
      </c>
      <c r="J30" s="24">
        <v>0</v>
      </c>
      <c r="K30" s="27">
        <v>0</v>
      </c>
      <c r="L30" s="43">
        <v>0</v>
      </c>
      <c r="M30" s="53">
        <v>0</v>
      </c>
      <c r="N30" s="34"/>
      <c r="O30" s="60">
        <v>27941</v>
      </c>
      <c r="P30" s="60">
        <v>8508</v>
      </c>
      <c r="Q30" s="60">
        <v>6806.4</v>
      </c>
      <c r="R30" s="60">
        <v>6381</v>
      </c>
      <c r="T30" s="96">
        <f t="shared" si="0"/>
        <v>0</v>
      </c>
      <c r="U30" s="96">
        <f t="shared" si="1"/>
        <v>0</v>
      </c>
      <c r="W30" s="94">
        <f t="shared" si="2"/>
        <v>0</v>
      </c>
      <c r="X30" s="94">
        <f t="shared" si="3"/>
        <v>0</v>
      </c>
    </row>
    <row r="31" spans="1:24" ht="140.25">
      <c r="A31" s="20">
        <v>21</v>
      </c>
      <c r="B31" s="21" t="s">
        <v>454</v>
      </c>
      <c r="C31" s="22" t="s">
        <v>455</v>
      </c>
      <c r="D31" s="21" t="s">
        <v>456</v>
      </c>
      <c r="E31" s="23">
        <v>6</v>
      </c>
      <c r="F31" s="24">
        <v>8710</v>
      </c>
      <c r="G31" s="24">
        <v>4362</v>
      </c>
      <c r="H31" s="25">
        <v>-0.3885006877579093</v>
      </c>
      <c r="I31" s="26">
        <v>0.30463375430539608</v>
      </c>
      <c r="J31" s="24">
        <v>6056.64</v>
      </c>
      <c r="K31" s="27">
        <v>36339.840000000004</v>
      </c>
      <c r="L31" s="43">
        <v>0</v>
      </c>
      <c r="M31" s="53">
        <v>6</v>
      </c>
      <c r="N31" s="34"/>
      <c r="O31" s="60">
        <v>17646</v>
      </c>
      <c r="P31" s="60">
        <v>4362</v>
      </c>
      <c r="Q31" s="60">
        <v>3489.6</v>
      </c>
      <c r="R31" s="60">
        <v>3271.5</v>
      </c>
      <c r="T31" s="96">
        <f t="shared" si="0"/>
        <v>30394416</v>
      </c>
      <c r="U31" s="96">
        <f t="shared" si="1"/>
        <v>28494765</v>
      </c>
      <c r="W31" s="94">
        <f t="shared" si="2"/>
        <v>30394416</v>
      </c>
      <c r="X31" s="94">
        <f t="shared" si="3"/>
        <v>28494765</v>
      </c>
    </row>
    <row r="32" spans="1:24" ht="165.75">
      <c r="A32" s="20">
        <v>22</v>
      </c>
      <c r="B32" s="21" t="s">
        <v>457</v>
      </c>
      <c r="C32" s="22" t="s">
        <v>458</v>
      </c>
      <c r="D32" s="21" t="s">
        <v>403</v>
      </c>
      <c r="E32" s="23">
        <v>5</v>
      </c>
      <c r="F32" s="24">
        <v>13348</v>
      </c>
      <c r="G32" s="24">
        <v>5452</v>
      </c>
      <c r="H32" s="25">
        <v>-0.37122340425531913</v>
      </c>
      <c r="I32" s="26">
        <v>0.4399228348816302</v>
      </c>
      <c r="J32" s="24">
        <v>7475.91</v>
      </c>
      <c r="K32" s="27">
        <v>37379.550000000003</v>
      </c>
      <c r="L32" s="43">
        <v>0</v>
      </c>
      <c r="M32" s="53">
        <v>5</v>
      </c>
      <c r="N32" s="34"/>
      <c r="O32" s="60">
        <v>30815</v>
      </c>
      <c r="P32" s="60">
        <v>5452</v>
      </c>
      <c r="Q32" s="60">
        <v>4361.6000000000004</v>
      </c>
      <c r="R32" s="60">
        <v>4089</v>
      </c>
      <c r="T32" s="96">
        <f t="shared" si="0"/>
        <v>58218636.800000004</v>
      </c>
      <c r="U32" s="96">
        <f t="shared" si="1"/>
        <v>54579972</v>
      </c>
      <c r="W32" s="94">
        <f t="shared" si="2"/>
        <v>58218636.800000004</v>
      </c>
      <c r="X32" s="94">
        <f t="shared" si="3"/>
        <v>54579972</v>
      </c>
    </row>
    <row r="33" spans="1:24" ht="165.75">
      <c r="A33" s="20">
        <v>23</v>
      </c>
      <c r="B33" s="21" t="s">
        <v>459</v>
      </c>
      <c r="C33" s="22" t="s">
        <v>458</v>
      </c>
      <c r="D33" s="21" t="s">
        <v>460</v>
      </c>
      <c r="E33" s="23">
        <v>0</v>
      </c>
      <c r="F33" s="24">
        <v>0</v>
      </c>
      <c r="G33" s="24">
        <v>0</v>
      </c>
      <c r="H33" s="25">
        <v>0</v>
      </c>
      <c r="I33" s="26">
        <v>0</v>
      </c>
      <c r="J33" s="24">
        <v>0</v>
      </c>
      <c r="K33" s="27">
        <v>0</v>
      </c>
      <c r="L33" s="43">
        <v>0</v>
      </c>
      <c r="M33" s="53">
        <v>0</v>
      </c>
      <c r="N33" s="34"/>
      <c r="O33" s="60">
        <v>17646</v>
      </c>
      <c r="P33" s="60">
        <v>2593</v>
      </c>
      <c r="Q33" s="60">
        <v>2074.4</v>
      </c>
      <c r="R33" s="60">
        <v>1944.75</v>
      </c>
      <c r="T33" s="96">
        <f t="shared" si="0"/>
        <v>0</v>
      </c>
      <c r="U33" s="96">
        <f t="shared" si="1"/>
        <v>0</v>
      </c>
      <c r="W33" s="94">
        <f t="shared" si="2"/>
        <v>0</v>
      </c>
      <c r="X33" s="94">
        <f t="shared" si="3"/>
        <v>0</v>
      </c>
    </row>
    <row r="34" spans="1:24" ht="165.75">
      <c r="A34" s="20">
        <v>24</v>
      </c>
      <c r="B34" s="21" t="s">
        <v>461</v>
      </c>
      <c r="C34" s="22" t="s">
        <v>458</v>
      </c>
      <c r="D34" s="21" t="s">
        <v>462</v>
      </c>
      <c r="E34" s="23">
        <v>0</v>
      </c>
      <c r="F34" s="24">
        <v>0</v>
      </c>
      <c r="G34" s="24">
        <v>0</v>
      </c>
      <c r="H34" s="25">
        <v>0</v>
      </c>
      <c r="I34" s="26">
        <v>0</v>
      </c>
      <c r="J34" s="24">
        <v>0</v>
      </c>
      <c r="K34" s="27">
        <v>0</v>
      </c>
      <c r="L34" s="43">
        <v>0</v>
      </c>
      <c r="M34" s="53">
        <v>0</v>
      </c>
      <c r="N34" s="34"/>
      <c r="O34" s="60">
        <v>16263</v>
      </c>
      <c r="P34" s="60">
        <v>1719</v>
      </c>
      <c r="Q34" s="60">
        <v>1375.2</v>
      </c>
      <c r="R34" s="60">
        <v>1289.25</v>
      </c>
      <c r="T34" s="96">
        <f t="shared" si="0"/>
        <v>0</v>
      </c>
      <c r="U34" s="96">
        <f t="shared" si="1"/>
        <v>0</v>
      </c>
      <c r="W34" s="94">
        <f t="shared" si="2"/>
        <v>0</v>
      </c>
      <c r="X34" s="94">
        <f t="shared" si="3"/>
        <v>0</v>
      </c>
    </row>
    <row r="35" spans="1:24" ht="140.25">
      <c r="A35" s="20">
        <v>25</v>
      </c>
      <c r="B35" s="21" t="s">
        <v>463</v>
      </c>
      <c r="C35" s="22" t="s">
        <v>464</v>
      </c>
      <c r="D35" s="21" t="s">
        <v>465</v>
      </c>
      <c r="E35" s="23">
        <v>0</v>
      </c>
      <c r="F35" s="24">
        <v>0</v>
      </c>
      <c r="G35" s="24">
        <v>0</v>
      </c>
      <c r="H35" s="25">
        <v>0</v>
      </c>
      <c r="I35" s="26">
        <v>0</v>
      </c>
      <c r="J35" s="24">
        <v>0</v>
      </c>
      <c r="K35" s="27">
        <v>0</v>
      </c>
      <c r="L35" s="43">
        <v>0</v>
      </c>
      <c r="M35" s="53">
        <v>0</v>
      </c>
      <c r="N35" s="34"/>
      <c r="O35" s="60">
        <v>203616</v>
      </c>
      <c r="P35" s="60">
        <v>4907</v>
      </c>
      <c r="Q35" s="60">
        <v>3925.6</v>
      </c>
      <c r="R35" s="60">
        <v>3680.25</v>
      </c>
      <c r="T35" s="96">
        <f t="shared" si="0"/>
        <v>0</v>
      </c>
      <c r="U35" s="96">
        <f t="shared" si="1"/>
        <v>0</v>
      </c>
      <c r="W35" s="94">
        <f t="shared" si="2"/>
        <v>0</v>
      </c>
      <c r="X35" s="94">
        <f t="shared" si="3"/>
        <v>0</v>
      </c>
    </row>
    <row r="36" spans="1:24" ht="25.5">
      <c r="A36" s="20">
        <v>26</v>
      </c>
      <c r="B36" s="21" t="s">
        <v>466</v>
      </c>
      <c r="C36" s="22" t="s">
        <v>467</v>
      </c>
      <c r="D36" s="21" t="s">
        <v>468</v>
      </c>
      <c r="E36" s="23">
        <v>0</v>
      </c>
      <c r="F36" s="24">
        <v>0</v>
      </c>
      <c r="G36" s="24">
        <v>0</v>
      </c>
      <c r="H36" s="25">
        <v>0</v>
      </c>
      <c r="I36" s="26">
        <v>0</v>
      </c>
      <c r="J36" s="24">
        <v>0</v>
      </c>
      <c r="K36" s="27">
        <v>0</v>
      </c>
      <c r="L36" s="43">
        <v>0</v>
      </c>
      <c r="M36" s="53">
        <v>0</v>
      </c>
      <c r="N36" s="34"/>
      <c r="O36" s="60">
        <v>44492</v>
      </c>
      <c r="P36" s="60">
        <v>3069</v>
      </c>
      <c r="Q36" s="60">
        <v>2455.1999999999998</v>
      </c>
      <c r="R36" s="60">
        <v>2301.75</v>
      </c>
      <c r="T36" s="96">
        <f t="shared" si="0"/>
        <v>0</v>
      </c>
      <c r="U36" s="96">
        <f t="shared" si="1"/>
        <v>0</v>
      </c>
      <c r="W36" s="94">
        <f t="shared" si="2"/>
        <v>0</v>
      </c>
      <c r="X36" s="94">
        <f t="shared" si="3"/>
        <v>0</v>
      </c>
    </row>
    <row r="37" spans="1:24" ht="102">
      <c r="A37" s="20">
        <v>27</v>
      </c>
      <c r="B37" s="21" t="s">
        <v>469</v>
      </c>
      <c r="C37" s="22" t="s">
        <v>470</v>
      </c>
      <c r="D37" s="21" t="s">
        <v>403</v>
      </c>
      <c r="E37" s="23">
        <v>5</v>
      </c>
      <c r="F37" s="24">
        <v>11086</v>
      </c>
      <c r="G37" s="24">
        <v>4173</v>
      </c>
      <c r="H37" s="25">
        <v>-0.41329019889767549</v>
      </c>
      <c r="I37" s="26">
        <v>0.46800829875518668</v>
      </c>
      <c r="J37" s="24">
        <v>5897.66</v>
      </c>
      <c r="K37" s="27">
        <v>29488.3</v>
      </c>
      <c r="L37" s="43">
        <v>0</v>
      </c>
      <c r="M37" s="53">
        <v>5</v>
      </c>
      <c r="N37" s="34"/>
      <c r="O37" s="60">
        <v>35290</v>
      </c>
      <c r="P37" s="60">
        <v>4173</v>
      </c>
      <c r="Q37" s="60">
        <v>3338.4</v>
      </c>
      <c r="R37" s="60">
        <v>3129.75</v>
      </c>
      <c r="T37" s="96">
        <f t="shared" si="0"/>
        <v>37009502.399999999</v>
      </c>
      <c r="U37" s="96">
        <f t="shared" si="1"/>
        <v>34696408.5</v>
      </c>
      <c r="W37" s="94">
        <f t="shared" si="2"/>
        <v>37009502.399999999</v>
      </c>
      <c r="X37" s="94">
        <f t="shared" si="3"/>
        <v>34696408.5</v>
      </c>
    </row>
    <row r="38" spans="1:24" ht="140.25">
      <c r="A38" s="20">
        <v>28</v>
      </c>
      <c r="B38" s="21" t="s">
        <v>471</v>
      </c>
      <c r="C38" s="28" t="s">
        <v>472</v>
      </c>
      <c r="D38" s="21" t="s">
        <v>443</v>
      </c>
      <c r="E38" s="23">
        <v>0</v>
      </c>
      <c r="F38" s="24">
        <v>0</v>
      </c>
      <c r="G38" s="24">
        <v>0</v>
      </c>
      <c r="H38" s="25">
        <v>0</v>
      </c>
      <c r="I38" s="26">
        <v>0</v>
      </c>
      <c r="J38" s="24">
        <v>0</v>
      </c>
      <c r="K38" s="27">
        <v>0</v>
      </c>
      <c r="L38" s="43">
        <v>0</v>
      </c>
      <c r="M38" s="53">
        <v>0</v>
      </c>
      <c r="N38" s="34"/>
      <c r="O38" s="60">
        <v>14552</v>
      </c>
      <c r="P38" s="60">
        <v>2685</v>
      </c>
      <c r="Q38" s="60">
        <v>2148</v>
      </c>
      <c r="R38" s="60">
        <v>2013.75</v>
      </c>
      <c r="T38" s="96">
        <f t="shared" si="0"/>
        <v>0</v>
      </c>
      <c r="U38" s="96">
        <f t="shared" si="1"/>
        <v>0</v>
      </c>
      <c r="W38" s="94">
        <f t="shared" si="2"/>
        <v>0</v>
      </c>
      <c r="X38" s="94">
        <f t="shared" si="3"/>
        <v>0</v>
      </c>
    </row>
    <row r="39" spans="1:24" ht="140.25">
      <c r="A39" s="20">
        <v>29</v>
      </c>
      <c r="B39" s="21" t="s">
        <v>473</v>
      </c>
      <c r="C39" s="22" t="s">
        <v>472</v>
      </c>
      <c r="D39" s="21" t="s">
        <v>474</v>
      </c>
      <c r="E39" s="23">
        <v>0</v>
      </c>
      <c r="F39" s="24">
        <v>0</v>
      </c>
      <c r="G39" s="24">
        <v>0</v>
      </c>
      <c r="H39" s="25">
        <v>0</v>
      </c>
      <c r="I39" s="26">
        <v>0</v>
      </c>
      <c r="J39" s="24">
        <v>0</v>
      </c>
      <c r="K39" s="27">
        <v>0</v>
      </c>
      <c r="L39" s="43">
        <v>0</v>
      </c>
      <c r="M39" s="53">
        <v>0</v>
      </c>
      <c r="N39" s="34"/>
      <c r="O39" s="60">
        <v>10426</v>
      </c>
      <c r="P39" s="60">
        <v>1744</v>
      </c>
      <c r="Q39" s="60">
        <v>1395.2</v>
      </c>
      <c r="R39" s="60">
        <v>1308</v>
      </c>
      <c r="T39" s="96">
        <f t="shared" si="0"/>
        <v>0</v>
      </c>
      <c r="U39" s="96">
        <f t="shared" si="1"/>
        <v>0</v>
      </c>
      <c r="W39" s="94">
        <f t="shared" si="2"/>
        <v>0</v>
      </c>
      <c r="X39" s="94">
        <f t="shared" si="3"/>
        <v>0</v>
      </c>
    </row>
    <row r="40" spans="1:24" ht="165.75">
      <c r="A40" s="20">
        <v>30</v>
      </c>
      <c r="B40" s="21" t="s">
        <v>475</v>
      </c>
      <c r="C40" s="22" t="s">
        <v>476</v>
      </c>
      <c r="D40" s="21" t="s">
        <v>465</v>
      </c>
      <c r="E40" s="23">
        <v>7</v>
      </c>
      <c r="F40" s="24">
        <v>10746</v>
      </c>
      <c r="G40" s="24">
        <v>5064</v>
      </c>
      <c r="H40" s="25">
        <v>-0.21585308056872035</v>
      </c>
      <c r="I40" s="26">
        <v>0.42703517587939699</v>
      </c>
      <c r="J40" s="24">
        <v>6157.08</v>
      </c>
      <c r="K40" s="27">
        <v>43099.56</v>
      </c>
      <c r="L40" s="43">
        <v>0</v>
      </c>
      <c r="M40" s="53">
        <v>7</v>
      </c>
      <c r="N40" s="34"/>
      <c r="O40" s="60">
        <v>35951</v>
      </c>
      <c r="P40" s="60">
        <v>5064</v>
      </c>
      <c r="Q40" s="60">
        <v>4051.2</v>
      </c>
      <c r="R40" s="60">
        <v>3798</v>
      </c>
      <c r="T40" s="96">
        <f t="shared" si="0"/>
        <v>43534195.199999996</v>
      </c>
      <c r="U40" s="96">
        <f t="shared" si="1"/>
        <v>40813308</v>
      </c>
      <c r="W40" s="94">
        <f t="shared" si="2"/>
        <v>43534195.199999996</v>
      </c>
      <c r="X40" s="94">
        <f t="shared" si="3"/>
        <v>40813308</v>
      </c>
    </row>
    <row r="41" spans="1:24" ht="165.75">
      <c r="A41" s="20">
        <v>31</v>
      </c>
      <c r="B41" s="21" t="s">
        <v>477</v>
      </c>
      <c r="C41" s="22" t="s">
        <v>476</v>
      </c>
      <c r="D41" s="21" t="s">
        <v>478</v>
      </c>
      <c r="E41" s="23">
        <v>0</v>
      </c>
      <c r="F41" s="24">
        <v>0</v>
      </c>
      <c r="G41" s="24">
        <v>0</v>
      </c>
      <c r="H41" s="25">
        <v>0</v>
      </c>
      <c r="I41" s="26">
        <v>0</v>
      </c>
      <c r="J41" s="24">
        <v>0</v>
      </c>
      <c r="K41" s="27">
        <v>0</v>
      </c>
      <c r="L41" s="43">
        <v>0</v>
      </c>
      <c r="M41" s="53">
        <v>0</v>
      </c>
      <c r="N41" s="34"/>
      <c r="O41" s="60">
        <v>20854</v>
      </c>
      <c r="P41" s="60">
        <v>2170</v>
      </c>
      <c r="Q41" s="60">
        <v>1736</v>
      </c>
      <c r="R41" s="60">
        <v>1627.5</v>
      </c>
      <c r="T41" s="96">
        <f t="shared" si="0"/>
        <v>0</v>
      </c>
      <c r="U41" s="96">
        <f t="shared" si="1"/>
        <v>0</v>
      </c>
      <c r="W41" s="94">
        <f t="shared" si="2"/>
        <v>0</v>
      </c>
      <c r="X41" s="94">
        <f t="shared" si="3"/>
        <v>0</v>
      </c>
    </row>
    <row r="42" spans="1:24" ht="165.75">
      <c r="A42" s="20">
        <v>32</v>
      </c>
      <c r="B42" s="21" t="s">
        <v>479</v>
      </c>
      <c r="C42" s="22" t="s">
        <v>480</v>
      </c>
      <c r="D42" s="21" t="s">
        <v>481</v>
      </c>
      <c r="E42" s="23">
        <v>0</v>
      </c>
      <c r="F42" s="24">
        <v>0</v>
      </c>
      <c r="G42" s="24">
        <v>0</v>
      </c>
      <c r="H42" s="25">
        <v>0</v>
      </c>
      <c r="I42" s="26">
        <v>0</v>
      </c>
      <c r="J42" s="24">
        <v>0</v>
      </c>
      <c r="K42" s="27">
        <v>0</v>
      </c>
      <c r="L42" s="43">
        <v>0</v>
      </c>
      <c r="M42" s="53">
        <v>0</v>
      </c>
      <c r="N42" s="34"/>
      <c r="O42" s="60">
        <v>57884</v>
      </c>
      <c r="P42" s="60">
        <v>13286</v>
      </c>
      <c r="Q42" s="60">
        <v>10628.8</v>
      </c>
      <c r="R42" s="60">
        <v>9964.5</v>
      </c>
      <c r="T42" s="96">
        <f t="shared" si="0"/>
        <v>0</v>
      </c>
      <c r="U42" s="96">
        <f t="shared" si="1"/>
        <v>0</v>
      </c>
      <c r="W42" s="94">
        <f t="shared" si="2"/>
        <v>0</v>
      </c>
      <c r="X42" s="94">
        <f t="shared" si="3"/>
        <v>0</v>
      </c>
    </row>
    <row r="43" spans="1:24" ht="38.25">
      <c r="A43" s="20">
        <v>33</v>
      </c>
      <c r="B43" s="21" t="s">
        <v>482</v>
      </c>
      <c r="C43" s="22" t="s">
        <v>483</v>
      </c>
      <c r="D43" s="21" t="s">
        <v>403</v>
      </c>
      <c r="E43" s="23">
        <v>2</v>
      </c>
      <c r="F43" s="24">
        <v>25113</v>
      </c>
      <c r="G43" s="24">
        <v>11723</v>
      </c>
      <c r="H43" s="25">
        <v>-0.42417043418920064</v>
      </c>
      <c r="I43" s="26">
        <v>0.33518297296221089</v>
      </c>
      <c r="J43" s="24">
        <v>16695.55</v>
      </c>
      <c r="K43" s="27">
        <v>33391.1</v>
      </c>
      <c r="L43" s="43">
        <v>0</v>
      </c>
      <c r="M43" s="53">
        <v>2</v>
      </c>
      <c r="N43" s="34"/>
      <c r="O43" s="60">
        <v>51332</v>
      </c>
      <c r="P43" s="60">
        <v>11723</v>
      </c>
      <c r="Q43" s="60">
        <v>9378.4</v>
      </c>
      <c r="R43" s="60">
        <v>8792.25</v>
      </c>
      <c r="T43" s="96">
        <f t="shared" si="0"/>
        <v>235519759.19999999</v>
      </c>
      <c r="U43" s="96">
        <f t="shared" si="1"/>
        <v>220799774.25</v>
      </c>
      <c r="W43" s="94">
        <f t="shared" si="2"/>
        <v>235519759.19999999</v>
      </c>
      <c r="X43" s="94">
        <f t="shared" si="3"/>
        <v>220799774.25</v>
      </c>
    </row>
    <row r="44" spans="1:24" ht="38.25">
      <c r="A44" s="20">
        <v>34</v>
      </c>
      <c r="B44" s="21" t="s">
        <v>484</v>
      </c>
      <c r="C44" s="22" t="s">
        <v>485</v>
      </c>
      <c r="D44" s="21" t="s">
        <v>486</v>
      </c>
      <c r="E44" s="23">
        <v>0</v>
      </c>
      <c r="F44" s="24">
        <v>0</v>
      </c>
      <c r="G44" s="24">
        <v>0</v>
      </c>
      <c r="H44" s="25">
        <v>0</v>
      </c>
      <c r="I44" s="26">
        <v>0</v>
      </c>
      <c r="J44" s="24">
        <v>0</v>
      </c>
      <c r="K44" s="27">
        <v>0</v>
      </c>
      <c r="L44" s="43">
        <v>0</v>
      </c>
      <c r="M44" s="53">
        <v>0</v>
      </c>
      <c r="N44" s="34"/>
      <c r="O44" s="60">
        <v>21399</v>
      </c>
      <c r="P44" s="60">
        <v>3084</v>
      </c>
      <c r="Q44" s="60">
        <v>2467.1999999999998</v>
      </c>
      <c r="R44" s="60">
        <v>2313</v>
      </c>
      <c r="T44" s="96">
        <f t="shared" si="0"/>
        <v>0</v>
      </c>
      <c r="U44" s="96">
        <f t="shared" si="1"/>
        <v>0</v>
      </c>
      <c r="W44" s="94">
        <f t="shared" si="2"/>
        <v>0</v>
      </c>
      <c r="X44" s="94">
        <f t="shared" si="3"/>
        <v>0</v>
      </c>
    </row>
    <row r="45" spans="1:24" ht="38.25">
      <c r="A45" s="20">
        <v>35</v>
      </c>
      <c r="B45" s="21" t="s">
        <v>487</v>
      </c>
      <c r="C45" s="22" t="s">
        <v>488</v>
      </c>
      <c r="D45" s="21" t="s">
        <v>489</v>
      </c>
      <c r="E45" s="23">
        <v>0</v>
      </c>
      <c r="F45" s="24">
        <v>0</v>
      </c>
      <c r="G45" s="24">
        <v>0</v>
      </c>
      <c r="H45" s="25">
        <v>0</v>
      </c>
      <c r="I45" s="26">
        <v>0</v>
      </c>
      <c r="J45" s="24">
        <v>0</v>
      </c>
      <c r="K45" s="27">
        <v>0</v>
      </c>
      <c r="L45" s="43">
        <v>0</v>
      </c>
      <c r="M45" s="53">
        <v>0</v>
      </c>
      <c r="N45" s="34"/>
      <c r="O45" s="60">
        <v>15720</v>
      </c>
      <c r="P45" s="60">
        <v>2692</v>
      </c>
      <c r="Q45" s="60">
        <v>2153.6</v>
      </c>
      <c r="R45" s="60">
        <v>2019</v>
      </c>
      <c r="T45" s="96">
        <f t="shared" si="0"/>
        <v>0</v>
      </c>
      <c r="U45" s="96">
        <f t="shared" si="1"/>
        <v>0</v>
      </c>
      <c r="W45" s="94">
        <f t="shared" si="2"/>
        <v>0</v>
      </c>
      <c r="X45" s="94">
        <f t="shared" si="3"/>
        <v>0</v>
      </c>
    </row>
    <row r="46" spans="1:24" ht="38.25">
      <c r="A46" s="20">
        <v>36</v>
      </c>
      <c r="B46" s="21" t="s">
        <v>490</v>
      </c>
      <c r="C46" s="22" t="s">
        <v>488</v>
      </c>
      <c r="D46" s="21" t="s">
        <v>465</v>
      </c>
      <c r="E46" s="23">
        <v>1</v>
      </c>
      <c r="F46" s="24">
        <v>19457</v>
      </c>
      <c r="G46" s="24">
        <v>10365</v>
      </c>
      <c r="H46" s="25">
        <v>-0.3075812831644959</v>
      </c>
      <c r="I46" s="26">
        <v>0.30343423960528348</v>
      </c>
      <c r="J46" s="24">
        <v>13553.08</v>
      </c>
      <c r="K46" s="27">
        <v>13553.08</v>
      </c>
      <c r="L46" s="43">
        <v>0</v>
      </c>
      <c r="M46" s="53">
        <v>1</v>
      </c>
      <c r="N46" s="34"/>
      <c r="O46" s="60">
        <v>47933</v>
      </c>
      <c r="P46" s="60">
        <v>10365</v>
      </c>
      <c r="Q46" s="60">
        <v>8292</v>
      </c>
      <c r="R46" s="60">
        <v>7773.75</v>
      </c>
      <c r="T46" s="96">
        <f t="shared" si="0"/>
        <v>161337444</v>
      </c>
      <c r="U46" s="96">
        <f t="shared" si="1"/>
        <v>151253853.75</v>
      </c>
      <c r="W46" s="94">
        <f t="shared" si="2"/>
        <v>161337444</v>
      </c>
      <c r="X46" s="94">
        <f t="shared" si="3"/>
        <v>151253853.75</v>
      </c>
    </row>
    <row r="47" spans="1:24" ht="140.25">
      <c r="A47" s="20">
        <v>37</v>
      </c>
      <c r="B47" s="21" t="s">
        <v>491</v>
      </c>
      <c r="C47" s="22" t="s">
        <v>492</v>
      </c>
      <c r="D47" s="21" t="s">
        <v>493</v>
      </c>
      <c r="E47" s="23">
        <v>0</v>
      </c>
      <c r="F47" s="24">
        <v>0</v>
      </c>
      <c r="G47" s="24">
        <v>0</v>
      </c>
      <c r="H47" s="25">
        <v>0</v>
      </c>
      <c r="I47" s="26">
        <v>0</v>
      </c>
      <c r="J47" s="24">
        <v>0</v>
      </c>
      <c r="K47" s="27">
        <v>0</v>
      </c>
      <c r="L47" s="43">
        <v>0</v>
      </c>
      <c r="M47" s="53">
        <v>0</v>
      </c>
      <c r="N47" s="34"/>
      <c r="O47" s="60">
        <v>21656</v>
      </c>
      <c r="P47" s="60">
        <v>2991</v>
      </c>
      <c r="Q47" s="60">
        <v>2392.8000000000002</v>
      </c>
      <c r="R47" s="60">
        <v>2243.25</v>
      </c>
      <c r="T47" s="96">
        <f t="shared" si="0"/>
        <v>0</v>
      </c>
      <c r="U47" s="96">
        <f t="shared" si="1"/>
        <v>0</v>
      </c>
      <c r="W47" s="94">
        <f t="shared" si="2"/>
        <v>0</v>
      </c>
      <c r="X47" s="94">
        <f t="shared" si="3"/>
        <v>0</v>
      </c>
    </row>
    <row r="48" spans="1:24" ht="140.25">
      <c r="A48" s="20">
        <v>38</v>
      </c>
      <c r="B48" s="21" t="s">
        <v>494</v>
      </c>
      <c r="C48" s="22" t="s">
        <v>492</v>
      </c>
      <c r="D48" s="21" t="s">
        <v>495</v>
      </c>
      <c r="E48" s="23">
        <v>0</v>
      </c>
      <c r="F48" s="24">
        <v>0</v>
      </c>
      <c r="G48" s="24">
        <v>0</v>
      </c>
      <c r="H48" s="25">
        <v>0</v>
      </c>
      <c r="I48" s="26">
        <v>0</v>
      </c>
      <c r="J48" s="24">
        <v>0</v>
      </c>
      <c r="K48" s="27">
        <v>0</v>
      </c>
      <c r="L48" s="43">
        <v>0</v>
      </c>
      <c r="M48" s="53">
        <v>0</v>
      </c>
      <c r="N48" s="34"/>
      <c r="O48" s="60">
        <v>17975</v>
      </c>
      <c r="P48" s="60">
        <v>1879</v>
      </c>
      <c r="Q48" s="60">
        <v>1503.2</v>
      </c>
      <c r="R48" s="60">
        <v>1409.25</v>
      </c>
      <c r="T48" s="96">
        <f t="shared" si="0"/>
        <v>0</v>
      </c>
      <c r="U48" s="96">
        <f t="shared" si="1"/>
        <v>0</v>
      </c>
      <c r="W48" s="94">
        <f t="shared" si="2"/>
        <v>0</v>
      </c>
      <c r="X48" s="94">
        <f t="shared" si="3"/>
        <v>0</v>
      </c>
    </row>
    <row r="49" spans="1:24" ht="63.75">
      <c r="A49" s="20">
        <v>39</v>
      </c>
      <c r="B49" s="21" t="s">
        <v>496</v>
      </c>
      <c r="C49" s="22" t="s">
        <v>497</v>
      </c>
      <c r="D49" s="21" t="s">
        <v>465</v>
      </c>
      <c r="E49" s="23">
        <v>2</v>
      </c>
      <c r="F49" s="24">
        <v>15950</v>
      </c>
      <c r="G49" s="24">
        <v>5937</v>
      </c>
      <c r="H49" s="25">
        <v>-0.3934781876368536</v>
      </c>
      <c r="I49" s="26">
        <v>0.48131159874608154</v>
      </c>
      <c r="J49" s="24">
        <v>8273.08</v>
      </c>
      <c r="K49" s="27">
        <v>16546.16</v>
      </c>
      <c r="L49" s="43">
        <v>0</v>
      </c>
      <c r="M49" s="53">
        <v>2</v>
      </c>
      <c r="N49" s="34"/>
      <c r="O49" s="60">
        <v>46519</v>
      </c>
      <c r="P49" s="60">
        <v>5937</v>
      </c>
      <c r="Q49" s="60">
        <v>4749.6000000000004</v>
      </c>
      <c r="R49" s="60">
        <v>4452.75</v>
      </c>
      <c r="T49" s="96">
        <f t="shared" si="0"/>
        <v>75756120</v>
      </c>
      <c r="U49" s="96">
        <f t="shared" si="1"/>
        <v>71021362.5</v>
      </c>
      <c r="W49" s="94">
        <f t="shared" si="2"/>
        <v>75756120</v>
      </c>
      <c r="X49" s="94">
        <f t="shared" si="3"/>
        <v>71021362.5</v>
      </c>
    </row>
    <row r="50" spans="1:24" ht="89.25">
      <c r="A50" s="20">
        <v>40</v>
      </c>
      <c r="B50" s="21" t="s">
        <v>498</v>
      </c>
      <c r="C50" s="22" t="s">
        <v>499</v>
      </c>
      <c r="D50" s="21" t="s">
        <v>440</v>
      </c>
      <c r="E50" s="23">
        <v>0</v>
      </c>
      <c r="F50" s="24">
        <v>0</v>
      </c>
      <c r="G50" s="24">
        <v>0</v>
      </c>
      <c r="H50" s="25">
        <v>0</v>
      </c>
      <c r="I50" s="26">
        <v>0</v>
      </c>
      <c r="J50" s="24">
        <v>0</v>
      </c>
      <c r="K50" s="27">
        <v>0</v>
      </c>
      <c r="L50" s="43">
        <v>0</v>
      </c>
      <c r="M50" s="53">
        <v>0</v>
      </c>
      <c r="N50" s="34"/>
      <c r="O50" s="60">
        <v>49645</v>
      </c>
      <c r="P50" s="60">
        <v>4579</v>
      </c>
      <c r="Q50" s="60">
        <v>3663.2</v>
      </c>
      <c r="R50" s="60">
        <v>3434.25</v>
      </c>
      <c r="T50" s="96">
        <f t="shared" si="0"/>
        <v>0</v>
      </c>
      <c r="U50" s="96">
        <f t="shared" si="1"/>
        <v>0</v>
      </c>
      <c r="W50" s="94">
        <f t="shared" si="2"/>
        <v>0</v>
      </c>
      <c r="X50" s="94">
        <f t="shared" si="3"/>
        <v>0</v>
      </c>
    </row>
    <row r="51" spans="1:24" ht="127.5">
      <c r="A51" s="20">
        <v>41</v>
      </c>
      <c r="B51" s="21" t="s">
        <v>500</v>
      </c>
      <c r="C51" s="22" t="s">
        <v>501</v>
      </c>
      <c r="D51" s="21" t="s">
        <v>502</v>
      </c>
      <c r="E51" s="23">
        <v>6</v>
      </c>
      <c r="F51" s="24">
        <v>4185</v>
      </c>
      <c r="G51" s="24">
        <v>1736</v>
      </c>
      <c r="H51" s="25">
        <v>-0.55752880184331788</v>
      </c>
      <c r="I51" s="26">
        <v>0.35391397849462369</v>
      </c>
      <c r="J51" s="24">
        <v>2703.87</v>
      </c>
      <c r="K51" s="27">
        <v>16223.22</v>
      </c>
      <c r="L51" s="43">
        <v>0</v>
      </c>
      <c r="M51" s="53">
        <v>6</v>
      </c>
      <c r="N51" s="34"/>
      <c r="O51" s="60">
        <v>17646</v>
      </c>
      <c r="P51" s="60">
        <v>1736</v>
      </c>
      <c r="Q51" s="60">
        <v>1388.8</v>
      </c>
      <c r="R51" s="60">
        <v>1302</v>
      </c>
      <c r="T51" s="96">
        <f t="shared" si="0"/>
        <v>5812128</v>
      </c>
      <c r="U51" s="96">
        <f t="shared" si="1"/>
        <v>5448870</v>
      </c>
      <c r="W51" s="94">
        <f t="shared" si="2"/>
        <v>5812128</v>
      </c>
      <c r="X51" s="94">
        <f t="shared" si="3"/>
        <v>5448870</v>
      </c>
    </row>
    <row r="52" spans="1:24" ht="51">
      <c r="A52" s="20">
        <v>42</v>
      </c>
      <c r="B52" s="21" t="s">
        <v>503</v>
      </c>
      <c r="C52" s="22" t="s">
        <v>504</v>
      </c>
      <c r="D52" s="21" t="s">
        <v>505</v>
      </c>
      <c r="E52" s="23">
        <v>0</v>
      </c>
      <c r="F52" s="24">
        <v>0</v>
      </c>
      <c r="G52" s="24">
        <v>0</v>
      </c>
      <c r="H52" s="25">
        <v>0</v>
      </c>
      <c r="I52" s="26">
        <v>0</v>
      </c>
      <c r="J52" s="24">
        <v>0</v>
      </c>
      <c r="K52" s="27">
        <v>0</v>
      </c>
      <c r="L52" s="43">
        <v>0</v>
      </c>
      <c r="M52" s="53">
        <v>0</v>
      </c>
      <c r="N52" s="34"/>
      <c r="O52" s="60">
        <v>33383</v>
      </c>
      <c r="P52" s="60">
        <v>2827</v>
      </c>
      <c r="Q52" s="60">
        <v>2261.6</v>
      </c>
      <c r="R52" s="60">
        <v>2120.25</v>
      </c>
      <c r="T52" s="96">
        <f t="shared" si="0"/>
        <v>0</v>
      </c>
      <c r="U52" s="96">
        <f t="shared" si="1"/>
        <v>0</v>
      </c>
      <c r="W52" s="94">
        <f t="shared" si="2"/>
        <v>0</v>
      </c>
      <c r="X52" s="94">
        <f t="shared" si="3"/>
        <v>0</v>
      </c>
    </row>
    <row r="53" spans="1:24" ht="38.25">
      <c r="A53" s="20">
        <v>43</v>
      </c>
      <c r="B53" s="21" t="s">
        <v>506</v>
      </c>
      <c r="C53" s="22" t="s">
        <v>507</v>
      </c>
      <c r="D53" s="21" t="s">
        <v>508</v>
      </c>
      <c r="E53" s="23">
        <v>0</v>
      </c>
      <c r="F53" s="24">
        <v>0</v>
      </c>
      <c r="G53" s="24">
        <v>0</v>
      </c>
      <c r="H53" s="25">
        <v>0</v>
      </c>
      <c r="I53" s="26">
        <v>0</v>
      </c>
      <c r="J53" s="24">
        <v>0</v>
      </c>
      <c r="K53" s="27">
        <v>0</v>
      </c>
      <c r="L53" s="43">
        <v>0</v>
      </c>
      <c r="M53" s="53">
        <v>0</v>
      </c>
      <c r="N53" s="34"/>
      <c r="O53" s="60">
        <v>19250</v>
      </c>
      <c r="P53" s="60">
        <v>4072</v>
      </c>
      <c r="Q53" s="60">
        <v>3257.6</v>
      </c>
      <c r="R53" s="60">
        <v>3054</v>
      </c>
      <c r="T53" s="96">
        <f t="shared" si="0"/>
        <v>0</v>
      </c>
      <c r="U53" s="96">
        <f t="shared" si="1"/>
        <v>0</v>
      </c>
      <c r="W53" s="94">
        <f t="shared" si="2"/>
        <v>0</v>
      </c>
      <c r="X53" s="94">
        <f t="shared" si="3"/>
        <v>0</v>
      </c>
    </row>
    <row r="54" spans="1:24" ht="51">
      <c r="A54" s="20">
        <v>44</v>
      </c>
      <c r="B54" s="21" t="s">
        <v>509</v>
      </c>
      <c r="C54" s="22" t="s">
        <v>510</v>
      </c>
      <c r="D54" s="21" t="s">
        <v>403</v>
      </c>
      <c r="E54" s="23">
        <v>6</v>
      </c>
      <c r="F54" s="24">
        <v>31900</v>
      </c>
      <c r="G54" s="24">
        <v>17640</v>
      </c>
      <c r="H54" s="25">
        <v>-0.42805215419501136</v>
      </c>
      <c r="I54" s="26">
        <v>0.21031849529780566</v>
      </c>
      <c r="J54" s="24">
        <v>25190.84</v>
      </c>
      <c r="K54" s="27">
        <v>151145.04</v>
      </c>
      <c r="L54" s="43">
        <v>0</v>
      </c>
      <c r="M54" s="53">
        <v>6</v>
      </c>
      <c r="N54" s="34"/>
      <c r="O54" s="60">
        <v>92444</v>
      </c>
      <c r="P54" s="60">
        <v>17640</v>
      </c>
      <c r="Q54" s="60">
        <v>14112</v>
      </c>
      <c r="R54" s="60">
        <v>13230</v>
      </c>
      <c r="T54" s="96">
        <f t="shared" si="0"/>
        <v>450172800</v>
      </c>
      <c r="U54" s="96">
        <f t="shared" si="1"/>
        <v>422037000</v>
      </c>
      <c r="W54" s="94">
        <f t="shared" si="2"/>
        <v>450172800</v>
      </c>
      <c r="X54" s="94">
        <f t="shared" si="3"/>
        <v>422037000</v>
      </c>
    </row>
    <row r="55" spans="1:24" ht="38.25">
      <c r="A55" s="20">
        <v>45</v>
      </c>
      <c r="B55" s="21" t="s">
        <v>511</v>
      </c>
      <c r="C55" s="28" t="s">
        <v>512</v>
      </c>
      <c r="D55" s="21" t="s">
        <v>465</v>
      </c>
      <c r="E55" s="23">
        <v>5</v>
      </c>
      <c r="F55" s="24">
        <v>15158</v>
      </c>
      <c r="G55" s="24">
        <v>7349</v>
      </c>
      <c r="H55" s="25">
        <v>-0.14550142876581859</v>
      </c>
      <c r="I55" s="26">
        <v>0.44463055812112406</v>
      </c>
      <c r="J55" s="24">
        <v>8418.2900000000009</v>
      </c>
      <c r="K55" s="27">
        <v>42091.450000000004</v>
      </c>
      <c r="L55" s="43">
        <v>0</v>
      </c>
      <c r="M55" s="53">
        <v>5</v>
      </c>
      <c r="N55" s="34"/>
      <c r="O55" s="60">
        <v>68977</v>
      </c>
      <c r="P55" s="60">
        <v>7349</v>
      </c>
      <c r="Q55" s="60">
        <v>5879.2</v>
      </c>
      <c r="R55" s="60">
        <v>5511.75</v>
      </c>
      <c r="T55" s="96">
        <f t="shared" si="0"/>
        <v>89116913.599999994</v>
      </c>
      <c r="U55" s="96">
        <f t="shared" si="1"/>
        <v>83547106.5</v>
      </c>
      <c r="W55" s="94">
        <f t="shared" si="2"/>
        <v>89116913.599999994</v>
      </c>
      <c r="X55" s="94">
        <f t="shared" si="3"/>
        <v>83547106.5</v>
      </c>
    </row>
    <row r="56" spans="1:24" ht="51">
      <c r="A56" s="20">
        <v>46</v>
      </c>
      <c r="B56" s="21" t="s">
        <v>513</v>
      </c>
      <c r="C56" s="22" t="s">
        <v>514</v>
      </c>
      <c r="D56" s="21" t="s">
        <v>403</v>
      </c>
      <c r="E56" s="23">
        <v>0</v>
      </c>
      <c r="F56" s="24">
        <v>0</v>
      </c>
      <c r="G56" s="24">
        <v>0</v>
      </c>
      <c r="H56" s="25">
        <v>0</v>
      </c>
      <c r="I56" s="26">
        <v>0</v>
      </c>
      <c r="J56" s="24">
        <v>0</v>
      </c>
      <c r="K56" s="27">
        <v>0</v>
      </c>
      <c r="L56" s="43">
        <v>0</v>
      </c>
      <c r="M56" s="53">
        <v>0</v>
      </c>
      <c r="N56" s="34"/>
      <c r="O56" s="60">
        <v>77036</v>
      </c>
      <c r="P56" s="60">
        <v>7349</v>
      </c>
      <c r="Q56" s="60">
        <v>5879.2</v>
      </c>
      <c r="R56" s="60">
        <v>5511.75</v>
      </c>
      <c r="T56" s="96">
        <f t="shared" si="0"/>
        <v>0</v>
      </c>
      <c r="U56" s="96">
        <f t="shared" si="1"/>
        <v>0</v>
      </c>
      <c r="W56" s="94">
        <f t="shared" si="2"/>
        <v>0</v>
      </c>
      <c r="X56" s="94">
        <f t="shared" si="3"/>
        <v>0</v>
      </c>
    </row>
    <row r="57" spans="1:24" ht="38.25">
      <c r="A57" s="20">
        <v>47</v>
      </c>
      <c r="B57" s="21" t="s">
        <v>515</v>
      </c>
      <c r="C57" s="22" t="s">
        <v>516</v>
      </c>
      <c r="D57" s="21" t="s">
        <v>465</v>
      </c>
      <c r="E57" s="23">
        <v>0</v>
      </c>
      <c r="F57" s="24">
        <v>0</v>
      </c>
      <c r="G57" s="24">
        <v>0</v>
      </c>
      <c r="H57" s="25">
        <v>0</v>
      </c>
      <c r="I57" s="26">
        <v>0</v>
      </c>
      <c r="J57" s="24">
        <v>0</v>
      </c>
      <c r="K57" s="27">
        <v>0</v>
      </c>
      <c r="L57" s="43">
        <v>0</v>
      </c>
      <c r="M57" s="53">
        <v>0</v>
      </c>
      <c r="N57" s="34"/>
      <c r="O57" s="60">
        <v>77246</v>
      </c>
      <c r="P57" s="60">
        <v>13607</v>
      </c>
      <c r="Q57" s="60">
        <v>10885.6</v>
      </c>
      <c r="R57" s="60">
        <v>10205.25</v>
      </c>
      <c r="T57" s="96">
        <f t="shared" si="0"/>
        <v>0</v>
      </c>
      <c r="U57" s="96">
        <f t="shared" si="1"/>
        <v>0</v>
      </c>
      <c r="W57" s="94">
        <f t="shared" si="2"/>
        <v>0</v>
      </c>
      <c r="X57" s="94">
        <f t="shared" si="3"/>
        <v>0</v>
      </c>
    </row>
    <row r="58" spans="1:24" ht="140.25">
      <c r="A58" s="20">
        <v>48</v>
      </c>
      <c r="B58" s="21" t="s">
        <v>517</v>
      </c>
      <c r="C58" s="22" t="s">
        <v>518</v>
      </c>
      <c r="D58" s="21" t="s">
        <v>403</v>
      </c>
      <c r="E58" s="23">
        <v>7</v>
      </c>
      <c r="F58" s="24">
        <v>53393</v>
      </c>
      <c r="G58" s="24">
        <v>30644</v>
      </c>
      <c r="H58" s="25">
        <v>-0.47816146717138752</v>
      </c>
      <c r="I58" s="26">
        <v>0.15163448392111323</v>
      </c>
      <c r="J58" s="24">
        <v>45296.78</v>
      </c>
      <c r="K58" s="27">
        <v>317077.45999999996</v>
      </c>
      <c r="L58" s="43">
        <v>0</v>
      </c>
      <c r="M58" s="53">
        <v>7</v>
      </c>
      <c r="N58" s="34"/>
      <c r="O58" s="60">
        <v>213989</v>
      </c>
      <c r="P58" s="60">
        <v>30644</v>
      </c>
      <c r="Q58" s="60">
        <v>24515.200000000001</v>
      </c>
      <c r="R58" s="60">
        <v>22983</v>
      </c>
      <c r="T58" s="96">
        <f t="shared" si="0"/>
        <v>1308940073.6000001</v>
      </c>
      <c r="U58" s="96">
        <f t="shared" si="1"/>
        <v>1227131319</v>
      </c>
      <c r="W58" s="94">
        <f t="shared" si="2"/>
        <v>1308940073.6000001</v>
      </c>
      <c r="X58" s="94">
        <f t="shared" si="3"/>
        <v>1227131319</v>
      </c>
    </row>
    <row r="59" spans="1:24" ht="38.25">
      <c r="A59" s="20">
        <v>49</v>
      </c>
      <c r="B59" s="21" t="s">
        <v>519</v>
      </c>
      <c r="C59" s="22" t="s">
        <v>520</v>
      </c>
      <c r="D59" s="21" t="s">
        <v>521</v>
      </c>
      <c r="E59" s="23">
        <v>0</v>
      </c>
      <c r="F59" s="24">
        <v>0</v>
      </c>
      <c r="G59" s="24">
        <v>0</v>
      </c>
      <c r="H59" s="25">
        <v>0</v>
      </c>
      <c r="I59" s="26">
        <v>0</v>
      </c>
      <c r="J59" s="24">
        <v>0</v>
      </c>
      <c r="K59" s="27">
        <v>0</v>
      </c>
      <c r="L59" s="43">
        <v>0</v>
      </c>
      <c r="M59" s="53">
        <v>0</v>
      </c>
      <c r="N59" s="34"/>
      <c r="O59" s="60">
        <v>93039</v>
      </c>
      <c r="P59" s="60">
        <v>16799</v>
      </c>
      <c r="Q59" s="60">
        <v>13439.2</v>
      </c>
      <c r="R59" s="60">
        <v>12599.25</v>
      </c>
      <c r="T59" s="96">
        <f t="shared" si="0"/>
        <v>0</v>
      </c>
      <c r="U59" s="96">
        <f t="shared" si="1"/>
        <v>0</v>
      </c>
      <c r="W59" s="94">
        <f t="shared" si="2"/>
        <v>0</v>
      </c>
      <c r="X59" s="94">
        <f t="shared" si="3"/>
        <v>0</v>
      </c>
    </row>
    <row r="60" spans="1:24" ht="38.25">
      <c r="A60" s="20">
        <v>50</v>
      </c>
      <c r="B60" s="21" t="s">
        <v>522</v>
      </c>
      <c r="C60" s="22" t="s">
        <v>523</v>
      </c>
      <c r="D60" s="21" t="s">
        <v>403</v>
      </c>
      <c r="E60" s="23">
        <v>7</v>
      </c>
      <c r="F60" s="24">
        <v>16063</v>
      </c>
      <c r="G60" s="24">
        <v>6924</v>
      </c>
      <c r="H60" s="25">
        <v>-0.41858030040439054</v>
      </c>
      <c r="I60" s="26">
        <v>0.38851708896221127</v>
      </c>
      <c r="J60" s="24">
        <v>9822.25</v>
      </c>
      <c r="K60" s="27">
        <v>68755.75</v>
      </c>
      <c r="L60" s="43">
        <v>0</v>
      </c>
      <c r="M60" s="53">
        <v>7</v>
      </c>
      <c r="N60" s="34"/>
      <c r="O60" s="60">
        <v>90731</v>
      </c>
      <c r="P60" s="60">
        <v>6924</v>
      </c>
      <c r="Q60" s="60">
        <v>5539.2</v>
      </c>
      <c r="R60" s="60">
        <v>5193</v>
      </c>
      <c r="T60" s="96">
        <f t="shared" si="0"/>
        <v>88976169.599999994</v>
      </c>
      <c r="U60" s="96">
        <f t="shared" si="1"/>
        <v>83415159</v>
      </c>
      <c r="W60" s="94">
        <f t="shared" si="2"/>
        <v>88976169.599999994</v>
      </c>
      <c r="X60" s="94">
        <f t="shared" si="3"/>
        <v>83415159</v>
      </c>
    </row>
    <row r="61" spans="1:24" ht="38.25">
      <c r="A61" s="20">
        <v>51</v>
      </c>
      <c r="B61" s="21" t="s">
        <v>524</v>
      </c>
      <c r="C61" s="22" t="s">
        <v>525</v>
      </c>
      <c r="D61" s="21" t="s">
        <v>521</v>
      </c>
      <c r="E61" s="23">
        <v>0</v>
      </c>
      <c r="F61" s="24">
        <v>0</v>
      </c>
      <c r="G61" s="24">
        <v>0</v>
      </c>
      <c r="H61" s="25">
        <v>0</v>
      </c>
      <c r="I61" s="26">
        <v>0</v>
      </c>
      <c r="J61" s="24">
        <v>0</v>
      </c>
      <c r="K61" s="27">
        <v>0</v>
      </c>
      <c r="L61" s="43">
        <v>0</v>
      </c>
      <c r="M61" s="53">
        <v>0</v>
      </c>
      <c r="N61" s="34"/>
      <c r="O61" s="60">
        <v>76997</v>
      </c>
      <c r="P61" s="60">
        <v>5670</v>
      </c>
      <c r="Q61" s="60">
        <v>4536</v>
      </c>
      <c r="R61" s="60">
        <v>4252.5</v>
      </c>
      <c r="T61" s="96">
        <f t="shared" si="0"/>
        <v>0</v>
      </c>
      <c r="U61" s="96">
        <f t="shared" si="1"/>
        <v>0</v>
      </c>
      <c r="W61" s="94">
        <f t="shared" si="2"/>
        <v>0</v>
      </c>
      <c r="X61" s="94">
        <f t="shared" si="3"/>
        <v>0</v>
      </c>
    </row>
    <row r="62" spans="1:24" ht="76.5">
      <c r="A62" s="20">
        <v>52</v>
      </c>
      <c r="B62" s="21" t="s">
        <v>526</v>
      </c>
      <c r="C62" s="22" t="s">
        <v>527</v>
      </c>
      <c r="D62" s="21" t="s">
        <v>521</v>
      </c>
      <c r="E62" s="23">
        <v>0</v>
      </c>
      <c r="F62" s="24">
        <v>0</v>
      </c>
      <c r="G62" s="24">
        <v>0</v>
      </c>
      <c r="H62" s="25">
        <v>0</v>
      </c>
      <c r="I62" s="26">
        <v>0</v>
      </c>
      <c r="J62" s="24">
        <v>0</v>
      </c>
      <c r="K62" s="27">
        <v>0</v>
      </c>
      <c r="L62" s="43">
        <v>0</v>
      </c>
      <c r="M62" s="53">
        <v>0</v>
      </c>
      <c r="N62" s="34"/>
      <c r="O62" s="60">
        <v>59917</v>
      </c>
      <c r="P62" s="60">
        <v>6369</v>
      </c>
      <c r="Q62" s="60">
        <v>5095.2</v>
      </c>
      <c r="R62" s="60">
        <v>4776.75</v>
      </c>
      <c r="T62" s="96">
        <f t="shared" si="0"/>
        <v>0</v>
      </c>
      <c r="U62" s="96">
        <f t="shared" si="1"/>
        <v>0</v>
      </c>
      <c r="W62" s="94">
        <f t="shared" si="2"/>
        <v>0</v>
      </c>
      <c r="X62" s="94">
        <f t="shared" si="3"/>
        <v>0</v>
      </c>
    </row>
    <row r="63" spans="1:24" ht="229.5">
      <c r="A63" s="20">
        <v>53</v>
      </c>
      <c r="B63" s="21" t="s">
        <v>528</v>
      </c>
      <c r="C63" s="22" t="s">
        <v>529</v>
      </c>
      <c r="D63" s="21" t="s">
        <v>530</v>
      </c>
      <c r="E63" s="23">
        <v>0</v>
      </c>
      <c r="F63" s="24">
        <v>0</v>
      </c>
      <c r="G63" s="24">
        <v>0</v>
      </c>
      <c r="H63" s="25">
        <v>0</v>
      </c>
      <c r="I63" s="26">
        <v>0</v>
      </c>
      <c r="J63" s="24">
        <v>0</v>
      </c>
      <c r="K63" s="27">
        <v>0</v>
      </c>
      <c r="L63" s="43">
        <v>0</v>
      </c>
      <c r="M63" s="53">
        <v>0</v>
      </c>
      <c r="N63" s="34"/>
      <c r="O63" s="60">
        <v>280721</v>
      </c>
      <c r="P63" s="60">
        <v>9631</v>
      </c>
      <c r="Q63" s="60">
        <v>7704.8</v>
      </c>
      <c r="R63" s="60">
        <v>7223.25</v>
      </c>
      <c r="T63" s="96">
        <f t="shared" si="0"/>
        <v>0</v>
      </c>
      <c r="U63" s="96">
        <f t="shared" si="1"/>
        <v>0</v>
      </c>
      <c r="W63" s="94">
        <f t="shared" si="2"/>
        <v>0</v>
      </c>
      <c r="X63" s="94">
        <f t="shared" si="3"/>
        <v>0</v>
      </c>
    </row>
    <row r="64" spans="1:24" ht="51">
      <c r="A64" s="20">
        <v>54</v>
      </c>
      <c r="B64" s="21" t="s">
        <v>531</v>
      </c>
      <c r="C64" s="22" t="s">
        <v>532</v>
      </c>
      <c r="D64" s="21" t="s">
        <v>533</v>
      </c>
      <c r="E64" s="23">
        <v>0</v>
      </c>
      <c r="F64" s="24">
        <v>0</v>
      </c>
      <c r="G64" s="24">
        <v>0</v>
      </c>
      <c r="H64" s="25">
        <v>0</v>
      </c>
      <c r="I64" s="26">
        <v>0</v>
      </c>
      <c r="J64" s="24">
        <v>0</v>
      </c>
      <c r="K64" s="27">
        <v>0</v>
      </c>
      <c r="L64" s="43">
        <v>0</v>
      </c>
      <c r="M64" s="53">
        <v>0</v>
      </c>
      <c r="N64" s="34"/>
      <c r="O64" s="60">
        <v>20543</v>
      </c>
      <c r="P64" s="60">
        <v>5035</v>
      </c>
      <c r="Q64" s="60">
        <v>4028</v>
      </c>
      <c r="R64" s="60">
        <v>3776.25</v>
      </c>
      <c r="T64" s="96">
        <f t="shared" si="0"/>
        <v>0</v>
      </c>
      <c r="U64" s="96">
        <f t="shared" si="1"/>
        <v>0</v>
      </c>
      <c r="W64" s="94">
        <f t="shared" si="2"/>
        <v>0</v>
      </c>
      <c r="X64" s="94">
        <f t="shared" si="3"/>
        <v>0</v>
      </c>
    </row>
    <row r="65" spans="1:24" ht="51">
      <c r="A65" s="20">
        <v>55</v>
      </c>
      <c r="B65" s="21" t="s">
        <v>534</v>
      </c>
      <c r="C65" s="22" t="s">
        <v>532</v>
      </c>
      <c r="D65" s="21" t="s">
        <v>403</v>
      </c>
      <c r="E65" s="23">
        <v>5</v>
      </c>
      <c r="F65" s="24">
        <v>33031</v>
      </c>
      <c r="G65" s="24">
        <v>14891</v>
      </c>
      <c r="H65" s="25">
        <v>-0.14497817473641791</v>
      </c>
      <c r="I65" s="26">
        <v>0.48382216705519066</v>
      </c>
      <c r="J65" s="24">
        <v>17049.87</v>
      </c>
      <c r="K65" s="27">
        <v>85249.349999999991</v>
      </c>
      <c r="L65" s="43">
        <v>0</v>
      </c>
      <c r="M65" s="53">
        <v>5</v>
      </c>
      <c r="N65" s="34"/>
      <c r="O65" s="60">
        <v>56144</v>
      </c>
      <c r="P65" s="60">
        <v>14891</v>
      </c>
      <c r="Q65" s="60">
        <v>11912.8</v>
      </c>
      <c r="R65" s="60">
        <v>11168.25</v>
      </c>
      <c r="T65" s="96">
        <f t="shared" si="0"/>
        <v>393491696.79999995</v>
      </c>
      <c r="U65" s="96">
        <f t="shared" si="1"/>
        <v>368898465.75</v>
      </c>
      <c r="W65" s="94">
        <f t="shared" si="2"/>
        <v>393491696.79999995</v>
      </c>
      <c r="X65" s="94">
        <f t="shared" si="3"/>
        <v>368898465.75</v>
      </c>
    </row>
    <row r="66" spans="1:24" ht="38.25">
      <c r="A66" s="20">
        <v>56</v>
      </c>
      <c r="B66" s="21" t="s">
        <v>535</v>
      </c>
      <c r="C66" s="22" t="s">
        <v>536</v>
      </c>
      <c r="D66" s="21" t="s">
        <v>537</v>
      </c>
      <c r="E66" s="23">
        <v>0</v>
      </c>
      <c r="F66" s="24">
        <v>0</v>
      </c>
      <c r="G66" s="24">
        <v>0</v>
      </c>
      <c r="H66" s="25">
        <v>0</v>
      </c>
      <c r="I66" s="26">
        <v>0</v>
      </c>
      <c r="J66" s="24">
        <v>0</v>
      </c>
      <c r="K66" s="27">
        <v>0</v>
      </c>
      <c r="L66" s="43">
        <v>0</v>
      </c>
      <c r="M66" s="53">
        <v>0</v>
      </c>
      <c r="N66" s="34"/>
      <c r="O66" s="60">
        <v>30815</v>
      </c>
      <c r="P66" s="60">
        <v>6872</v>
      </c>
      <c r="Q66" s="60">
        <v>5497.6</v>
      </c>
      <c r="R66" s="60">
        <v>5154</v>
      </c>
      <c r="T66" s="96">
        <f t="shared" si="0"/>
        <v>0</v>
      </c>
      <c r="U66" s="96">
        <f t="shared" si="1"/>
        <v>0</v>
      </c>
      <c r="W66" s="94">
        <f t="shared" si="2"/>
        <v>0</v>
      </c>
      <c r="X66" s="94">
        <f t="shared" si="3"/>
        <v>0</v>
      </c>
    </row>
    <row r="67" spans="1:24" ht="89.25">
      <c r="A67" s="20">
        <v>57</v>
      </c>
      <c r="B67" s="21" t="s">
        <v>538</v>
      </c>
      <c r="C67" s="22" t="s">
        <v>539</v>
      </c>
      <c r="D67" s="21" t="s">
        <v>540</v>
      </c>
      <c r="E67" s="23">
        <v>1</v>
      </c>
      <c r="F67" s="24">
        <v>10294</v>
      </c>
      <c r="G67" s="24">
        <v>6561</v>
      </c>
      <c r="H67" s="25">
        <v>0</v>
      </c>
      <c r="I67" s="26">
        <v>0</v>
      </c>
      <c r="J67" s="24">
        <v>10294</v>
      </c>
      <c r="K67" s="27">
        <v>10294</v>
      </c>
      <c r="L67" s="43">
        <v>0</v>
      </c>
      <c r="M67" s="53">
        <v>1</v>
      </c>
      <c r="N67" s="34"/>
      <c r="O67" s="60">
        <v>17646</v>
      </c>
      <c r="P67" s="60">
        <v>6561</v>
      </c>
      <c r="Q67" s="60">
        <v>5248.8</v>
      </c>
      <c r="R67" s="60">
        <v>4920.75</v>
      </c>
      <c r="T67" s="96">
        <f t="shared" si="0"/>
        <v>54031147.200000003</v>
      </c>
      <c r="U67" s="96">
        <f t="shared" si="1"/>
        <v>50654200.5</v>
      </c>
      <c r="W67" s="94">
        <f t="shared" si="2"/>
        <v>54031147.200000003</v>
      </c>
      <c r="X67" s="94">
        <f t="shared" si="3"/>
        <v>50654200.5</v>
      </c>
    </row>
    <row r="68" spans="1:24" ht="38.25">
      <c r="A68" s="20">
        <v>58</v>
      </c>
      <c r="B68" s="21" t="s">
        <v>541</v>
      </c>
      <c r="C68" s="22" t="s">
        <v>542</v>
      </c>
      <c r="D68" s="21" t="s">
        <v>543</v>
      </c>
      <c r="E68" s="23">
        <v>0</v>
      </c>
      <c r="F68" s="24">
        <v>0</v>
      </c>
      <c r="G68" s="24">
        <v>0</v>
      </c>
      <c r="H68" s="25">
        <v>0</v>
      </c>
      <c r="I68" s="26">
        <v>0</v>
      </c>
      <c r="J68" s="24">
        <v>0</v>
      </c>
      <c r="K68" s="27">
        <v>0</v>
      </c>
      <c r="L68" s="43">
        <v>0</v>
      </c>
      <c r="M68" s="53">
        <v>0</v>
      </c>
      <c r="N68" s="34"/>
      <c r="O68" s="60">
        <v>40417</v>
      </c>
      <c r="P68" s="60">
        <v>7190</v>
      </c>
      <c r="Q68" s="60">
        <v>5752</v>
      </c>
      <c r="R68" s="60">
        <v>5392.5</v>
      </c>
      <c r="T68" s="96">
        <f t="shared" si="0"/>
        <v>0</v>
      </c>
      <c r="U68" s="96">
        <f t="shared" si="1"/>
        <v>0</v>
      </c>
      <c r="W68" s="94">
        <f t="shared" si="2"/>
        <v>0</v>
      </c>
      <c r="X68" s="94">
        <f t="shared" si="3"/>
        <v>0</v>
      </c>
    </row>
    <row r="69" spans="1:24" ht="178.5">
      <c r="A69" s="20">
        <v>59</v>
      </c>
      <c r="B69" s="21" t="s">
        <v>544</v>
      </c>
      <c r="C69" s="22" t="s">
        <v>545</v>
      </c>
      <c r="D69" s="21" t="s">
        <v>546</v>
      </c>
      <c r="E69" s="23">
        <v>0</v>
      </c>
      <c r="F69" s="24">
        <v>0</v>
      </c>
      <c r="G69" s="24">
        <v>0</v>
      </c>
      <c r="H69" s="25">
        <v>0</v>
      </c>
      <c r="I69" s="26">
        <v>0</v>
      </c>
      <c r="J69" s="24">
        <v>0</v>
      </c>
      <c r="K69" s="27">
        <v>0</v>
      </c>
      <c r="L69" s="43">
        <v>0</v>
      </c>
      <c r="M69" s="53">
        <v>0</v>
      </c>
      <c r="N69" s="34"/>
      <c r="O69" s="60">
        <v>19344</v>
      </c>
      <c r="P69" s="60">
        <v>4556</v>
      </c>
      <c r="Q69" s="60">
        <v>3644.8</v>
      </c>
      <c r="R69" s="60">
        <v>3417</v>
      </c>
      <c r="T69" s="96">
        <f t="shared" si="0"/>
        <v>0</v>
      </c>
      <c r="U69" s="96">
        <f t="shared" si="1"/>
        <v>0</v>
      </c>
      <c r="W69" s="94">
        <f t="shared" si="2"/>
        <v>0</v>
      </c>
      <c r="X69" s="94">
        <f t="shared" si="3"/>
        <v>0</v>
      </c>
    </row>
    <row r="70" spans="1:24" ht="140.25">
      <c r="A70" s="20">
        <v>60</v>
      </c>
      <c r="B70" s="21" t="s">
        <v>547</v>
      </c>
      <c r="C70" s="22" t="s">
        <v>548</v>
      </c>
      <c r="D70" s="21" t="s">
        <v>465</v>
      </c>
      <c r="E70" s="23">
        <v>7</v>
      </c>
      <c r="F70" s="24">
        <v>13348</v>
      </c>
      <c r="G70" s="24">
        <v>5512</v>
      </c>
      <c r="H70" s="25">
        <v>-0.3432166182873731</v>
      </c>
      <c r="I70" s="26">
        <v>0.44532439316751571</v>
      </c>
      <c r="J70" s="24">
        <v>7403.81</v>
      </c>
      <c r="K70" s="27">
        <v>51826.670000000006</v>
      </c>
      <c r="L70" s="43">
        <v>0</v>
      </c>
      <c r="M70" s="53">
        <v>7</v>
      </c>
      <c r="N70" s="34"/>
      <c r="O70" s="60">
        <v>41628</v>
      </c>
      <c r="P70" s="60">
        <v>5512</v>
      </c>
      <c r="Q70" s="60">
        <v>4409.6000000000004</v>
      </c>
      <c r="R70" s="60">
        <v>4134</v>
      </c>
      <c r="T70" s="96">
        <f t="shared" si="0"/>
        <v>58859340.800000004</v>
      </c>
      <c r="U70" s="96">
        <f t="shared" si="1"/>
        <v>55180632</v>
      </c>
      <c r="W70" s="94">
        <f t="shared" si="2"/>
        <v>58859340.800000004</v>
      </c>
      <c r="X70" s="94">
        <f t="shared" si="3"/>
        <v>55180632</v>
      </c>
    </row>
    <row r="71" spans="1:24" ht="114.75">
      <c r="A71" s="20">
        <v>61</v>
      </c>
      <c r="B71" s="21" t="s">
        <v>549</v>
      </c>
      <c r="C71" s="22" t="s">
        <v>550</v>
      </c>
      <c r="D71" s="21" t="s">
        <v>551</v>
      </c>
      <c r="E71" s="23">
        <v>7</v>
      </c>
      <c r="F71" s="24">
        <v>12330</v>
      </c>
      <c r="G71" s="24">
        <v>7353</v>
      </c>
      <c r="H71" s="25">
        <v>-0.31924520603835166</v>
      </c>
      <c r="I71" s="26">
        <v>0.21326763990267639</v>
      </c>
      <c r="J71" s="24">
        <v>9700.41</v>
      </c>
      <c r="K71" s="27">
        <v>67902.87</v>
      </c>
      <c r="L71" s="43">
        <v>0</v>
      </c>
      <c r="M71" s="53">
        <v>7</v>
      </c>
      <c r="N71" s="34"/>
      <c r="O71" s="60">
        <v>19250</v>
      </c>
      <c r="P71" s="60">
        <v>7353</v>
      </c>
      <c r="Q71" s="60">
        <v>5882.4</v>
      </c>
      <c r="R71" s="60">
        <v>5514.75</v>
      </c>
      <c r="T71" s="96">
        <f t="shared" si="0"/>
        <v>72529992</v>
      </c>
      <c r="U71" s="96">
        <f t="shared" si="1"/>
        <v>67996867.5</v>
      </c>
      <c r="W71" s="94">
        <f t="shared" si="2"/>
        <v>72529992</v>
      </c>
      <c r="X71" s="94">
        <f t="shared" si="3"/>
        <v>67996867.5</v>
      </c>
    </row>
    <row r="72" spans="1:24" ht="114.75">
      <c r="A72" s="20">
        <v>62</v>
      </c>
      <c r="B72" s="21" t="s">
        <v>552</v>
      </c>
      <c r="C72" s="22" t="s">
        <v>553</v>
      </c>
      <c r="D72" s="21" t="s">
        <v>554</v>
      </c>
      <c r="E72" s="23">
        <v>0</v>
      </c>
      <c r="F72" s="24">
        <v>0</v>
      </c>
      <c r="G72" s="24">
        <v>0</v>
      </c>
      <c r="H72" s="25">
        <v>0</v>
      </c>
      <c r="I72" s="26">
        <v>0</v>
      </c>
      <c r="J72" s="24">
        <v>0</v>
      </c>
      <c r="K72" s="27">
        <v>0</v>
      </c>
      <c r="L72" s="43">
        <v>0</v>
      </c>
      <c r="M72" s="53">
        <v>0</v>
      </c>
      <c r="N72" s="34"/>
      <c r="O72" s="60">
        <v>31670</v>
      </c>
      <c r="P72" s="60">
        <v>9276</v>
      </c>
      <c r="Q72" s="60">
        <v>7420.8</v>
      </c>
      <c r="R72" s="60">
        <v>6957</v>
      </c>
      <c r="T72" s="96">
        <f t="shared" si="0"/>
        <v>0</v>
      </c>
      <c r="U72" s="96">
        <f t="shared" si="1"/>
        <v>0</v>
      </c>
      <c r="W72" s="94">
        <f t="shared" si="2"/>
        <v>0</v>
      </c>
      <c r="X72" s="94">
        <f t="shared" si="3"/>
        <v>0</v>
      </c>
    </row>
    <row r="73" spans="1:24" ht="114.75">
      <c r="A73" s="20">
        <v>63</v>
      </c>
      <c r="B73" s="21" t="s">
        <v>555</v>
      </c>
      <c r="C73" s="28" t="s">
        <v>556</v>
      </c>
      <c r="D73" s="21" t="s">
        <v>554</v>
      </c>
      <c r="E73" s="23">
        <v>0</v>
      </c>
      <c r="F73" s="24">
        <v>0</v>
      </c>
      <c r="G73" s="24">
        <v>0</v>
      </c>
      <c r="H73" s="25">
        <v>0</v>
      </c>
      <c r="I73" s="26">
        <v>0</v>
      </c>
      <c r="J73" s="24">
        <v>0</v>
      </c>
      <c r="K73" s="27">
        <v>0</v>
      </c>
      <c r="L73" s="43">
        <v>0</v>
      </c>
      <c r="M73" s="53">
        <v>0</v>
      </c>
      <c r="N73" s="34"/>
      <c r="O73" s="60">
        <v>36735</v>
      </c>
      <c r="P73" s="60">
        <v>10579</v>
      </c>
      <c r="Q73" s="60">
        <v>8463.2000000000007</v>
      </c>
      <c r="R73" s="60">
        <v>7934.25</v>
      </c>
      <c r="T73" s="96">
        <f t="shared" si="0"/>
        <v>0</v>
      </c>
      <c r="U73" s="96">
        <f t="shared" si="1"/>
        <v>0</v>
      </c>
      <c r="W73" s="94">
        <f t="shared" si="2"/>
        <v>0</v>
      </c>
      <c r="X73" s="94">
        <f t="shared" si="3"/>
        <v>0</v>
      </c>
    </row>
    <row r="74" spans="1:24" ht="51">
      <c r="A74" s="20">
        <v>64</v>
      </c>
      <c r="B74" s="21" t="s">
        <v>557</v>
      </c>
      <c r="C74" s="28" t="s">
        <v>558</v>
      </c>
      <c r="D74" s="21" t="s">
        <v>559</v>
      </c>
      <c r="E74" s="23">
        <v>0</v>
      </c>
      <c r="F74" s="24">
        <v>0</v>
      </c>
      <c r="G74" s="24">
        <v>0</v>
      </c>
      <c r="H74" s="25">
        <v>0</v>
      </c>
      <c r="I74" s="26">
        <v>0</v>
      </c>
      <c r="J74" s="24">
        <v>0</v>
      </c>
      <c r="K74" s="27">
        <v>0</v>
      </c>
      <c r="L74" s="43">
        <v>0</v>
      </c>
      <c r="M74" s="53">
        <v>0</v>
      </c>
      <c r="N74" s="34"/>
      <c r="O74" s="60">
        <v>14140</v>
      </c>
      <c r="P74" s="60">
        <v>1145</v>
      </c>
      <c r="Q74" s="60">
        <v>916</v>
      </c>
      <c r="R74" s="60">
        <v>858.75</v>
      </c>
      <c r="T74" s="96">
        <f t="shared" ref="T74:T137" si="4">F74*Q74</f>
        <v>0</v>
      </c>
      <c r="U74" s="96">
        <f t="shared" ref="U74:U137" si="5">F74*R74</f>
        <v>0</v>
      </c>
      <c r="W74" s="94">
        <f t="shared" ref="W74:W137" si="6">T74-L74</f>
        <v>0</v>
      </c>
      <c r="X74" s="94">
        <f t="shared" ref="X74:X137" si="7">U74-L74</f>
        <v>0</v>
      </c>
    </row>
    <row r="75" spans="1:24" ht="51">
      <c r="A75" s="20">
        <v>65</v>
      </c>
      <c r="B75" s="21" t="s">
        <v>560</v>
      </c>
      <c r="C75" s="28" t="s">
        <v>561</v>
      </c>
      <c r="D75" s="21" t="s">
        <v>559</v>
      </c>
      <c r="E75" s="23">
        <v>10</v>
      </c>
      <c r="F75" s="24">
        <v>10181</v>
      </c>
      <c r="G75" s="24">
        <v>1414</v>
      </c>
      <c r="H75" s="25">
        <v>-3.1237623762376239</v>
      </c>
      <c r="I75" s="26">
        <v>0.42726647677045482</v>
      </c>
      <c r="J75" s="24">
        <v>5831</v>
      </c>
      <c r="K75" s="27">
        <v>58310</v>
      </c>
      <c r="L75" s="43">
        <v>0</v>
      </c>
      <c r="M75" s="53">
        <v>10</v>
      </c>
      <c r="N75" s="34"/>
      <c r="O75" s="60">
        <v>47510</v>
      </c>
      <c r="P75" s="60">
        <v>1414</v>
      </c>
      <c r="Q75" s="60">
        <v>1131.2</v>
      </c>
      <c r="R75" s="60">
        <v>1060.5</v>
      </c>
      <c r="T75" s="96">
        <f t="shared" si="4"/>
        <v>11516747.200000001</v>
      </c>
      <c r="U75" s="96">
        <f t="shared" si="5"/>
        <v>10796950.5</v>
      </c>
      <c r="W75" s="94">
        <f t="shared" si="6"/>
        <v>11516747.200000001</v>
      </c>
      <c r="X75" s="94">
        <f t="shared" si="7"/>
        <v>10796950.5</v>
      </c>
    </row>
    <row r="76" spans="1:24" ht="51">
      <c r="A76" s="20">
        <v>66</v>
      </c>
      <c r="B76" s="21" t="s">
        <v>562</v>
      </c>
      <c r="C76" s="22" t="s">
        <v>563</v>
      </c>
      <c r="D76" s="21" t="s">
        <v>559</v>
      </c>
      <c r="E76" s="23">
        <v>0</v>
      </c>
      <c r="F76" s="24">
        <v>0</v>
      </c>
      <c r="G76" s="24">
        <v>0</v>
      </c>
      <c r="H76" s="25">
        <v>0</v>
      </c>
      <c r="I76" s="26">
        <v>0</v>
      </c>
      <c r="J76" s="24">
        <v>0</v>
      </c>
      <c r="K76" s="27">
        <v>0</v>
      </c>
      <c r="L76" s="43">
        <v>0</v>
      </c>
      <c r="M76" s="53">
        <v>0</v>
      </c>
      <c r="N76" s="54"/>
      <c r="O76" s="60">
        <v>12839</v>
      </c>
      <c r="P76" s="60">
        <v>1414</v>
      </c>
      <c r="Q76" s="60">
        <v>1131.2</v>
      </c>
      <c r="R76" s="60">
        <v>1060.5</v>
      </c>
      <c r="T76" s="96">
        <f t="shared" si="4"/>
        <v>0</v>
      </c>
      <c r="U76" s="96">
        <f t="shared" si="5"/>
        <v>0</v>
      </c>
      <c r="W76" s="94">
        <f t="shared" si="6"/>
        <v>0</v>
      </c>
      <c r="X76" s="94">
        <f t="shared" si="7"/>
        <v>0</v>
      </c>
    </row>
    <row r="77" spans="1:24" ht="51">
      <c r="A77" s="20">
        <v>67</v>
      </c>
      <c r="B77" s="21" t="s">
        <v>564</v>
      </c>
      <c r="C77" s="22" t="s">
        <v>565</v>
      </c>
      <c r="D77" s="21" t="s">
        <v>559</v>
      </c>
      <c r="E77" s="23">
        <v>0</v>
      </c>
      <c r="F77" s="24">
        <v>0</v>
      </c>
      <c r="G77" s="24">
        <v>0</v>
      </c>
      <c r="H77" s="25">
        <v>0</v>
      </c>
      <c r="I77" s="26">
        <v>0</v>
      </c>
      <c r="J77" s="24">
        <v>0</v>
      </c>
      <c r="K77" s="27">
        <v>0</v>
      </c>
      <c r="L77" s="43">
        <v>0</v>
      </c>
      <c r="M77" s="53">
        <v>0</v>
      </c>
      <c r="N77" s="54"/>
      <c r="O77" s="60">
        <v>25452</v>
      </c>
      <c r="P77" s="60">
        <v>1145</v>
      </c>
      <c r="Q77" s="60">
        <v>916</v>
      </c>
      <c r="R77" s="60">
        <v>858.75</v>
      </c>
      <c r="T77" s="96">
        <f t="shared" si="4"/>
        <v>0</v>
      </c>
      <c r="U77" s="96">
        <f t="shared" si="5"/>
        <v>0</v>
      </c>
      <c r="W77" s="94">
        <f t="shared" si="6"/>
        <v>0</v>
      </c>
      <c r="X77" s="94">
        <f t="shared" si="7"/>
        <v>0</v>
      </c>
    </row>
    <row r="78" spans="1:24" ht="51">
      <c r="A78" s="20">
        <v>68</v>
      </c>
      <c r="B78" s="21" t="s">
        <v>566</v>
      </c>
      <c r="C78" s="22" t="s">
        <v>567</v>
      </c>
      <c r="D78" s="21" t="s">
        <v>559</v>
      </c>
      <c r="E78" s="23">
        <v>0</v>
      </c>
      <c r="F78" s="24">
        <v>0</v>
      </c>
      <c r="G78" s="24">
        <v>0</v>
      </c>
      <c r="H78" s="25">
        <v>0</v>
      </c>
      <c r="I78" s="26">
        <v>0</v>
      </c>
      <c r="J78" s="24">
        <v>0</v>
      </c>
      <c r="K78" s="27">
        <v>0</v>
      </c>
      <c r="L78" s="43">
        <v>0</v>
      </c>
      <c r="M78" s="53">
        <v>0</v>
      </c>
      <c r="N78" s="36"/>
      <c r="O78" s="60">
        <v>30514</v>
      </c>
      <c r="P78" s="60">
        <v>1145</v>
      </c>
      <c r="Q78" s="60">
        <v>916</v>
      </c>
      <c r="R78" s="60">
        <v>858.75</v>
      </c>
      <c r="T78" s="96">
        <f t="shared" si="4"/>
        <v>0</v>
      </c>
      <c r="U78" s="96">
        <f t="shared" si="5"/>
        <v>0</v>
      </c>
      <c r="W78" s="94">
        <f t="shared" si="6"/>
        <v>0</v>
      </c>
      <c r="X78" s="94">
        <f t="shared" si="7"/>
        <v>0</v>
      </c>
    </row>
    <row r="79" spans="1:24" ht="63.75">
      <c r="A79" s="20">
        <v>69</v>
      </c>
      <c r="B79" s="21" t="s">
        <v>568</v>
      </c>
      <c r="C79" s="22" t="s">
        <v>569</v>
      </c>
      <c r="D79" s="21" t="s">
        <v>559</v>
      </c>
      <c r="E79" s="23">
        <v>10</v>
      </c>
      <c r="F79" s="24">
        <v>56673</v>
      </c>
      <c r="G79" s="24">
        <v>1414</v>
      </c>
      <c r="H79" s="25">
        <v>0.2384299858557285</v>
      </c>
      <c r="I79" s="26">
        <v>0.98099871190866905</v>
      </c>
      <c r="J79" s="24">
        <v>1076.8599999999999</v>
      </c>
      <c r="K79" s="27">
        <v>10768.599999999999</v>
      </c>
      <c r="L79" s="43">
        <v>0</v>
      </c>
      <c r="M79" s="53">
        <v>10</v>
      </c>
      <c r="N79" s="36"/>
      <c r="O79" s="60">
        <v>56673</v>
      </c>
      <c r="P79" s="60">
        <v>1414</v>
      </c>
      <c r="Q79" s="60">
        <v>1131.2</v>
      </c>
      <c r="R79" s="60">
        <v>1060.5</v>
      </c>
      <c r="T79" s="96">
        <f t="shared" si="4"/>
        <v>64108497.600000001</v>
      </c>
      <c r="U79" s="96">
        <f t="shared" si="5"/>
        <v>60101716.5</v>
      </c>
      <c r="W79" s="94">
        <f t="shared" si="6"/>
        <v>64108497.600000001</v>
      </c>
      <c r="X79" s="94">
        <f t="shared" si="7"/>
        <v>60101716.5</v>
      </c>
    </row>
    <row r="80" spans="1:24" ht="63.75">
      <c r="A80" s="20">
        <v>70</v>
      </c>
      <c r="B80" s="21" t="s">
        <v>570</v>
      </c>
      <c r="C80" s="22" t="s">
        <v>571</v>
      </c>
      <c r="D80" s="21" t="s">
        <v>559</v>
      </c>
      <c r="E80" s="23">
        <v>0</v>
      </c>
      <c r="F80" s="24">
        <v>0</v>
      </c>
      <c r="G80" s="24">
        <v>0</v>
      </c>
      <c r="H80" s="25">
        <v>0</v>
      </c>
      <c r="I80" s="26">
        <v>0</v>
      </c>
      <c r="J80" s="24">
        <v>0</v>
      </c>
      <c r="K80" s="27">
        <v>0</v>
      </c>
      <c r="L80" s="43">
        <v>0</v>
      </c>
      <c r="M80" s="53">
        <v>0</v>
      </c>
      <c r="N80" s="36"/>
      <c r="O80" s="60">
        <v>56673</v>
      </c>
      <c r="P80" s="60">
        <v>1414</v>
      </c>
      <c r="Q80" s="60">
        <v>1131.2</v>
      </c>
      <c r="R80" s="60">
        <v>1060.5</v>
      </c>
      <c r="T80" s="96">
        <f t="shared" si="4"/>
        <v>0</v>
      </c>
      <c r="U80" s="96">
        <f t="shared" si="5"/>
        <v>0</v>
      </c>
      <c r="W80" s="94">
        <f t="shared" si="6"/>
        <v>0</v>
      </c>
      <c r="X80" s="94">
        <f t="shared" si="7"/>
        <v>0</v>
      </c>
    </row>
    <row r="81" spans="1:24" ht="51">
      <c r="A81" s="20">
        <v>71</v>
      </c>
      <c r="B81" s="21" t="s">
        <v>572</v>
      </c>
      <c r="C81" s="22" t="s">
        <v>573</v>
      </c>
      <c r="D81" s="21" t="s">
        <v>559</v>
      </c>
      <c r="E81" s="23">
        <v>0</v>
      </c>
      <c r="F81" s="24">
        <v>0</v>
      </c>
      <c r="G81" s="24">
        <v>0</v>
      </c>
      <c r="H81" s="25">
        <v>0</v>
      </c>
      <c r="I81" s="26">
        <v>0</v>
      </c>
      <c r="J81" s="24">
        <v>0</v>
      </c>
      <c r="K81" s="27">
        <v>0</v>
      </c>
      <c r="L81" s="43">
        <v>0</v>
      </c>
      <c r="M81" s="53">
        <v>0</v>
      </c>
      <c r="N81" s="36"/>
      <c r="O81" s="60">
        <v>136350</v>
      </c>
      <c r="P81" s="60">
        <v>3394</v>
      </c>
      <c r="Q81" s="60">
        <v>2715.2</v>
      </c>
      <c r="R81" s="60">
        <v>2545.5</v>
      </c>
      <c r="T81" s="96">
        <f t="shared" si="4"/>
        <v>0</v>
      </c>
      <c r="U81" s="96">
        <f t="shared" si="5"/>
        <v>0</v>
      </c>
      <c r="W81" s="94">
        <f t="shared" si="6"/>
        <v>0</v>
      </c>
      <c r="X81" s="94">
        <f t="shared" si="7"/>
        <v>0</v>
      </c>
    </row>
    <row r="82" spans="1:24" ht="63.75">
      <c r="A82" s="20">
        <v>72</v>
      </c>
      <c r="B82" s="21" t="s">
        <v>574</v>
      </c>
      <c r="C82" s="22" t="s">
        <v>575</v>
      </c>
      <c r="D82" s="21" t="s">
        <v>576</v>
      </c>
      <c r="E82" s="23">
        <v>10</v>
      </c>
      <c r="F82" s="24">
        <v>8823</v>
      </c>
      <c r="G82" s="24">
        <v>1321</v>
      </c>
      <c r="H82" s="25">
        <v>-3.1956850870552613</v>
      </c>
      <c r="I82" s="26">
        <v>0.37181230873852433</v>
      </c>
      <c r="J82" s="24">
        <v>5542.5</v>
      </c>
      <c r="K82" s="27">
        <v>55425</v>
      </c>
      <c r="L82" s="43">
        <v>0</v>
      </c>
      <c r="M82" s="53">
        <v>10</v>
      </c>
      <c r="N82" s="33"/>
      <c r="O82" s="60">
        <v>113120</v>
      </c>
      <c r="P82" s="60">
        <v>1321</v>
      </c>
      <c r="Q82" s="60">
        <v>1056.8</v>
      </c>
      <c r="R82" s="60">
        <v>990.75</v>
      </c>
      <c r="T82" s="96">
        <f t="shared" si="4"/>
        <v>9324146.4000000004</v>
      </c>
      <c r="U82" s="96">
        <f t="shared" si="5"/>
        <v>8741387.25</v>
      </c>
      <c r="W82" s="94">
        <f t="shared" si="6"/>
        <v>9324146.4000000004</v>
      </c>
      <c r="X82" s="94">
        <f t="shared" si="7"/>
        <v>8741387.25</v>
      </c>
    </row>
    <row r="83" spans="1:24" ht="63.75">
      <c r="A83" s="20">
        <v>73</v>
      </c>
      <c r="B83" s="21" t="s">
        <v>577</v>
      </c>
      <c r="C83" s="22" t="s">
        <v>578</v>
      </c>
      <c r="D83" s="21" t="s">
        <v>579</v>
      </c>
      <c r="E83" s="23">
        <v>0</v>
      </c>
      <c r="F83" s="24">
        <v>0</v>
      </c>
      <c r="G83" s="24">
        <v>0</v>
      </c>
      <c r="H83" s="25">
        <v>0</v>
      </c>
      <c r="I83" s="26">
        <v>0</v>
      </c>
      <c r="J83" s="24">
        <v>0</v>
      </c>
      <c r="K83" s="27">
        <v>0</v>
      </c>
      <c r="L83" s="43">
        <v>0</v>
      </c>
      <c r="M83" s="53">
        <v>0</v>
      </c>
      <c r="O83" s="60">
        <v>113120</v>
      </c>
      <c r="P83" s="60">
        <v>1132</v>
      </c>
      <c r="Q83" s="60">
        <v>905.6</v>
      </c>
      <c r="R83" s="60">
        <v>849</v>
      </c>
      <c r="T83" s="96">
        <f t="shared" si="4"/>
        <v>0</v>
      </c>
      <c r="U83" s="96">
        <f t="shared" si="5"/>
        <v>0</v>
      </c>
      <c r="W83" s="94">
        <f t="shared" si="6"/>
        <v>0</v>
      </c>
      <c r="X83" s="94">
        <f t="shared" si="7"/>
        <v>0</v>
      </c>
    </row>
    <row r="84" spans="1:24" ht="63.75">
      <c r="A84" s="20">
        <v>74</v>
      </c>
      <c r="B84" s="21" t="s">
        <v>580</v>
      </c>
      <c r="C84" s="22" t="s">
        <v>581</v>
      </c>
      <c r="D84" s="21" t="s">
        <v>582</v>
      </c>
      <c r="E84" s="23">
        <v>0</v>
      </c>
      <c r="F84" s="24">
        <v>0</v>
      </c>
      <c r="G84" s="24">
        <v>0</v>
      </c>
      <c r="H84" s="25">
        <v>0</v>
      </c>
      <c r="I84" s="26">
        <v>0</v>
      </c>
      <c r="J84" s="24">
        <v>0</v>
      </c>
      <c r="K84" s="27">
        <v>0</v>
      </c>
      <c r="L84" s="43">
        <v>0</v>
      </c>
      <c r="M84" s="53">
        <v>0</v>
      </c>
      <c r="O84" s="60">
        <v>42798</v>
      </c>
      <c r="P84" s="60">
        <v>848</v>
      </c>
      <c r="Q84" s="60">
        <v>678.4</v>
      </c>
      <c r="R84" s="60">
        <v>636</v>
      </c>
      <c r="T84" s="96">
        <f t="shared" si="4"/>
        <v>0</v>
      </c>
      <c r="U84" s="96">
        <f t="shared" si="5"/>
        <v>0</v>
      </c>
      <c r="W84" s="94">
        <f t="shared" si="6"/>
        <v>0</v>
      </c>
      <c r="X84" s="94">
        <f t="shared" si="7"/>
        <v>0</v>
      </c>
    </row>
    <row r="85" spans="1:24" ht="38.25">
      <c r="A85" s="20">
        <v>75</v>
      </c>
      <c r="B85" s="21" t="s">
        <v>583</v>
      </c>
      <c r="C85" s="22" t="s">
        <v>584</v>
      </c>
      <c r="D85" s="21" t="s">
        <v>559</v>
      </c>
      <c r="E85" s="23">
        <v>6</v>
      </c>
      <c r="F85" s="24">
        <v>1244</v>
      </c>
      <c r="G85" s="24">
        <v>594</v>
      </c>
      <c r="H85" s="25">
        <v>0</v>
      </c>
      <c r="I85" s="26">
        <v>0</v>
      </c>
      <c r="J85" s="24">
        <v>1244</v>
      </c>
      <c r="K85" s="27">
        <v>7464</v>
      </c>
      <c r="L85" s="43">
        <v>0</v>
      </c>
      <c r="M85" s="53">
        <v>6</v>
      </c>
      <c r="O85" s="60">
        <v>7539</v>
      </c>
      <c r="P85" s="60">
        <v>594</v>
      </c>
      <c r="Q85" s="60">
        <v>475.2</v>
      </c>
      <c r="R85" s="60">
        <v>445.5</v>
      </c>
      <c r="T85" s="96">
        <f t="shared" si="4"/>
        <v>591148.79999999993</v>
      </c>
      <c r="U85" s="96">
        <f t="shared" si="5"/>
        <v>554202</v>
      </c>
      <c r="W85" s="94">
        <f t="shared" si="6"/>
        <v>591148.79999999993</v>
      </c>
      <c r="X85" s="94">
        <f t="shared" si="7"/>
        <v>554202</v>
      </c>
    </row>
    <row r="86" spans="1:24" ht="76.5">
      <c r="A86" s="20">
        <v>76</v>
      </c>
      <c r="B86" s="21" t="s">
        <v>585</v>
      </c>
      <c r="C86" s="22" t="s">
        <v>586</v>
      </c>
      <c r="D86" s="21" t="s">
        <v>559</v>
      </c>
      <c r="E86" s="23">
        <v>0</v>
      </c>
      <c r="F86" s="24">
        <v>0</v>
      </c>
      <c r="G86" s="24">
        <v>0</v>
      </c>
      <c r="H86" s="25">
        <v>0</v>
      </c>
      <c r="I86" s="26">
        <v>0</v>
      </c>
      <c r="J86" s="24">
        <v>0</v>
      </c>
      <c r="K86" s="27">
        <v>0</v>
      </c>
      <c r="L86" s="43">
        <v>0</v>
      </c>
      <c r="M86" s="53">
        <v>0</v>
      </c>
      <c r="O86" s="60">
        <v>5992</v>
      </c>
      <c r="P86" s="60">
        <v>249</v>
      </c>
      <c r="Q86" s="60">
        <v>199.2</v>
      </c>
      <c r="R86" s="60">
        <v>186.75</v>
      </c>
      <c r="T86" s="96">
        <f t="shared" si="4"/>
        <v>0</v>
      </c>
      <c r="U86" s="96">
        <f t="shared" si="5"/>
        <v>0</v>
      </c>
      <c r="W86" s="94">
        <f t="shared" si="6"/>
        <v>0</v>
      </c>
      <c r="X86" s="94">
        <f t="shared" si="7"/>
        <v>0</v>
      </c>
    </row>
    <row r="87" spans="1:24" ht="25.5">
      <c r="A87" s="20">
        <v>77</v>
      </c>
      <c r="B87" s="21" t="s">
        <v>587</v>
      </c>
      <c r="C87" s="22" t="s">
        <v>588</v>
      </c>
      <c r="D87" s="21" t="s">
        <v>559</v>
      </c>
      <c r="E87" s="23">
        <v>0</v>
      </c>
      <c r="F87" s="24">
        <v>0</v>
      </c>
      <c r="G87" s="24">
        <v>0</v>
      </c>
      <c r="H87" s="25">
        <v>0</v>
      </c>
      <c r="I87" s="26">
        <v>0</v>
      </c>
      <c r="J87" s="24">
        <v>0</v>
      </c>
      <c r="K87" s="27">
        <v>0</v>
      </c>
      <c r="L87" s="43">
        <v>0</v>
      </c>
      <c r="M87" s="53">
        <v>0</v>
      </c>
      <c r="O87" s="60">
        <v>4010</v>
      </c>
      <c r="P87" s="60">
        <v>249</v>
      </c>
      <c r="Q87" s="60">
        <v>199.2</v>
      </c>
      <c r="R87" s="60">
        <v>186.75</v>
      </c>
      <c r="T87" s="96">
        <f t="shared" si="4"/>
        <v>0</v>
      </c>
      <c r="U87" s="96">
        <f t="shared" si="5"/>
        <v>0</v>
      </c>
      <c r="W87" s="94">
        <f t="shared" si="6"/>
        <v>0</v>
      </c>
      <c r="X87" s="94">
        <f t="shared" si="7"/>
        <v>0</v>
      </c>
    </row>
    <row r="88" spans="1:24" ht="51">
      <c r="A88" s="20">
        <v>78</v>
      </c>
      <c r="B88" s="29" t="s">
        <v>589</v>
      </c>
      <c r="C88" s="22" t="s">
        <v>590</v>
      </c>
      <c r="D88" s="21" t="s">
        <v>576</v>
      </c>
      <c r="E88" s="23">
        <v>0</v>
      </c>
      <c r="F88" s="24">
        <v>0</v>
      </c>
      <c r="G88" s="24">
        <v>0</v>
      </c>
      <c r="H88" s="25">
        <v>0</v>
      </c>
      <c r="I88" s="26">
        <v>0</v>
      </c>
      <c r="J88" s="24">
        <v>0</v>
      </c>
      <c r="K88" s="27">
        <v>0</v>
      </c>
      <c r="L88" s="43">
        <v>0</v>
      </c>
      <c r="M88" s="53">
        <v>0</v>
      </c>
      <c r="O88" s="60">
        <v>18439</v>
      </c>
      <c r="P88" s="60">
        <v>209</v>
      </c>
      <c r="Q88" s="60">
        <v>167.2</v>
      </c>
      <c r="R88" s="60">
        <v>156.75</v>
      </c>
      <c r="T88" s="96">
        <f t="shared" si="4"/>
        <v>0</v>
      </c>
      <c r="U88" s="96">
        <f t="shared" si="5"/>
        <v>0</v>
      </c>
      <c r="W88" s="94">
        <f t="shared" si="6"/>
        <v>0</v>
      </c>
      <c r="X88" s="94">
        <f t="shared" si="7"/>
        <v>0</v>
      </c>
    </row>
    <row r="89" spans="1:24" ht="38.25">
      <c r="A89" s="20">
        <v>79</v>
      </c>
      <c r="B89" s="29" t="s">
        <v>591</v>
      </c>
      <c r="C89" s="22" t="s">
        <v>592</v>
      </c>
      <c r="D89" s="21" t="s">
        <v>559</v>
      </c>
      <c r="E89" s="23">
        <v>6</v>
      </c>
      <c r="F89" s="24">
        <v>679</v>
      </c>
      <c r="G89" s="24">
        <v>191</v>
      </c>
      <c r="H89" s="25">
        <v>0</v>
      </c>
      <c r="I89" s="26">
        <v>0</v>
      </c>
      <c r="J89" s="24">
        <v>679</v>
      </c>
      <c r="K89" s="27">
        <v>4074</v>
      </c>
      <c r="L89" s="43">
        <v>0</v>
      </c>
      <c r="M89" s="53">
        <v>6</v>
      </c>
      <c r="O89" s="60">
        <v>7700</v>
      </c>
      <c r="P89" s="60">
        <v>191</v>
      </c>
      <c r="Q89" s="60">
        <v>152.80000000000001</v>
      </c>
      <c r="R89" s="60">
        <v>143.25</v>
      </c>
      <c r="T89" s="96">
        <f t="shared" si="4"/>
        <v>103751.20000000001</v>
      </c>
      <c r="U89" s="96">
        <f t="shared" si="5"/>
        <v>97266.75</v>
      </c>
      <c r="W89" s="94">
        <f t="shared" si="6"/>
        <v>103751.20000000001</v>
      </c>
      <c r="X89" s="94">
        <f t="shared" si="7"/>
        <v>97266.75</v>
      </c>
    </row>
    <row r="90" spans="1:24" ht="76.5">
      <c r="A90" s="20">
        <v>80</v>
      </c>
      <c r="B90" s="21" t="s">
        <v>593</v>
      </c>
      <c r="C90" s="22" t="s">
        <v>594</v>
      </c>
      <c r="D90" s="21" t="s">
        <v>559</v>
      </c>
      <c r="E90" s="23">
        <v>0</v>
      </c>
      <c r="F90" s="24">
        <v>0</v>
      </c>
      <c r="G90" s="24">
        <v>0</v>
      </c>
      <c r="H90" s="25">
        <v>0</v>
      </c>
      <c r="I90" s="26">
        <v>0</v>
      </c>
      <c r="J90" s="24">
        <v>0</v>
      </c>
      <c r="K90" s="27">
        <v>0</v>
      </c>
      <c r="L90" s="43">
        <v>0</v>
      </c>
      <c r="M90" s="53">
        <v>0</v>
      </c>
      <c r="O90" s="60">
        <v>8046</v>
      </c>
      <c r="P90" s="60">
        <v>214</v>
      </c>
      <c r="Q90" s="60">
        <v>171.2</v>
      </c>
      <c r="R90" s="60">
        <v>160.5</v>
      </c>
      <c r="T90" s="96">
        <f t="shared" si="4"/>
        <v>0</v>
      </c>
      <c r="U90" s="96">
        <f t="shared" si="5"/>
        <v>0</v>
      </c>
      <c r="W90" s="94">
        <f t="shared" si="6"/>
        <v>0</v>
      </c>
      <c r="X90" s="94">
        <f t="shared" si="7"/>
        <v>0</v>
      </c>
    </row>
    <row r="91" spans="1:24" ht="76.5">
      <c r="A91" s="20">
        <v>81</v>
      </c>
      <c r="B91" s="21" t="s">
        <v>595</v>
      </c>
      <c r="C91" s="22" t="s">
        <v>596</v>
      </c>
      <c r="D91" s="21" t="s">
        <v>559</v>
      </c>
      <c r="E91" s="23">
        <v>0</v>
      </c>
      <c r="F91" s="24">
        <v>0</v>
      </c>
      <c r="G91" s="24">
        <v>0</v>
      </c>
      <c r="H91" s="25">
        <v>0</v>
      </c>
      <c r="I91" s="26">
        <v>0</v>
      </c>
      <c r="J91" s="24">
        <v>0</v>
      </c>
      <c r="K91" s="27">
        <v>0</v>
      </c>
      <c r="L91" s="43">
        <v>0</v>
      </c>
      <c r="M91" s="53">
        <v>0</v>
      </c>
      <c r="O91" s="60">
        <v>5133</v>
      </c>
      <c r="P91" s="60">
        <v>214</v>
      </c>
      <c r="Q91" s="60">
        <v>171.2</v>
      </c>
      <c r="R91" s="60">
        <v>160.5</v>
      </c>
      <c r="T91" s="96">
        <f t="shared" si="4"/>
        <v>0</v>
      </c>
      <c r="U91" s="96">
        <f t="shared" si="5"/>
        <v>0</v>
      </c>
      <c r="W91" s="94">
        <f t="shared" si="6"/>
        <v>0</v>
      </c>
      <c r="X91" s="94">
        <f t="shared" si="7"/>
        <v>0</v>
      </c>
    </row>
    <row r="92" spans="1:24" ht="76.5">
      <c r="A92" s="20">
        <v>82</v>
      </c>
      <c r="B92" s="21" t="s">
        <v>597</v>
      </c>
      <c r="C92" s="22" t="s">
        <v>598</v>
      </c>
      <c r="D92" s="21" t="s">
        <v>559</v>
      </c>
      <c r="E92" s="23">
        <v>0</v>
      </c>
      <c r="F92" s="24">
        <v>0</v>
      </c>
      <c r="G92" s="24">
        <v>0</v>
      </c>
      <c r="H92" s="25">
        <v>0</v>
      </c>
      <c r="I92" s="26">
        <v>0</v>
      </c>
      <c r="J92" s="24">
        <v>0</v>
      </c>
      <c r="K92" s="27">
        <v>0</v>
      </c>
      <c r="L92" s="43">
        <v>0</v>
      </c>
      <c r="M92" s="53">
        <v>0</v>
      </c>
      <c r="O92" s="60">
        <v>13695</v>
      </c>
      <c r="P92" s="60">
        <v>2613</v>
      </c>
      <c r="Q92" s="60">
        <v>2090.4</v>
      </c>
      <c r="R92" s="60">
        <v>1959.75</v>
      </c>
      <c r="T92" s="96">
        <f t="shared" si="4"/>
        <v>0</v>
      </c>
      <c r="U92" s="96">
        <f t="shared" si="5"/>
        <v>0</v>
      </c>
      <c r="W92" s="94">
        <f t="shared" si="6"/>
        <v>0</v>
      </c>
      <c r="X92" s="94">
        <f t="shared" si="7"/>
        <v>0</v>
      </c>
    </row>
    <row r="93" spans="1:24" ht="76.5">
      <c r="A93" s="20">
        <v>83</v>
      </c>
      <c r="B93" s="21" t="s">
        <v>599</v>
      </c>
      <c r="C93" s="22" t="s">
        <v>600</v>
      </c>
      <c r="D93" s="21" t="s">
        <v>559</v>
      </c>
      <c r="E93" s="23">
        <v>0</v>
      </c>
      <c r="F93" s="24">
        <v>0</v>
      </c>
      <c r="G93" s="24">
        <v>0</v>
      </c>
      <c r="H93" s="25">
        <v>0</v>
      </c>
      <c r="I93" s="26">
        <v>0</v>
      </c>
      <c r="J93" s="24">
        <v>0</v>
      </c>
      <c r="K93" s="27">
        <v>0</v>
      </c>
      <c r="L93" s="43">
        <v>0</v>
      </c>
      <c r="M93" s="53">
        <v>0</v>
      </c>
      <c r="O93" s="60">
        <v>10426</v>
      </c>
      <c r="P93" s="60">
        <v>2613</v>
      </c>
      <c r="Q93" s="60">
        <v>2090.4</v>
      </c>
      <c r="R93" s="60">
        <v>1959.75</v>
      </c>
      <c r="T93" s="96">
        <f t="shared" si="4"/>
        <v>0</v>
      </c>
      <c r="U93" s="96">
        <f t="shared" si="5"/>
        <v>0</v>
      </c>
      <c r="W93" s="94">
        <f t="shared" si="6"/>
        <v>0</v>
      </c>
      <c r="X93" s="94">
        <f t="shared" si="7"/>
        <v>0</v>
      </c>
    </row>
    <row r="94" spans="1:24" ht="76.5">
      <c r="A94" s="20">
        <v>84</v>
      </c>
      <c r="B94" s="30" t="s">
        <v>601</v>
      </c>
      <c r="C94" s="22" t="s">
        <v>602</v>
      </c>
      <c r="D94" s="21" t="s">
        <v>559</v>
      </c>
      <c r="E94" s="23">
        <v>7</v>
      </c>
      <c r="F94" s="24">
        <v>4864</v>
      </c>
      <c r="G94" s="24">
        <v>3193</v>
      </c>
      <c r="H94" s="25">
        <v>2.3404321954274981E-2</v>
      </c>
      <c r="I94" s="26">
        <v>0.35890830592105261</v>
      </c>
      <c r="J94" s="24">
        <v>3118.27</v>
      </c>
      <c r="K94" s="27">
        <v>21827.89</v>
      </c>
      <c r="L94" s="43">
        <v>0</v>
      </c>
      <c r="M94" s="53">
        <v>7</v>
      </c>
      <c r="O94" s="60">
        <v>15407</v>
      </c>
      <c r="P94" s="60">
        <v>3193</v>
      </c>
      <c r="Q94" s="60">
        <v>2554.4</v>
      </c>
      <c r="R94" s="60">
        <v>2394.75</v>
      </c>
      <c r="T94" s="96">
        <f t="shared" si="4"/>
        <v>12424601.6</v>
      </c>
      <c r="U94" s="96">
        <f t="shared" si="5"/>
        <v>11648064</v>
      </c>
      <c r="W94" s="94">
        <f t="shared" si="6"/>
        <v>12424601.6</v>
      </c>
      <c r="X94" s="94">
        <f t="shared" si="7"/>
        <v>11648064</v>
      </c>
    </row>
    <row r="95" spans="1:24" ht="76.5">
      <c r="A95" s="20">
        <v>85</v>
      </c>
      <c r="B95" s="21" t="s">
        <v>603</v>
      </c>
      <c r="C95" s="22" t="s">
        <v>604</v>
      </c>
      <c r="D95" s="21" t="s">
        <v>559</v>
      </c>
      <c r="E95" s="23">
        <v>0</v>
      </c>
      <c r="F95" s="24">
        <v>0</v>
      </c>
      <c r="G95" s="24">
        <v>0</v>
      </c>
      <c r="H95" s="25">
        <v>0</v>
      </c>
      <c r="I95" s="26">
        <v>0</v>
      </c>
      <c r="J95" s="24">
        <v>0</v>
      </c>
      <c r="K95" s="27">
        <v>0</v>
      </c>
      <c r="L95" s="43">
        <v>0</v>
      </c>
      <c r="M95" s="53">
        <v>0</v>
      </c>
      <c r="O95" s="60">
        <v>14438</v>
      </c>
      <c r="P95" s="60">
        <v>3193</v>
      </c>
      <c r="Q95" s="60">
        <v>2554.4</v>
      </c>
      <c r="R95" s="60">
        <v>2394.75</v>
      </c>
      <c r="T95" s="96">
        <f t="shared" si="4"/>
        <v>0</v>
      </c>
      <c r="U95" s="96">
        <f t="shared" si="5"/>
        <v>0</v>
      </c>
      <c r="W95" s="94">
        <f t="shared" si="6"/>
        <v>0</v>
      </c>
      <c r="X95" s="94">
        <f t="shared" si="7"/>
        <v>0</v>
      </c>
    </row>
    <row r="96" spans="1:24" ht="204">
      <c r="A96" s="20">
        <v>86</v>
      </c>
      <c r="B96" s="21" t="s">
        <v>605</v>
      </c>
      <c r="C96" s="22" t="s">
        <v>606</v>
      </c>
      <c r="D96" s="21" t="s">
        <v>559</v>
      </c>
      <c r="E96" s="23">
        <v>0</v>
      </c>
      <c r="F96" s="24">
        <v>0</v>
      </c>
      <c r="G96" s="24">
        <v>0</v>
      </c>
      <c r="H96" s="25">
        <v>0</v>
      </c>
      <c r="I96" s="26">
        <v>0</v>
      </c>
      <c r="J96" s="24">
        <v>0</v>
      </c>
      <c r="K96" s="27">
        <v>0</v>
      </c>
      <c r="L96" s="43">
        <v>0</v>
      </c>
      <c r="M96" s="53">
        <v>0</v>
      </c>
      <c r="O96" s="60">
        <v>20543</v>
      </c>
      <c r="P96" s="60">
        <v>4185</v>
      </c>
      <c r="Q96" s="60">
        <v>3348</v>
      </c>
      <c r="R96" s="60">
        <v>3138.75</v>
      </c>
      <c r="T96" s="96">
        <f t="shared" si="4"/>
        <v>0</v>
      </c>
      <c r="U96" s="96">
        <f t="shared" si="5"/>
        <v>0</v>
      </c>
      <c r="W96" s="94">
        <f t="shared" si="6"/>
        <v>0</v>
      </c>
      <c r="X96" s="94">
        <f t="shared" si="7"/>
        <v>0</v>
      </c>
    </row>
    <row r="97" spans="1:24" ht="38.25">
      <c r="A97" s="20">
        <v>87</v>
      </c>
      <c r="B97" s="21" t="s">
        <v>607</v>
      </c>
      <c r="C97" s="22" t="s">
        <v>608</v>
      </c>
      <c r="D97" s="21" t="s">
        <v>559</v>
      </c>
      <c r="E97" s="23">
        <v>0</v>
      </c>
      <c r="F97" s="24">
        <v>0</v>
      </c>
      <c r="G97" s="24">
        <v>0</v>
      </c>
      <c r="H97" s="25">
        <v>0</v>
      </c>
      <c r="I97" s="26">
        <v>0</v>
      </c>
      <c r="J97" s="24">
        <v>0</v>
      </c>
      <c r="K97" s="27">
        <v>0</v>
      </c>
      <c r="L97" s="43">
        <v>0</v>
      </c>
      <c r="M97" s="53">
        <v>0</v>
      </c>
      <c r="O97" s="60">
        <v>13009</v>
      </c>
      <c r="P97" s="60">
        <v>1018</v>
      </c>
      <c r="Q97" s="60">
        <v>814.4</v>
      </c>
      <c r="R97" s="60">
        <v>763.5</v>
      </c>
      <c r="T97" s="96">
        <f t="shared" si="4"/>
        <v>0</v>
      </c>
      <c r="U97" s="96">
        <f t="shared" si="5"/>
        <v>0</v>
      </c>
      <c r="W97" s="94">
        <f t="shared" si="6"/>
        <v>0</v>
      </c>
      <c r="X97" s="94">
        <f t="shared" si="7"/>
        <v>0</v>
      </c>
    </row>
    <row r="98" spans="1:24" ht="38.25">
      <c r="A98" s="20">
        <v>88</v>
      </c>
      <c r="B98" s="21" t="s">
        <v>609</v>
      </c>
      <c r="C98" s="22" t="s">
        <v>608</v>
      </c>
      <c r="D98" s="21" t="s">
        <v>559</v>
      </c>
      <c r="E98" s="23">
        <v>7</v>
      </c>
      <c r="F98" s="24">
        <v>3280</v>
      </c>
      <c r="G98" s="24">
        <v>1649</v>
      </c>
      <c r="H98" s="25">
        <v>-0.81133414190418429</v>
      </c>
      <c r="I98" s="26">
        <v>8.9362804878048818E-2</v>
      </c>
      <c r="J98" s="24">
        <v>2986.89</v>
      </c>
      <c r="K98" s="27">
        <v>20908.23</v>
      </c>
      <c r="L98" s="43">
        <v>0</v>
      </c>
      <c r="M98" s="53">
        <v>7</v>
      </c>
      <c r="O98" s="60">
        <v>5992</v>
      </c>
      <c r="P98" s="60">
        <v>1649</v>
      </c>
      <c r="Q98" s="60">
        <v>1319.2</v>
      </c>
      <c r="R98" s="60">
        <v>1236.75</v>
      </c>
      <c r="T98" s="96">
        <f t="shared" si="4"/>
        <v>4326976</v>
      </c>
      <c r="U98" s="96">
        <f t="shared" si="5"/>
        <v>4056540</v>
      </c>
      <c r="W98" s="94">
        <f t="shared" si="6"/>
        <v>4326976</v>
      </c>
      <c r="X98" s="94">
        <f t="shared" si="7"/>
        <v>4056540</v>
      </c>
    </row>
    <row r="99" spans="1:24" ht="63.75">
      <c r="A99" s="20">
        <v>89</v>
      </c>
      <c r="B99" s="21" t="s">
        <v>610</v>
      </c>
      <c r="C99" s="22" t="s">
        <v>611</v>
      </c>
      <c r="D99" s="21" t="s">
        <v>559</v>
      </c>
      <c r="E99" s="23">
        <v>7</v>
      </c>
      <c r="F99" s="24">
        <v>2715</v>
      </c>
      <c r="G99" s="24">
        <v>1620</v>
      </c>
      <c r="H99" s="25">
        <v>1.1271604938271599E-2</v>
      </c>
      <c r="I99" s="26">
        <v>0.41004051565377531</v>
      </c>
      <c r="J99" s="24">
        <v>1601.74</v>
      </c>
      <c r="K99" s="27">
        <v>11212.18</v>
      </c>
      <c r="L99" s="43">
        <v>0</v>
      </c>
      <c r="M99" s="53">
        <v>7</v>
      </c>
      <c r="O99" s="60">
        <v>11228</v>
      </c>
      <c r="P99" s="60">
        <v>1620</v>
      </c>
      <c r="Q99" s="60">
        <v>1296</v>
      </c>
      <c r="R99" s="60">
        <v>1215</v>
      </c>
      <c r="T99" s="96">
        <f t="shared" si="4"/>
        <v>3518640</v>
      </c>
      <c r="U99" s="96">
        <f t="shared" si="5"/>
        <v>3298725</v>
      </c>
      <c r="W99" s="94">
        <f t="shared" si="6"/>
        <v>3518640</v>
      </c>
      <c r="X99" s="94">
        <f t="shared" si="7"/>
        <v>3298725</v>
      </c>
    </row>
    <row r="100" spans="1:24" ht="89.25">
      <c r="A100" s="20">
        <v>90</v>
      </c>
      <c r="B100" s="21" t="s">
        <v>612</v>
      </c>
      <c r="C100" s="22" t="s">
        <v>613</v>
      </c>
      <c r="D100" s="21" t="s">
        <v>559</v>
      </c>
      <c r="E100" s="23">
        <v>0</v>
      </c>
      <c r="F100" s="24">
        <v>0</v>
      </c>
      <c r="G100" s="24">
        <v>0</v>
      </c>
      <c r="H100" s="25">
        <v>0</v>
      </c>
      <c r="I100" s="26">
        <v>0</v>
      </c>
      <c r="J100" s="24">
        <v>0</v>
      </c>
      <c r="K100" s="27">
        <v>0</v>
      </c>
      <c r="L100" s="43">
        <v>0</v>
      </c>
      <c r="M100" s="53">
        <v>0</v>
      </c>
      <c r="O100" s="60">
        <v>19439</v>
      </c>
      <c r="P100" s="60">
        <v>2727</v>
      </c>
      <c r="Q100" s="60">
        <v>2181.6</v>
      </c>
      <c r="R100" s="60">
        <v>2045.25</v>
      </c>
      <c r="T100" s="96">
        <f t="shared" si="4"/>
        <v>0</v>
      </c>
      <c r="U100" s="96">
        <f t="shared" si="5"/>
        <v>0</v>
      </c>
      <c r="W100" s="94">
        <f t="shared" si="6"/>
        <v>0</v>
      </c>
      <c r="X100" s="94">
        <f t="shared" si="7"/>
        <v>0</v>
      </c>
    </row>
    <row r="101" spans="1:24" ht="89.25">
      <c r="A101" s="20">
        <v>91</v>
      </c>
      <c r="B101" s="21" t="s">
        <v>614</v>
      </c>
      <c r="C101" s="22" t="s">
        <v>615</v>
      </c>
      <c r="D101" s="21" t="s">
        <v>559</v>
      </c>
      <c r="E101" s="23">
        <v>0</v>
      </c>
      <c r="F101" s="24">
        <v>0</v>
      </c>
      <c r="G101" s="24">
        <v>0</v>
      </c>
      <c r="H101" s="25">
        <v>0</v>
      </c>
      <c r="I101" s="26">
        <v>0</v>
      </c>
      <c r="J101" s="24">
        <v>0</v>
      </c>
      <c r="K101" s="27">
        <v>0</v>
      </c>
      <c r="L101" s="43">
        <v>0</v>
      </c>
      <c r="M101" s="53">
        <v>0</v>
      </c>
      <c r="O101" s="60">
        <v>59352</v>
      </c>
      <c r="P101" s="60">
        <v>4044</v>
      </c>
      <c r="Q101" s="60">
        <v>3235.2</v>
      </c>
      <c r="R101" s="60">
        <v>3033</v>
      </c>
      <c r="T101" s="96">
        <f t="shared" si="4"/>
        <v>0</v>
      </c>
      <c r="U101" s="96">
        <f t="shared" si="5"/>
        <v>0</v>
      </c>
      <c r="W101" s="94">
        <f t="shared" si="6"/>
        <v>0</v>
      </c>
      <c r="X101" s="94">
        <f t="shared" si="7"/>
        <v>0</v>
      </c>
    </row>
    <row r="102" spans="1:24" ht="63.75">
      <c r="A102" s="20">
        <v>92</v>
      </c>
      <c r="B102" s="21" t="s">
        <v>616</v>
      </c>
      <c r="C102" s="22" t="s">
        <v>617</v>
      </c>
      <c r="D102" s="21" t="s">
        <v>559</v>
      </c>
      <c r="E102" s="23">
        <v>0</v>
      </c>
      <c r="F102" s="24">
        <v>0</v>
      </c>
      <c r="G102" s="24">
        <v>0</v>
      </c>
      <c r="H102" s="25">
        <v>0</v>
      </c>
      <c r="I102" s="26">
        <v>0</v>
      </c>
      <c r="J102" s="24">
        <v>0</v>
      </c>
      <c r="K102" s="27">
        <v>0</v>
      </c>
      <c r="L102" s="43">
        <v>0</v>
      </c>
      <c r="M102" s="53">
        <v>0</v>
      </c>
      <c r="O102" s="60">
        <v>17804</v>
      </c>
      <c r="P102" s="60">
        <v>4413</v>
      </c>
      <c r="Q102" s="60">
        <v>3530.4</v>
      </c>
      <c r="R102" s="60">
        <v>3309.75</v>
      </c>
      <c r="T102" s="96">
        <f t="shared" si="4"/>
        <v>0</v>
      </c>
      <c r="U102" s="96">
        <f t="shared" si="5"/>
        <v>0</v>
      </c>
      <c r="W102" s="94">
        <f t="shared" si="6"/>
        <v>0</v>
      </c>
      <c r="X102" s="94">
        <f t="shared" si="7"/>
        <v>0</v>
      </c>
    </row>
    <row r="103" spans="1:24" ht="63.75">
      <c r="A103" s="20">
        <v>93</v>
      </c>
      <c r="B103" s="21" t="s">
        <v>618</v>
      </c>
      <c r="C103" s="22" t="s">
        <v>619</v>
      </c>
      <c r="D103" s="21" t="s">
        <v>559</v>
      </c>
      <c r="E103" s="23">
        <v>0</v>
      </c>
      <c r="F103" s="24">
        <v>0</v>
      </c>
      <c r="G103" s="24">
        <v>0</v>
      </c>
      <c r="H103" s="25">
        <v>0</v>
      </c>
      <c r="I103" s="26">
        <v>0</v>
      </c>
      <c r="J103" s="24">
        <v>0</v>
      </c>
      <c r="K103" s="27">
        <v>0</v>
      </c>
      <c r="L103" s="43">
        <v>0</v>
      </c>
      <c r="M103" s="53">
        <v>0</v>
      </c>
      <c r="O103" s="60">
        <v>20052</v>
      </c>
      <c r="P103" s="60">
        <v>5262</v>
      </c>
      <c r="Q103" s="60">
        <v>4209.6000000000004</v>
      </c>
      <c r="R103" s="60">
        <v>3946.5</v>
      </c>
      <c r="T103" s="96">
        <f t="shared" si="4"/>
        <v>0</v>
      </c>
      <c r="U103" s="96">
        <f t="shared" si="5"/>
        <v>0</v>
      </c>
      <c r="W103" s="94">
        <f t="shared" si="6"/>
        <v>0</v>
      </c>
      <c r="X103" s="94">
        <f t="shared" si="7"/>
        <v>0</v>
      </c>
    </row>
    <row r="104" spans="1:24" ht="51">
      <c r="A104" s="20">
        <v>94</v>
      </c>
      <c r="B104" s="21" t="s">
        <v>620</v>
      </c>
      <c r="C104" s="22" t="s">
        <v>621</v>
      </c>
      <c r="D104" s="21" t="s">
        <v>559</v>
      </c>
      <c r="E104" s="23">
        <v>7</v>
      </c>
      <c r="F104" s="24">
        <v>9728</v>
      </c>
      <c r="G104" s="24">
        <v>5429</v>
      </c>
      <c r="H104" s="25">
        <v>-0.17433597347577828</v>
      </c>
      <c r="I104" s="26">
        <v>0.34462685032894735</v>
      </c>
      <c r="J104" s="24">
        <v>6375.47</v>
      </c>
      <c r="K104" s="27">
        <v>44628.29</v>
      </c>
      <c r="L104" s="43">
        <v>0</v>
      </c>
      <c r="M104" s="53">
        <v>7</v>
      </c>
      <c r="O104" s="60">
        <v>25337</v>
      </c>
      <c r="P104" s="60">
        <v>5429</v>
      </c>
      <c r="Q104" s="60">
        <v>4343.2</v>
      </c>
      <c r="R104" s="60">
        <v>4071.75</v>
      </c>
      <c r="T104" s="96">
        <f t="shared" si="4"/>
        <v>42250649.600000001</v>
      </c>
      <c r="U104" s="96">
        <f t="shared" si="5"/>
        <v>39609984</v>
      </c>
      <c r="W104" s="94">
        <f t="shared" si="6"/>
        <v>42250649.600000001</v>
      </c>
      <c r="X104" s="94">
        <f t="shared" si="7"/>
        <v>39609984</v>
      </c>
    </row>
    <row r="105" spans="1:24" ht="140.25">
      <c r="A105" s="20">
        <v>95</v>
      </c>
      <c r="B105" s="21" t="s">
        <v>622</v>
      </c>
      <c r="C105" s="22" t="s">
        <v>623</v>
      </c>
      <c r="D105" s="21" t="s">
        <v>559</v>
      </c>
      <c r="E105" s="23">
        <v>0</v>
      </c>
      <c r="F105" s="24">
        <v>0</v>
      </c>
      <c r="G105" s="24">
        <v>0</v>
      </c>
      <c r="H105" s="25">
        <v>0</v>
      </c>
      <c r="I105" s="26">
        <v>0</v>
      </c>
      <c r="J105" s="24">
        <v>0</v>
      </c>
      <c r="K105" s="27">
        <v>0</v>
      </c>
      <c r="L105" s="43">
        <v>0</v>
      </c>
      <c r="M105" s="53">
        <v>0</v>
      </c>
      <c r="O105" s="60">
        <v>33366</v>
      </c>
      <c r="P105" s="60">
        <v>4185</v>
      </c>
      <c r="Q105" s="60">
        <v>3348</v>
      </c>
      <c r="R105" s="60">
        <v>3138.75</v>
      </c>
      <c r="T105" s="96">
        <f t="shared" si="4"/>
        <v>0</v>
      </c>
      <c r="U105" s="96">
        <f t="shared" si="5"/>
        <v>0</v>
      </c>
      <c r="W105" s="94">
        <f t="shared" si="6"/>
        <v>0</v>
      </c>
      <c r="X105" s="94">
        <f t="shared" si="7"/>
        <v>0</v>
      </c>
    </row>
    <row r="106" spans="1:24" ht="38.25">
      <c r="A106" s="20">
        <v>96</v>
      </c>
      <c r="B106" s="21" t="s">
        <v>624</v>
      </c>
      <c r="C106" s="22" t="s">
        <v>625</v>
      </c>
      <c r="D106" s="21" t="s">
        <v>559</v>
      </c>
      <c r="E106" s="23">
        <v>0</v>
      </c>
      <c r="F106" s="24">
        <v>0</v>
      </c>
      <c r="G106" s="24">
        <v>0</v>
      </c>
      <c r="H106" s="25">
        <v>0</v>
      </c>
      <c r="I106" s="26">
        <v>0</v>
      </c>
      <c r="J106" s="24">
        <v>0</v>
      </c>
      <c r="K106" s="27">
        <v>0</v>
      </c>
      <c r="L106" s="43">
        <v>0</v>
      </c>
      <c r="M106" s="53">
        <v>0</v>
      </c>
      <c r="O106" s="60">
        <v>13695</v>
      </c>
      <c r="P106" s="60">
        <v>3054</v>
      </c>
      <c r="Q106" s="60">
        <v>2443.1999999999998</v>
      </c>
      <c r="R106" s="60">
        <v>2290.5</v>
      </c>
      <c r="T106" s="96">
        <f t="shared" si="4"/>
        <v>0</v>
      </c>
      <c r="U106" s="96">
        <f t="shared" si="5"/>
        <v>0</v>
      </c>
      <c r="W106" s="94">
        <f t="shared" si="6"/>
        <v>0</v>
      </c>
      <c r="X106" s="94">
        <f t="shared" si="7"/>
        <v>0</v>
      </c>
    </row>
    <row r="107" spans="1:24" ht="38.25">
      <c r="A107" s="20">
        <v>97</v>
      </c>
      <c r="B107" s="21" t="s">
        <v>626</v>
      </c>
      <c r="C107" s="22" t="s">
        <v>625</v>
      </c>
      <c r="D107" s="21" t="s">
        <v>559</v>
      </c>
      <c r="E107" s="23">
        <v>7</v>
      </c>
      <c r="F107" s="24">
        <v>3280</v>
      </c>
      <c r="G107" s="24">
        <v>1649</v>
      </c>
      <c r="H107" s="25">
        <v>-0.81133414190418429</v>
      </c>
      <c r="I107" s="26">
        <v>8.9362804878048818E-2</v>
      </c>
      <c r="J107" s="24">
        <v>2986.89</v>
      </c>
      <c r="K107" s="27">
        <v>20908.23</v>
      </c>
      <c r="L107" s="43">
        <v>0</v>
      </c>
      <c r="M107" s="53">
        <v>7</v>
      </c>
      <c r="O107" s="60">
        <v>5687</v>
      </c>
      <c r="P107" s="60">
        <v>1649</v>
      </c>
      <c r="Q107" s="60">
        <v>1319.2</v>
      </c>
      <c r="R107" s="60">
        <v>1236.75</v>
      </c>
      <c r="T107" s="96">
        <f t="shared" si="4"/>
        <v>4326976</v>
      </c>
      <c r="U107" s="96">
        <f t="shared" si="5"/>
        <v>4056540</v>
      </c>
      <c r="W107" s="94">
        <f t="shared" si="6"/>
        <v>4326976</v>
      </c>
      <c r="X107" s="94">
        <f t="shared" si="7"/>
        <v>4056540</v>
      </c>
    </row>
    <row r="108" spans="1:24" ht="51">
      <c r="A108" s="20">
        <v>98</v>
      </c>
      <c r="B108" s="21" t="s">
        <v>627</v>
      </c>
      <c r="C108" s="22" t="s">
        <v>628</v>
      </c>
      <c r="D108" s="21" t="s">
        <v>559</v>
      </c>
      <c r="E108" s="23">
        <v>1</v>
      </c>
      <c r="F108" s="24">
        <v>5656</v>
      </c>
      <c r="G108" s="24">
        <v>3542</v>
      </c>
      <c r="H108" s="25">
        <v>-0.56561264822134372</v>
      </c>
      <c r="I108" s="26">
        <v>1.9554455445544572E-2</v>
      </c>
      <c r="J108" s="24">
        <v>5545.4</v>
      </c>
      <c r="K108" s="27">
        <v>5545.4</v>
      </c>
      <c r="L108" s="43">
        <v>0</v>
      </c>
      <c r="M108" s="53">
        <v>1</v>
      </c>
      <c r="O108" s="60">
        <v>18099</v>
      </c>
      <c r="P108" s="60">
        <v>3542</v>
      </c>
      <c r="Q108" s="60">
        <v>2833.6</v>
      </c>
      <c r="R108" s="60">
        <v>2656.5</v>
      </c>
      <c r="T108" s="96">
        <f t="shared" si="4"/>
        <v>16026841.6</v>
      </c>
      <c r="U108" s="96">
        <f t="shared" si="5"/>
        <v>15025164</v>
      </c>
      <c r="W108" s="94">
        <f t="shared" si="6"/>
        <v>16026841.6</v>
      </c>
      <c r="X108" s="94">
        <f t="shared" si="7"/>
        <v>15025164</v>
      </c>
    </row>
    <row r="109" spans="1:24" ht="38.25">
      <c r="A109" s="20">
        <v>99</v>
      </c>
      <c r="B109" s="21" t="s">
        <v>629</v>
      </c>
      <c r="C109" s="22" t="s">
        <v>630</v>
      </c>
      <c r="D109" s="21" t="s">
        <v>559</v>
      </c>
      <c r="E109" s="23">
        <v>4</v>
      </c>
      <c r="F109" s="24">
        <v>15837</v>
      </c>
      <c r="G109" s="24">
        <v>13875</v>
      </c>
      <c r="H109" s="25">
        <v>9.1913513513513456E-2</v>
      </c>
      <c r="I109" s="26">
        <v>0.20441371471869663</v>
      </c>
      <c r="J109" s="24">
        <v>12599.7</v>
      </c>
      <c r="K109" s="27">
        <v>50398.8</v>
      </c>
      <c r="L109" s="43">
        <v>0</v>
      </c>
      <c r="M109" s="53">
        <v>4</v>
      </c>
      <c r="O109" s="60">
        <v>28846</v>
      </c>
      <c r="P109" s="60">
        <v>13875</v>
      </c>
      <c r="Q109" s="60">
        <v>11100</v>
      </c>
      <c r="R109" s="60">
        <v>10406.25</v>
      </c>
      <c r="T109" s="96">
        <f t="shared" si="4"/>
        <v>175790700</v>
      </c>
      <c r="U109" s="96">
        <f t="shared" si="5"/>
        <v>164803781.25</v>
      </c>
      <c r="W109" s="94">
        <f t="shared" si="6"/>
        <v>175790700</v>
      </c>
      <c r="X109" s="94">
        <f t="shared" si="7"/>
        <v>164803781.25</v>
      </c>
    </row>
    <row r="110" spans="1:24" ht="38.25">
      <c r="A110" s="20">
        <v>100</v>
      </c>
      <c r="B110" s="21" t="s">
        <v>631</v>
      </c>
      <c r="C110" s="22" t="s">
        <v>632</v>
      </c>
      <c r="D110" s="21" t="s">
        <v>559</v>
      </c>
      <c r="E110" s="23">
        <v>5</v>
      </c>
      <c r="F110" s="24">
        <v>15837</v>
      </c>
      <c r="G110" s="24">
        <v>14139</v>
      </c>
      <c r="H110" s="25">
        <v>0.19317136996958767</v>
      </c>
      <c r="I110" s="26">
        <v>0.27967733787964888</v>
      </c>
      <c r="J110" s="24">
        <v>11407.75</v>
      </c>
      <c r="K110" s="27">
        <v>57038.75</v>
      </c>
      <c r="L110" s="43">
        <v>0</v>
      </c>
      <c r="M110" s="53">
        <v>5</v>
      </c>
      <c r="O110" s="60">
        <v>30815</v>
      </c>
      <c r="P110" s="60">
        <v>14139</v>
      </c>
      <c r="Q110" s="60">
        <v>11311.2</v>
      </c>
      <c r="R110" s="60">
        <v>10604.25</v>
      </c>
      <c r="T110" s="96">
        <f t="shared" si="4"/>
        <v>179135474.40000001</v>
      </c>
      <c r="U110" s="96">
        <f t="shared" si="5"/>
        <v>167939507.25</v>
      </c>
      <c r="W110" s="94">
        <f t="shared" si="6"/>
        <v>179135474.40000001</v>
      </c>
      <c r="X110" s="94">
        <f t="shared" si="7"/>
        <v>167939507.25</v>
      </c>
    </row>
    <row r="111" spans="1:24" ht="38.25">
      <c r="A111" s="20">
        <v>101</v>
      </c>
      <c r="B111" s="21" t="s">
        <v>633</v>
      </c>
      <c r="C111" s="22" t="s">
        <v>634</v>
      </c>
      <c r="D111" s="21" t="s">
        <v>559</v>
      </c>
      <c r="E111" s="23">
        <v>0</v>
      </c>
      <c r="F111" s="24">
        <v>0</v>
      </c>
      <c r="G111" s="24">
        <v>0</v>
      </c>
      <c r="H111" s="25">
        <v>0</v>
      </c>
      <c r="I111" s="26">
        <v>0</v>
      </c>
      <c r="J111" s="24">
        <v>0</v>
      </c>
      <c r="K111" s="27">
        <v>0</v>
      </c>
      <c r="L111" s="43">
        <v>0</v>
      </c>
      <c r="M111" s="53">
        <v>0</v>
      </c>
      <c r="O111" s="60">
        <v>39479</v>
      </c>
      <c r="P111" s="60">
        <v>14814</v>
      </c>
      <c r="Q111" s="60">
        <v>11851.2</v>
      </c>
      <c r="R111" s="60">
        <v>11110.5</v>
      </c>
      <c r="T111" s="96">
        <f t="shared" si="4"/>
        <v>0</v>
      </c>
      <c r="U111" s="96">
        <f t="shared" si="5"/>
        <v>0</v>
      </c>
      <c r="W111" s="94">
        <f t="shared" si="6"/>
        <v>0</v>
      </c>
      <c r="X111" s="94">
        <f t="shared" si="7"/>
        <v>0</v>
      </c>
    </row>
    <row r="112" spans="1:24" ht="38.25">
      <c r="A112" s="20">
        <v>102</v>
      </c>
      <c r="B112" s="21" t="s">
        <v>635</v>
      </c>
      <c r="C112" s="22" t="s">
        <v>636</v>
      </c>
      <c r="D112" s="21" t="s">
        <v>559</v>
      </c>
      <c r="E112" s="23">
        <v>0</v>
      </c>
      <c r="F112" s="24">
        <v>0</v>
      </c>
      <c r="G112" s="24">
        <v>0</v>
      </c>
      <c r="H112" s="25">
        <v>0</v>
      </c>
      <c r="I112" s="26">
        <v>0</v>
      </c>
      <c r="J112" s="24">
        <v>0</v>
      </c>
      <c r="K112" s="27">
        <v>0</v>
      </c>
      <c r="L112" s="43">
        <v>0</v>
      </c>
      <c r="M112" s="53">
        <v>0</v>
      </c>
      <c r="O112" s="60">
        <v>41086</v>
      </c>
      <c r="P112" s="60">
        <v>14814</v>
      </c>
      <c r="Q112" s="60">
        <v>11851.2</v>
      </c>
      <c r="R112" s="60">
        <v>11110.5</v>
      </c>
      <c r="T112" s="96">
        <f t="shared" si="4"/>
        <v>0</v>
      </c>
      <c r="U112" s="96">
        <f t="shared" si="5"/>
        <v>0</v>
      </c>
      <c r="W112" s="94">
        <f t="shared" si="6"/>
        <v>0</v>
      </c>
      <c r="X112" s="94">
        <f t="shared" si="7"/>
        <v>0</v>
      </c>
    </row>
    <row r="113" spans="1:24" ht="102">
      <c r="A113" s="20">
        <v>103</v>
      </c>
      <c r="B113" s="21" t="s">
        <v>637</v>
      </c>
      <c r="C113" s="22" t="s">
        <v>638</v>
      </c>
      <c r="D113" s="21" t="s">
        <v>559</v>
      </c>
      <c r="E113" s="23">
        <v>0</v>
      </c>
      <c r="F113" s="24">
        <v>0</v>
      </c>
      <c r="G113" s="24">
        <v>0</v>
      </c>
      <c r="H113" s="25">
        <v>0</v>
      </c>
      <c r="I113" s="26">
        <v>0</v>
      </c>
      <c r="J113" s="24">
        <v>0</v>
      </c>
      <c r="K113" s="27">
        <v>0</v>
      </c>
      <c r="L113" s="43">
        <v>0</v>
      </c>
      <c r="M113" s="53">
        <v>0</v>
      </c>
      <c r="O113" s="60">
        <v>230977</v>
      </c>
      <c r="P113" s="60">
        <v>11452</v>
      </c>
      <c r="Q113" s="60">
        <v>9161.6</v>
      </c>
      <c r="R113" s="60">
        <v>8589</v>
      </c>
      <c r="T113" s="96">
        <f t="shared" si="4"/>
        <v>0</v>
      </c>
      <c r="U113" s="96">
        <f t="shared" si="5"/>
        <v>0</v>
      </c>
      <c r="W113" s="94">
        <f t="shared" si="6"/>
        <v>0</v>
      </c>
      <c r="X113" s="94">
        <f t="shared" si="7"/>
        <v>0</v>
      </c>
    </row>
    <row r="114" spans="1:24" ht="25.5">
      <c r="A114" s="20">
        <v>104</v>
      </c>
      <c r="B114" s="21" t="s">
        <v>639</v>
      </c>
      <c r="C114" s="22" t="s">
        <v>640</v>
      </c>
      <c r="D114" s="21" t="s">
        <v>559</v>
      </c>
      <c r="E114" s="23">
        <v>0</v>
      </c>
      <c r="F114" s="24">
        <v>0</v>
      </c>
      <c r="G114" s="24">
        <v>0</v>
      </c>
      <c r="H114" s="25">
        <v>0</v>
      </c>
      <c r="I114" s="26">
        <v>0</v>
      </c>
      <c r="J114" s="24">
        <v>0</v>
      </c>
      <c r="K114" s="27">
        <v>0</v>
      </c>
      <c r="L114" s="43">
        <v>0</v>
      </c>
      <c r="M114" s="53">
        <v>0</v>
      </c>
      <c r="O114" s="60">
        <v>144115</v>
      </c>
      <c r="P114" s="60">
        <v>39746</v>
      </c>
      <c r="Q114" s="60">
        <v>31796.799999999999</v>
      </c>
      <c r="R114" s="60">
        <v>29809.5</v>
      </c>
      <c r="T114" s="96">
        <f t="shared" si="4"/>
        <v>0</v>
      </c>
      <c r="U114" s="96">
        <f t="shared" si="5"/>
        <v>0</v>
      </c>
      <c r="W114" s="94">
        <f t="shared" si="6"/>
        <v>0</v>
      </c>
      <c r="X114" s="94">
        <f t="shared" si="7"/>
        <v>0</v>
      </c>
    </row>
    <row r="115" spans="1:24" ht="25.5">
      <c r="A115" s="20">
        <v>105</v>
      </c>
      <c r="B115" s="21" t="s">
        <v>641</v>
      </c>
      <c r="C115" s="22" t="s">
        <v>642</v>
      </c>
      <c r="D115" s="21" t="s">
        <v>559</v>
      </c>
      <c r="E115" s="23">
        <v>0</v>
      </c>
      <c r="F115" s="24">
        <v>0</v>
      </c>
      <c r="G115" s="24">
        <v>0</v>
      </c>
      <c r="H115" s="25">
        <v>0</v>
      </c>
      <c r="I115" s="26">
        <v>0</v>
      </c>
      <c r="J115" s="24">
        <v>0</v>
      </c>
      <c r="K115" s="27">
        <v>0</v>
      </c>
      <c r="L115" s="43">
        <v>0</v>
      </c>
      <c r="M115" s="53">
        <v>0</v>
      </c>
      <c r="O115" s="60">
        <v>170585</v>
      </c>
      <c r="P115" s="60">
        <v>719</v>
      </c>
      <c r="Q115" s="60">
        <v>575.20000000000005</v>
      </c>
      <c r="R115" s="60">
        <v>539.25</v>
      </c>
      <c r="T115" s="96">
        <f t="shared" si="4"/>
        <v>0</v>
      </c>
      <c r="U115" s="96">
        <f t="shared" si="5"/>
        <v>0</v>
      </c>
      <c r="W115" s="94">
        <f t="shared" si="6"/>
        <v>0</v>
      </c>
      <c r="X115" s="94">
        <f t="shared" si="7"/>
        <v>0</v>
      </c>
    </row>
    <row r="116" spans="1:24" ht="51">
      <c r="A116" s="20">
        <v>106</v>
      </c>
      <c r="B116" s="21" t="s">
        <v>643</v>
      </c>
      <c r="C116" s="28" t="s">
        <v>644</v>
      </c>
      <c r="D116" s="21" t="s">
        <v>645</v>
      </c>
      <c r="E116" s="23">
        <v>30</v>
      </c>
      <c r="F116" s="24">
        <v>1018</v>
      </c>
      <c r="G116" s="24">
        <v>546</v>
      </c>
      <c r="H116" s="25">
        <v>0.14999999999999997</v>
      </c>
      <c r="I116" s="26">
        <v>0.54410609037328106</v>
      </c>
      <c r="J116" s="24">
        <v>464.1</v>
      </c>
      <c r="K116" s="27">
        <v>13923</v>
      </c>
      <c r="L116" s="43">
        <v>0</v>
      </c>
      <c r="M116" s="53">
        <v>30</v>
      </c>
      <c r="O116" s="60">
        <v>14029</v>
      </c>
      <c r="P116" s="60">
        <v>546</v>
      </c>
      <c r="Q116" s="60">
        <v>436.8</v>
      </c>
      <c r="R116" s="60">
        <v>409.5</v>
      </c>
      <c r="T116" s="96">
        <f t="shared" si="4"/>
        <v>444662.4</v>
      </c>
      <c r="U116" s="96">
        <f t="shared" si="5"/>
        <v>416871</v>
      </c>
      <c r="W116" s="94">
        <f t="shared" si="6"/>
        <v>444662.4</v>
      </c>
      <c r="X116" s="94">
        <f t="shared" si="7"/>
        <v>416871</v>
      </c>
    </row>
    <row r="117" spans="1:24" ht="51">
      <c r="A117" s="20">
        <v>107</v>
      </c>
      <c r="B117" s="21" t="s">
        <v>646</v>
      </c>
      <c r="C117" s="28" t="s">
        <v>647</v>
      </c>
      <c r="D117" s="21" t="s">
        <v>645</v>
      </c>
      <c r="E117" s="23">
        <v>30</v>
      </c>
      <c r="F117" s="24">
        <v>1131</v>
      </c>
      <c r="G117" s="24">
        <v>635</v>
      </c>
      <c r="H117" s="25">
        <v>0.22415748031496058</v>
      </c>
      <c r="I117" s="26">
        <v>0.56440318302387271</v>
      </c>
      <c r="J117" s="24">
        <v>492.66</v>
      </c>
      <c r="K117" s="27">
        <v>14779.800000000001</v>
      </c>
      <c r="L117" s="43">
        <v>0</v>
      </c>
      <c r="M117" s="53">
        <v>30</v>
      </c>
      <c r="O117" s="60">
        <v>13146</v>
      </c>
      <c r="P117" s="60">
        <v>635</v>
      </c>
      <c r="Q117" s="60">
        <v>508</v>
      </c>
      <c r="R117" s="60">
        <v>476.25</v>
      </c>
      <c r="T117" s="96">
        <f t="shared" si="4"/>
        <v>574548</v>
      </c>
      <c r="U117" s="96">
        <f t="shared" si="5"/>
        <v>538638.75</v>
      </c>
      <c r="W117" s="94">
        <f t="shared" si="6"/>
        <v>574548</v>
      </c>
      <c r="X117" s="94">
        <f t="shared" si="7"/>
        <v>538638.75</v>
      </c>
    </row>
    <row r="118" spans="1:24" ht="51">
      <c r="A118" s="20">
        <v>108</v>
      </c>
      <c r="B118" s="21" t="s">
        <v>648</v>
      </c>
      <c r="C118" s="28" t="s">
        <v>649</v>
      </c>
      <c r="D118" s="21" t="s">
        <v>645</v>
      </c>
      <c r="E118" s="23">
        <v>30</v>
      </c>
      <c r="F118" s="24">
        <v>1131</v>
      </c>
      <c r="G118" s="24">
        <v>662</v>
      </c>
      <c r="H118" s="25">
        <v>0.15229607250755295</v>
      </c>
      <c r="I118" s="26">
        <v>0.50381962864721475</v>
      </c>
      <c r="J118" s="24">
        <v>561.17999999999995</v>
      </c>
      <c r="K118" s="27">
        <v>16835.399999999998</v>
      </c>
      <c r="L118" s="43">
        <v>0</v>
      </c>
      <c r="M118" s="53">
        <v>30</v>
      </c>
      <c r="O118" s="60">
        <v>14029</v>
      </c>
      <c r="P118" s="60">
        <v>662</v>
      </c>
      <c r="Q118" s="60">
        <v>529.6</v>
      </c>
      <c r="R118" s="60">
        <v>496.5</v>
      </c>
      <c r="T118" s="96">
        <f t="shared" si="4"/>
        <v>598977.6</v>
      </c>
      <c r="U118" s="96">
        <f t="shared" si="5"/>
        <v>561541.5</v>
      </c>
      <c r="W118" s="94">
        <f t="shared" si="6"/>
        <v>598977.6</v>
      </c>
      <c r="X118" s="94">
        <f t="shared" si="7"/>
        <v>561541.5</v>
      </c>
    </row>
    <row r="119" spans="1:24" ht="63.75">
      <c r="A119" s="20">
        <v>109</v>
      </c>
      <c r="B119" s="21" t="s">
        <v>650</v>
      </c>
      <c r="C119" s="22" t="s">
        <v>651</v>
      </c>
      <c r="D119" s="21" t="s">
        <v>645</v>
      </c>
      <c r="E119" s="23">
        <v>2</v>
      </c>
      <c r="F119" s="24">
        <v>1131</v>
      </c>
      <c r="G119" s="24">
        <v>467</v>
      </c>
      <c r="H119" s="25">
        <v>-0.41032119914346898</v>
      </c>
      <c r="I119" s="26">
        <v>0.41766578249336872</v>
      </c>
      <c r="J119" s="24">
        <v>658.62</v>
      </c>
      <c r="K119" s="27">
        <v>1317.24</v>
      </c>
      <c r="L119" s="43">
        <v>0</v>
      </c>
      <c r="M119" s="53">
        <v>2</v>
      </c>
      <c r="O119" s="60">
        <v>13146</v>
      </c>
      <c r="P119" s="60">
        <v>467</v>
      </c>
      <c r="Q119" s="60">
        <v>373.6</v>
      </c>
      <c r="R119" s="60">
        <v>350.25</v>
      </c>
      <c r="T119" s="96">
        <f t="shared" si="4"/>
        <v>422541.60000000003</v>
      </c>
      <c r="U119" s="96">
        <f t="shared" si="5"/>
        <v>396132.75</v>
      </c>
      <c r="W119" s="94">
        <f t="shared" si="6"/>
        <v>422541.60000000003</v>
      </c>
      <c r="X119" s="94">
        <f t="shared" si="7"/>
        <v>396132.75</v>
      </c>
    </row>
    <row r="120" spans="1:24" ht="51">
      <c r="A120" s="20">
        <v>110</v>
      </c>
      <c r="B120" s="21" t="s">
        <v>652</v>
      </c>
      <c r="C120" s="22" t="s">
        <v>653</v>
      </c>
      <c r="D120" s="21" t="s">
        <v>645</v>
      </c>
      <c r="E120" s="23">
        <v>0</v>
      </c>
      <c r="F120" s="24">
        <v>0</v>
      </c>
      <c r="G120" s="24">
        <v>0</v>
      </c>
      <c r="H120" s="25">
        <v>0</v>
      </c>
      <c r="I120" s="26">
        <v>0</v>
      </c>
      <c r="J120" s="24">
        <v>0</v>
      </c>
      <c r="K120" s="27">
        <v>0</v>
      </c>
      <c r="L120" s="43">
        <v>0</v>
      </c>
      <c r="M120" s="53">
        <v>0</v>
      </c>
      <c r="O120" s="60">
        <v>14029</v>
      </c>
      <c r="P120" s="60">
        <v>719</v>
      </c>
      <c r="Q120" s="60">
        <v>575.20000000000005</v>
      </c>
      <c r="R120" s="60">
        <v>539.25</v>
      </c>
      <c r="T120" s="96">
        <f t="shared" si="4"/>
        <v>0</v>
      </c>
      <c r="U120" s="96">
        <f t="shared" si="5"/>
        <v>0</v>
      </c>
      <c r="W120" s="94">
        <f t="shared" si="6"/>
        <v>0</v>
      </c>
      <c r="X120" s="94">
        <f t="shared" si="7"/>
        <v>0</v>
      </c>
    </row>
    <row r="121" spans="1:24" ht="51">
      <c r="A121" s="20">
        <v>111</v>
      </c>
      <c r="B121" s="21" t="s">
        <v>654</v>
      </c>
      <c r="C121" s="22" t="s">
        <v>655</v>
      </c>
      <c r="D121" s="21" t="s">
        <v>645</v>
      </c>
      <c r="E121" s="23">
        <v>0</v>
      </c>
      <c r="F121" s="24">
        <v>0</v>
      </c>
      <c r="G121" s="24">
        <v>0</v>
      </c>
      <c r="H121" s="25">
        <v>0</v>
      </c>
      <c r="I121" s="26">
        <v>0</v>
      </c>
      <c r="J121" s="24">
        <v>0</v>
      </c>
      <c r="K121" s="27">
        <v>0</v>
      </c>
      <c r="L121" s="43">
        <v>0</v>
      </c>
      <c r="M121" s="53">
        <v>0</v>
      </c>
      <c r="O121" s="60">
        <v>13146</v>
      </c>
      <c r="P121" s="60">
        <v>719</v>
      </c>
      <c r="Q121" s="60">
        <v>575.20000000000005</v>
      </c>
      <c r="R121" s="60">
        <v>539.25</v>
      </c>
      <c r="T121" s="96">
        <f t="shared" si="4"/>
        <v>0</v>
      </c>
      <c r="U121" s="96">
        <f t="shared" si="5"/>
        <v>0</v>
      </c>
      <c r="W121" s="94">
        <f t="shared" si="6"/>
        <v>0</v>
      </c>
      <c r="X121" s="94">
        <f t="shared" si="7"/>
        <v>0</v>
      </c>
    </row>
    <row r="122" spans="1:24" ht="51">
      <c r="A122" s="20">
        <v>112</v>
      </c>
      <c r="B122" s="21" t="s">
        <v>656</v>
      </c>
      <c r="C122" s="22" t="s">
        <v>657</v>
      </c>
      <c r="D122" s="21" t="s">
        <v>645</v>
      </c>
      <c r="E122" s="23">
        <v>0</v>
      </c>
      <c r="F122" s="24">
        <v>0</v>
      </c>
      <c r="G122" s="24">
        <v>0</v>
      </c>
      <c r="H122" s="25">
        <v>0</v>
      </c>
      <c r="I122" s="26">
        <v>0</v>
      </c>
      <c r="J122" s="24">
        <v>0</v>
      </c>
      <c r="K122" s="27">
        <v>0</v>
      </c>
      <c r="L122" s="43">
        <v>0</v>
      </c>
      <c r="M122" s="53">
        <v>0</v>
      </c>
      <c r="O122" s="60">
        <v>27305</v>
      </c>
      <c r="P122" s="60">
        <v>1222</v>
      </c>
      <c r="Q122" s="60">
        <v>977.6</v>
      </c>
      <c r="R122" s="60">
        <v>916.5</v>
      </c>
      <c r="T122" s="96">
        <f t="shared" si="4"/>
        <v>0</v>
      </c>
      <c r="U122" s="96">
        <f t="shared" si="5"/>
        <v>0</v>
      </c>
      <c r="W122" s="94">
        <f t="shared" si="6"/>
        <v>0</v>
      </c>
      <c r="X122" s="94">
        <f t="shared" si="7"/>
        <v>0</v>
      </c>
    </row>
    <row r="123" spans="1:24" ht="51">
      <c r="A123" s="20">
        <v>113</v>
      </c>
      <c r="B123" s="21" t="s">
        <v>658</v>
      </c>
      <c r="C123" s="28" t="s">
        <v>659</v>
      </c>
      <c r="D123" s="21" t="s">
        <v>645</v>
      </c>
      <c r="E123" s="23">
        <v>0</v>
      </c>
      <c r="F123" s="24">
        <v>0</v>
      </c>
      <c r="G123" s="24">
        <v>0</v>
      </c>
      <c r="H123" s="25">
        <v>0</v>
      </c>
      <c r="I123" s="26">
        <v>0</v>
      </c>
      <c r="J123" s="24">
        <v>0</v>
      </c>
      <c r="K123" s="27">
        <v>0</v>
      </c>
      <c r="L123" s="43">
        <v>0</v>
      </c>
      <c r="M123" s="53">
        <v>0</v>
      </c>
      <c r="O123" s="60">
        <v>25585</v>
      </c>
      <c r="P123" s="60">
        <v>1296</v>
      </c>
      <c r="Q123" s="60">
        <v>1036.8</v>
      </c>
      <c r="R123" s="60">
        <v>972</v>
      </c>
      <c r="T123" s="96">
        <f t="shared" si="4"/>
        <v>0</v>
      </c>
      <c r="U123" s="96">
        <f t="shared" si="5"/>
        <v>0</v>
      </c>
      <c r="W123" s="94">
        <f t="shared" si="6"/>
        <v>0</v>
      </c>
      <c r="X123" s="94">
        <f t="shared" si="7"/>
        <v>0</v>
      </c>
    </row>
    <row r="124" spans="1:24" ht="51">
      <c r="A124" s="20">
        <v>114</v>
      </c>
      <c r="B124" s="21" t="s">
        <v>660</v>
      </c>
      <c r="C124" s="28" t="s">
        <v>661</v>
      </c>
      <c r="D124" s="21" t="s">
        <v>645</v>
      </c>
      <c r="E124" s="23">
        <v>0</v>
      </c>
      <c r="F124" s="24">
        <v>0</v>
      </c>
      <c r="G124" s="24">
        <v>0</v>
      </c>
      <c r="H124" s="25">
        <v>0</v>
      </c>
      <c r="I124" s="26">
        <v>0</v>
      </c>
      <c r="J124" s="24">
        <v>0</v>
      </c>
      <c r="K124" s="27">
        <v>0</v>
      </c>
      <c r="L124" s="43">
        <v>0</v>
      </c>
      <c r="M124" s="53">
        <v>0</v>
      </c>
      <c r="O124" s="60">
        <v>27305</v>
      </c>
      <c r="P124" s="60">
        <v>1296</v>
      </c>
      <c r="Q124" s="60">
        <v>1036.8</v>
      </c>
      <c r="R124" s="60">
        <v>972</v>
      </c>
      <c r="T124" s="96">
        <f t="shared" si="4"/>
        <v>0</v>
      </c>
      <c r="U124" s="96">
        <f t="shared" si="5"/>
        <v>0</v>
      </c>
      <c r="W124" s="94">
        <f t="shared" si="6"/>
        <v>0</v>
      </c>
      <c r="X124" s="94">
        <f t="shared" si="7"/>
        <v>0</v>
      </c>
    </row>
    <row r="125" spans="1:24" ht="63.75">
      <c r="A125" s="20">
        <v>115</v>
      </c>
      <c r="B125" s="21" t="s">
        <v>662</v>
      </c>
      <c r="C125" s="28" t="s">
        <v>663</v>
      </c>
      <c r="D125" s="21" t="s">
        <v>645</v>
      </c>
      <c r="E125" s="23">
        <v>0</v>
      </c>
      <c r="F125" s="24">
        <v>0</v>
      </c>
      <c r="G125" s="24">
        <v>0</v>
      </c>
      <c r="H125" s="25">
        <v>0</v>
      </c>
      <c r="I125" s="26">
        <v>0</v>
      </c>
      <c r="J125" s="24">
        <v>0</v>
      </c>
      <c r="K125" s="27">
        <v>0</v>
      </c>
      <c r="L125" s="43">
        <v>0</v>
      </c>
      <c r="M125" s="53">
        <v>0</v>
      </c>
      <c r="O125" s="60">
        <v>25585</v>
      </c>
      <c r="P125" s="60">
        <v>1296</v>
      </c>
      <c r="Q125" s="60">
        <v>1036.8</v>
      </c>
      <c r="R125" s="60">
        <v>972</v>
      </c>
      <c r="T125" s="96">
        <f t="shared" si="4"/>
        <v>0</v>
      </c>
      <c r="U125" s="96">
        <f t="shared" si="5"/>
        <v>0</v>
      </c>
      <c r="W125" s="94">
        <f t="shared" si="6"/>
        <v>0</v>
      </c>
      <c r="X125" s="94">
        <f t="shared" si="7"/>
        <v>0</v>
      </c>
    </row>
    <row r="126" spans="1:24" ht="63.75">
      <c r="A126" s="20">
        <v>116</v>
      </c>
      <c r="B126" s="21" t="s">
        <v>664</v>
      </c>
      <c r="C126" s="22" t="s">
        <v>665</v>
      </c>
      <c r="D126" s="21" t="s">
        <v>645</v>
      </c>
      <c r="E126" s="23">
        <v>0</v>
      </c>
      <c r="F126" s="24">
        <v>0</v>
      </c>
      <c r="G126" s="24">
        <v>0</v>
      </c>
      <c r="H126" s="25">
        <v>0</v>
      </c>
      <c r="I126" s="26">
        <v>0</v>
      </c>
      <c r="J126" s="24">
        <v>0</v>
      </c>
      <c r="K126" s="27">
        <v>0</v>
      </c>
      <c r="L126" s="43">
        <v>0</v>
      </c>
      <c r="M126" s="53">
        <v>0</v>
      </c>
      <c r="O126" s="60">
        <v>27305</v>
      </c>
      <c r="P126" s="60">
        <v>1296</v>
      </c>
      <c r="Q126" s="60">
        <v>1036.8</v>
      </c>
      <c r="R126" s="60">
        <v>972</v>
      </c>
      <c r="T126" s="96">
        <f t="shared" si="4"/>
        <v>0</v>
      </c>
      <c r="U126" s="96">
        <f t="shared" si="5"/>
        <v>0</v>
      </c>
      <c r="W126" s="94">
        <f t="shared" si="6"/>
        <v>0</v>
      </c>
      <c r="X126" s="94">
        <f t="shared" si="7"/>
        <v>0</v>
      </c>
    </row>
    <row r="127" spans="1:24" ht="63.75">
      <c r="A127" s="20">
        <v>117</v>
      </c>
      <c r="B127" s="21" t="s">
        <v>666</v>
      </c>
      <c r="C127" s="22" t="s">
        <v>667</v>
      </c>
      <c r="D127" s="21" t="s">
        <v>645</v>
      </c>
      <c r="E127" s="23">
        <v>0</v>
      </c>
      <c r="F127" s="24">
        <v>0</v>
      </c>
      <c r="G127" s="24">
        <v>0</v>
      </c>
      <c r="H127" s="25">
        <v>0</v>
      </c>
      <c r="I127" s="26">
        <v>0</v>
      </c>
      <c r="J127" s="24">
        <v>0</v>
      </c>
      <c r="K127" s="27">
        <v>0</v>
      </c>
      <c r="L127" s="43">
        <v>0</v>
      </c>
      <c r="M127" s="53">
        <v>0</v>
      </c>
      <c r="O127" s="60">
        <v>25585</v>
      </c>
      <c r="P127" s="60">
        <v>1296</v>
      </c>
      <c r="Q127" s="60">
        <v>1036.8</v>
      </c>
      <c r="R127" s="60">
        <v>972</v>
      </c>
      <c r="T127" s="96">
        <f t="shared" si="4"/>
        <v>0</v>
      </c>
      <c r="U127" s="96">
        <f t="shared" si="5"/>
        <v>0</v>
      </c>
      <c r="W127" s="94">
        <f t="shared" si="6"/>
        <v>0</v>
      </c>
      <c r="X127" s="94">
        <f t="shared" si="7"/>
        <v>0</v>
      </c>
    </row>
    <row r="128" spans="1:24" ht="51">
      <c r="A128" s="20">
        <v>118</v>
      </c>
      <c r="B128" s="21" t="s">
        <v>668</v>
      </c>
      <c r="C128" s="22" t="s">
        <v>669</v>
      </c>
      <c r="D128" s="21" t="s">
        <v>645</v>
      </c>
      <c r="E128" s="23">
        <v>0</v>
      </c>
      <c r="F128" s="24">
        <v>0</v>
      </c>
      <c r="G128" s="24">
        <v>0</v>
      </c>
      <c r="H128" s="25">
        <v>0</v>
      </c>
      <c r="I128" s="26">
        <v>0</v>
      </c>
      <c r="J128" s="24">
        <v>0</v>
      </c>
      <c r="K128" s="27">
        <v>0</v>
      </c>
      <c r="L128" s="43">
        <v>0</v>
      </c>
      <c r="M128" s="53">
        <v>0</v>
      </c>
      <c r="O128" s="60">
        <v>29188</v>
      </c>
      <c r="P128" s="60">
        <v>1739</v>
      </c>
      <c r="Q128" s="60">
        <v>1391.2</v>
      </c>
      <c r="R128" s="60">
        <v>1304.25</v>
      </c>
      <c r="T128" s="96">
        <f t="shared" si="4"/>
        <v>0</v>
      </c>
      <c r="U128" s="96">
        <f t="shared" si="5"/>
        <v>0</v>
      </c>
      <c r="W128" s="94">
        <f t="shared" si="6"/>
        <v>0</v>
      </c>
      <c r="X128" s="94">
        <f t="shared" si="7"/>
        <v>0</v>
      </c>
    </row>
    <row r="129" spans="1:24" ht="51">
      <c r="A129" s="20">
        <v>119</v>
      </c>
      <c r="B129" s="21" t="s">
        <v>670</v>
      </c>
      <c r="C129" s="22" t="s">
        <v>671</v>
      </c>
      <c r="D129" s="21" t="s">
        <v>645</v>
      </c>
      <c r="E129" s="23">
        <v>12</v>
      </c>
      <c r="F129" s="24">
        <v>4072</v>
      </c>
      <c r="G129" s="24">
        <v>1765</v>
      </c>
      <c r="H129" s="25">
        <v>-0.62975637393767703</v>
      </c>
      <c r="I129" s="26">
        <v>0.29358546168958743</v>
      </c>
      <c r="J129" s="24">
        <v>2876.52</v>
      </c>
      <c r="K129" s="27">
        <v>34518.239999999998</v>
      </c>
      <c r="L129" s="43">
        <v>0</v>
      </c>
      <c r="M129" s="53">
        <v>12</v>
      </c>
      <c r="O129" s="60">
        <v>27350</v>
      </c>
      <c r="P129" s="60">
        <v>1765</v>
      </c>
      <c r="Q129" s="60">
        <v>1412</v>
      </c>
      <c r="R129" s="60">
        <v>1323.75</v>
      </c>
      <c r="T129" s="96">
        <f t="shared" si="4"/>
        <v>5749664</v>
      </c>
      <c r="U129" s="96">
        <f t="shared" si="5"/>
        <v>5390310</v>
      </c>
      <c r="W129" s="94">
        <f t="shared" si="6"/>
        <v>5749664</v>
      </c>
      <c r="X129" s="94">
        <f t="shared" si="7"/>
        <v>5390310</v>
      </c>
    </row>
    <row r="130" spans="1:24" ht="51">
      <c r="A130" s="20">
        <v>120</v>
      </c>
      <c r="B130" s="21" t="s">
        <v>672</v>
      </c>
      <c r="C130" s="22" t="s">
        <v>673</v>
      </c>
      <c r="D130" s="21" t="s">
        <v>645</v>
      </c>
      <c r="E130" s="23">
        <v>12</v>
      </c>
      <c r="F130" s="24">
        <v>4072</v>
      </c>
      <c r="G130" s="24">
        <v>1765</v>
      </c>
      <c r="H130" s="25">
        <v>-0.61384702549575076</v>
      </c>
      <c r="I130" s="26">
        <v>0.30048133595284876</v>
      </c>
      <c r="J130" s="24">
        <v>2848.44</v>
      </c>
      <c r="K130" s="27">
        <v>34181.279999999999</v>
      </c>
      <c r="L130" s="43">
        <v>0</v>
      </c>
      <c r="M130" s="53">
        <v>12</v>
      </c>
      <c r="O130" s="60">
        <v>29188</v>
      </c>
      <c r="P130" s="60">
        <v>1765</v>
      </c>
      <c r="Q130" s="60">
        <v>1412</v>
      </c>
      <c r="R130" s="60">
        <v>1323.75</v>
      </c>
      <c r="T130" s="96">
        <f t="shared" si="4"/>
        <v>5749664</v>
      </c>
      <c r="U130" s="96">
        <f t="shared" si="5"/>
        <v>5390310</v>
      </c>
      <c r="W130" s="94">
        <f t="shared" si="6"/>
        <v>5749664</v>
      </c>
      <c r="X130" s="94">
        <f t="shared" si="7"/>
        <v>5390310</v>
      </c>
    </row>
    <row r="131" spans="1:24" ht="63.75">
      <c r="A131" s="20">
        <v>121</v>
      </c>
      <c r="B131" s="21" t="s">
        <v>674</v>
      </c>
      <c r="C131" s="22" t="s">
        <v>675</v>
      </c>
      <c r="D131" s="21" t="s">
        <v>645</v>
      </c>
      <c r="E131" s="23">
        <v>0</v>
      </c>
      <c r="F131" s="24">
        <v>0</v>
      </c>
      <c r="G131" s="24">
        <v>0</v>
      </c>
      <c r="H131" s="25">
        <v>0</v>
      </c>
      <c r="I131" s="26">
        <v>0</v>
      </c>
      <c r="J131" s="24">
        <v>0</v>
      </c>
      <c r="K131" s="27">
        <v>0</v>
      </c>
      <c r="L131" s="43">
        <v>0</v>
      </c>
      <c r="M131" s="53">
        <v>0</v>
      </c>
      <c r="O131" s="60">
        <v>27350</v>
      </c>
      <c r="P131" s="60">
        <v>1454</v>
      </c>
      <c r="Q131" s="60">
        <v>1163.2</v>
      </c>
      <c r="R131" s="60">
        <v>1090.5</v>
      </c>
      <c r="T131" s="96">
        <f t="shared" si="4"/>
        <v>0</v>
      </c>
      <c r="U131" s="96">
        <f t="shared" si="5"/>
        <v>0</v>
      </c>
      <c r="W131" s="94">
        <f t="shared" si="6"/>
        <v>0</v>
      </c>
      <c r="X131" s="94">
        <f t="shared" si="7"/>
        <v>0</v>
      </c>
    </row>
    <row r="132" spans="1:24" ht="63.75">
      <c r="A132" s="20">
        <v>122</v>
      </c>
      <c r="B132" s="21" t="s">
        <v>676</v>
      </c>
      <c r="C132" s="22" t="s">
        <v>677</v>
      </c>
      <c r="D132" s="21" t="s">
        <v>645</v>
      </c>
      <c r="E132" s="23">
        <v>0</v>
      </c>
      <c r="F132" s="24">
        <v>0</v>
      </c>
      <c r="G132" s="24">
        <v>0</v>
      </c>
      <c r="H132" s="25">
        <v>0</v>
      </c>
      <c r="I132" s="26">
        <v>0</v>
      </c>
      <c r="J132" s="24">
        <v>0</v>
      </c>
      <c r="K132" s="27">
        <v>0</v>
      </c>
      <c r="L132" s="43">
        <v>0</v>
      </c>
      <c r="M132" s="53">
        <v>0</v>
      </c>
      <c r="O132" s="60">
        <v>29188</v>
      </c>
      <c r="P132" s="60">
        <v>1765</v>
      </c>
      <c r="Q132" s="60">
        <v>1412</v>
      </c>
      <c r="R132" s="60">
        <v>1323.75</v>
      </c>
      <c r="T132" s="96">
        <f t="shared" si="4"/>
        <v>0</v>
      </c>
      <c r="U132" s="96">
        <f t="shared" si="5"/>
        <v>0</v>
      </c>
      <c r="W132" s="94">
        <f t="shared" si="6"/>
        <v>0</v>
      </c>
      <c r="X132" s="94">
        <f t="shared" si="7"/>
        <v>0</v>
      </c>
    </row>
    <row r="133" spans="1:24" ht="63.75">
      <c r="A133" s="20">
        <v>123</v>
      </c>
      <c r="B133" s="21" t="s">
        <v>678</v>
      </c>
      <c r="C133" s="22" t="s">
        <v>679</v>
      </c>
      <c r="D133" s="21" t="s">
        <v>645</v>
      </c>
      <c r="E133" s="23">
        <v>0</v>
      </c>
      <c r="F133" s="24">
        <v>0</v>
      </c>
      <c r="G133" s="24">
        <v>0</v>
      </c>
      <c r="H133" s="25">
        <v>0</v>
      </c>
      <c r="I133" s="26">
        <v>0</v>
      </c>
      <c r="J133" s="24">
        <v>0</v>
      </c>
      <c r="K133" s="27">
        <v>0</v>
      </c>
      <c r="L133" s="43">
        <v>0</v>
      </c>
      <c r="M133" s="53">
        <v>0</v>
      </c>
      <c r="O133" s="60">
        <v>27350</v>
      </c>
      <c r="P133" s="60">
        <v>1765</v>
      </c>
      <c r="Q133" s="60">
        <v>1412</v>
      </c>
      <c r="R133" s="60">
        <v>1323.75</v>
      </c>
      <c r="T133" s="96">
        <f t="shared" si="4"/>
        <v>0</v>
      </c>
      <c r="U133" s="96">
        <f t="shared" si="5"/>
        <v>0</v>
      </c>
      <c r="W133" s="94">
        <f t="shared" si="6"/>
        <v>0</v>
      </c>
      <c r="X133" s="94">
        <f t="shared" si="7"/>
        <v>0</v>
      </c>
    </row>
    <row r="134" spans="1:24" ht="51">
      <c r="A134" s="20">
        <v>124</v>
      </c>
      <c r="B134" s="21" t="s">
        <v>680</v>
      </c>
      <c r="C134" s="22" t="s">
        <v>681</v>
      </c>
      <c r="D134" s="21" t="s">
        <v>645</v>
      </c>
      <c r="E134" s="23">
        <v>20</v>
      </c>
      <c r="F134" s="24">
        <v>5995</v>
      </c>
      <c r="G134" s="24">
        <v>1765</v>
      </c>
      <c r="H134" s="25">
        <v>-0.49418696883852681</v>
      </c>
      <c r="I134" s="26">
        <v>0.56009341117597988</v>
      </c>
      <c r="J134" s="24">
        <v>2637.24</v>
      </c>
      <c r="K134" s="27">
        <v>52744.799999999996</v>
      </c>
      <c r="L134" s="43">
        <v>0</v>
      </c>
      <c r="M134" s="53">
        <v>20</v>
      </c>
      <c r="O134" s="60">
        <v>31072</v>
      </c>
      <c r="P134" s="60">
        <v>1765</v>
      </c>
      <c r="Q134" s="60">
        <v>1412</v>
      </c>
      <c r="R134" s="60">
        <v>1323.75</v>
      </c>
      <c r="T134" s="96">
        <f t="shared" si="4"/>
        <v>8464940</v>
      </c>
      <c r="U134" s="96">
        <f t="shared" si="5"/>
        <v>7935881.25</v>
      </c>
      <c r="W134" s="94">
        <f t="shared" si="6"/>
        <v>8464940</v>
      </c>
      <c r="X134" s="94">
        <f t="shared" si="7"/>
        <v>7935881.25</v>
      </c>
    </row>
    <row r="135" spans="1:24" ht="51">
      <c r="A135" s="20">
        <v>125</v>
      </c>
      <c r="B135" s="21" t="s">
        <v>682</v>
      </c>
      <c r="C135" s="22" t="s">
        <v>683</v>
      </c>
      <c r="D135" s="21" t="s">
        <v>645</v>
      </c>
      <c r="E135" s="23">
        <v>0</v>
      </c>
      <c r="F135" s="24">
        <v>0</v>
      </c>
      <c r="G135" s="24">
        <v>0</v>
      </c>
      <c r="H135" s="25">
        <v>0</v>
      </c>
      <c r="I135" s="26">
        <v>0</v>
      </c>
      <c r="J135" s="24">
        <v>0</v>
      </c>
      <c r="K135" s="27">
        <v>0</v>
      </c>
      <c r="L135" s="43">
        <v>0</v>
      </c>
      <c r="M135" s="53">
        <v>0</v>
      </c>
      <c r="O135" s="60">
        <v>29115</v>
      </c>
      <c r="P135" s="60">
        <v>2796</v>
      </c>
      <c r="Q135" s="60">
        <v>2236.8000000000002</v>
      </c>
      <c r="R135" s="60">
        <v>2097</v>
      </c>
      <c r="T135" s="96">
        <f t="shared" si="4"/>
        <v>0</v>
      </c>
      <c r="U135" s="96">
        <f t="shared" si="5"/>
        <v>0</v>
      </c>
      <c r="W135" s="94">
        <f t="shared" si="6"/>
        <v>0</v>
      </c>
      <c r="X135" s="94">
        <f t="shared" si="7"/>
        <v>0</v>
      </c>
    </row>
    <row r="136" spans="1:24" ht="51">
      <c r="A136" s="20">
        <v>126</v>
      </c>
      <c r="B136" s="21" t="s">
        <v>684</v>
      </c>
      <c r="C136" s="22" t="s">
        <v>685</v>
      </c>
      <c r="D136" s="21" t="s">
        <v>645</v>
      </c>
      <c r="E136" s="23">
        <v>0</v>
      </c>
      <c r="F136" s="24">
        <v>0</v>
      </c>
      <c r="G136" s="24">
        <v>0</v>
      </c>
      <c r="H136" s="25">
        <v>0</v>
      </c>
      <c r="I136" s="26">
        <v>0</v>
      </c>
      <c r="J136" s="24">
        <v>0</v>
      </c>
      <c r="K136" s="27">
        <v>0</v>
      </c>
      <c r="L136" s="43">
        <v>0</v>
      </c>
      <c r="M136" s="53">
        <v>0</v>
      </c>
      <c r="O136" s="60">
        <v>31072</v>
      </c>
      <c r="P136" s="60">
        <v>3223</v>
      </c>
      <c r="Q136" s="60">
        <v>2578.4</v>
      </c>
      <c r="R136" s="60">
        <v>2417.25</v>
      </c>
      <c r="T136" s="96">
        <f t="shared" si="4"/>
        <v>0</v>
      </c>
      <c r="U136" s="96">
        <f t="shared" si="5"/>
        <v>0</v>
      </c>
      <c r="W136" s="94">
        <f t="shared" si="6"/>
        <v>0</v>
      </c>
      <c r="X136" s="94">
        <f t="shared" si="7"/>
        <v>0</v>
      </c>
    </row>
    <row r="137" spans="1:24" ht="63.75">
      <c r="A137" s="20">
        <v>127</v>
      </c>
      <c r="B137" s="21" t="s">
        <v>686</v>
      </c>
      <c r="C137" s="22" t="s">
        <v>687</v>
      </c>
      <c r="D137" s="21" t="s">
        <v>645</v>
      </c>
      <c r="E137" s="23">
        <v>0</v>
      </c>
      <c r="F137" s="24">
        <v>0</v>
      </c>
      <c r="G137" s="24">
        <v>0</v>
      </c>
      <c r="H137" s="25">
        <v>0</v>
      </c>
      <c r="I137" s="26">
        <v>0</v>
      </c>
      <c r="J137" s="24">
        <v>0</v>
      </c>
      <c r="K137" s="27">
        <v>0</v>
      </c>
      <c r="L137" s="43">
        <v>0</v>
      </c>
      <c r="M137" s="53">
        <v>0</v>
      </c>
      <c r="O137" s="60">
        <v>29115</v>
      </c>
      <c r="P137" s="60">
        <v>2133</v>
      </c>
      <c r="Q137" s="60">
        <v>1706.4</v>
      </c>
      <c r="R137" s="60">
        <v>1599.75</v>
      </c>
      <c r="T137" s="96">
        <f t="shared" si="4"/>
        <v>0</v>
      </c>
      <c r="U137" s="96">
        <f t="shared" si="5"/>
        <v>0</v>
      </c>
      <c r="W137" s="94">
        <f t="shared" si="6"/>
        <v>0</v>
      </c>
      <c r="X137" s="94">
        <f t="shared" si="7"/>
        <v>0</v>
      </c>
    </row>
    <row r="138" spans="1:24" ht="63.75">
      <c r="A138" s="20">
        <v>128</v>
      </c>
      <c r="B138" s="21" t="s">
        <v>688</v>
      </c>
      <c r="C138" s="22" t="s">
        <v>689</v>
      </c>
      <c r="D138" s="21" t="s">
        <v>645</v>
      </c>
      <c r="E138" s="23">
        <v>0</v>
      </c>
      <c r="F138" s="24">
        <v>0</v>
      </c>
      <c r="G138" s="24">
        <v>0</v>
      </c>
      <c r="H138" s="25">
        <v>0</v>
      </c>
      <c r="I138" s="26">
        <v>0</v>
      </c>
      <c r="J138" s="24">
        <v>0</v>
      </c>
      <c r="K138" s="27">
        <v>0</v>
      </c>
      <c r="L138" s="43">
        <v>0</v>
      </c>
      <c r="M138" s="53">
        <v>0</v>
      </c>
      <c r="O138" s="60">
        <v>31072</v>
      </c>
      <c r="P138" s="60">
        <v>2762</v>
      </c>
      <c r="Q138" s="60">
        <v>2209.6</v>
      </c>
      <c r="R138" s="60">
        <v>2071.5</v>
      </c>
      <c r="T138" s="96">
        <f t="shared" ref="T138:T201" si="8">F138*Q138</f>
        <v>0</v>
      </c>
      <c r="U138" s="96">
        <f t="shared" ref="U138:U201" si="9">F138*R138</f>
        <v>0</v>
      </c>
      <c r="W138" s="94">
        <f t="shared" ref="W138:W201" si="10">T138-L138</f>
        <v>0</v>
      </c>
      <c r="X138" s="94">
        <f t="shared" ref="X138:X201" si="11">U138-L138</f>
        <v>0</v>
      </c>
    </row>
    <row r="139" spans="1:24" ht="63.75">
      <c r="A139" s="20">
        <v>129</v>
      </c>
      <c r="B139" s="21" t="s">
        <v>690</v>
      </c>
      <c r="C139" s="22" t="s">
        <v>691</v>
      </c>
      <c r="D139" s="21" t="s">
        <v>645</v>
      </c>
      <c r="E139" s="23">
        <v>0</v>
      </c>
      <c r="F139" s="24">
        <v>0</v>
      </c>
      <c r="G139" s="24">
        <v>0</v>
      </c>
      <c r="H139" s="25">
        <v>0</v>
      </c>
      <c r="I139" s="26">
        <v>0</v>
      </c>
      <c r="J139" s="24">
        <v>0</v>
      </c>
      <c r="K139" s="27">
        <v>0</v>
      </c>
      <c r="L139" s="43">
        <v>0</v>
      </c>
      <c r="M139" s="53">
        <v>0</v>
      </c>
      <c r="O139" s="60">
        <v>29115</v>
      </c>
      <c r="P139" s="60">
        <v>2486</v>
      </c>
      <c r="Q139" s="60">
        <v>1988.8</v>
      </c>
      <c r="R139" s="60">
        <v>1864.5</v>
      </c>
      <c r="T139" s="96">
        <f t="shared" si="8"/>
        <v>0</v>
      </c>
      <c r="U139" s="96">
        <f t="shared" si="9"/>
        <v>0</v>
      </c>
      <c r="W139" s="94">
        <f t="shared" si="10"/>
        <v>0</v>
      </c>
      <c r="X139" s="94">
        <f t="shared" si="11"/>
        <v>0</v>
      </c>
    </row>
    <row r="140" spans="1:24" ht="63.75">
      <c r="A140" s="20">
        <v>130</v>
      </c>
      <c r="B140" s="21" t="s">
        <v>692</v>
      </c>
      <c r="C140" s="22" t="s">
        <v>693</v>
      </c>
      <c r="D140" s="21" t="s">
        <v>694</v>
      </c>
      <c r="E140" s="23">
        <v>4</v>
      </c>
      <c r="F140" s="24">
        <v>4412</v>
      </c>
      <c r="G140" s="24">
        <v>3003</v>
      </c>
      <c r="H140" s="25">
        <v>-3.2497502497502544E-2</v>
      </c>
      <c r="I140" s="26">
        <v>0.29723708068902988</v>
      </c>
      <c r="J140" s="24">
        <v>3100.59</v>
      </c>
      <c r="K140" s="27">
        <v>12402.36</v>
      </c>
      <c r="L140" s="43">
        <v>0</v>
      </c>
      <c r="M140" s="53">
        <v>4</v>
      </c>
      <c r="O140" s="60">
        <v>10271</v>
      </c>
      <c r="P140" s="60">
        <v>3003</v>
      </c>
      <c r="Q140" s="60">
        <v>2402.4</v>
      </c>
      <c r="R140" s="60">
        <v>2252.25</v>
      </c>
      <c r="T140" s="96">
        <f t="shared" si="8"/>
        <v>10599388.800000001</v>
      </c>
      <c r="U140" s="96">
        <f t="shared" si="9"/>
        <v>9936927</v>
      </c>
      <c r="W140" s="94">
        <f t="shared" si="10"/>
        <v>10599388.800000001</v>
      </c>
      <c r="X140" s="94">
        <f t="shared" si="11"/>
        <v>9936927</v>
      </c>
    </row>
    <row r="141" spans="1:24" ht="63.75">
      <c r="A141" s="20">
        <v>131</v>
      </c>
      <c r="B141" s="21" t="s">
        <v>695</v>
      </c>
      <c r="C141" s="22" t="s">
        <v>696</v>
      </c>
      <c r="D141" s="21" t="s">
        <v>694</v>
      </c>
      <c r="E141" s="23">
        <v>9</v>
      </c>
      <c r="F141" s="24">
        <v>4412</v>
      </c>
      <c r="G141" s="24">
        <v>3003</v>
      </c>
      <c r="H141" s="25">
        <v>-5.8438228438228365E-2</v>
      </c>
      <c r="I141" s="26">
        <v>0.27958068902991851</v>
      </c>
      <c r="J141" s="24">
        <v>3178.49</v>
      </c>
      <c r="K141" s="27">
        <v>28606.409999999996</v>
      </c>
      <c r="L141" s="43">
        <v>0</v>
      </c>
      <c r="M141" s="53">
        <v>9</v>
      </c>
      <c r="O141" s="60">
        <v>9624</v>
      </c>
      <c r="P141" s="60">
        <v>3003</v>
      </c>
      <c r="Q141" s="60">
        <v>2402.4</v>
      </c>
      <c r="R141" s="60">
        <v>2252.25</v>
      </c>
      <c r="T141" s="96">
        <f t="shared" si="8"/>
        <v>10599388.800000001</v>
      </c>
      <c r="U141" s="96">
        <f t="shared" si="9"/>
        <v>9936927</v>
      </c>
      <c r="W141" s="94">
        <f t="shared" si="10"/>
        <v>10599388.800000001</v>
      </c>
      <c r="X141" s="94">
        <f t="shared" si="11"/>
        <v>9936927</v>
      </c>
    </row>
    <row r="142" spans="1:24" ht="63.75">
      <c r="A142" s="20">
        <v>132</v>
      </c>
      <c r="B142" s="21" t="s">
        <v>697</v>
      </c>
      <c r="C142" s="22" t="s">
        <v>698</v>
      </c>
      <c r="D142" s="21" t="s">
        <v>694</v>
      </c>
      <c r="E142" s="23">
        <v>0</v>
      </c>
      <c r="F142" s="24">
        <v>0</v>
      </c>
      <c r="G142" s="24">
        <v>0</v>
      </c>
      <c r="H142" s="25">
        <v>0</v>
      </c>
      <c r="I142" s="26">
        <v>0</v>
      </c>
      <c r="J142" s="24">
        <v>0</v>
      </c>
      <c r="K142" s="27">
        <v>0</v>
      </c>
      <c r="L142" s="43">
        <v>0</v>
      </c>
      <c r="M142" s="53">
        <v>0</v>
      </c>
      <c r="O142" s="60">
        <v>12839</v>
      </c>
      <c r="P142" s="60">
        <v>3487</v>
      </c>
      <c r="Q142" s="60">
        <v>2789.6</v>
      </c>
      <c r="R142" s="60">
        <v>2615.25</v>
      </c>
      <c r="T142" s="96">
        <f t="shared" si="8"/>
        <v>0</v>
      </c>
      <c r="U142" s="96">
        <f t="shared" si="9"/>
        <v>0</v>
      </c>
      <c r="W142" s="94">
        <f t="shared" si="10"/>
        <v>0</v>
      </c>
      <c r="X142" s="94">
        <f t="shared" si="11"/>
        <v>0</v>
      </c>
    </row>
    <row r="143" spans="1:24" ht="63.75">
      <c r="A143" s="20">
        <v>133</v>
      </c>
      <c r="B143" s="21" t="s">
        <v>699</v>
      </c>
      <c r="C143" s="28" t="s">
        <v>700</v>
      </c>
      <c r="D143" s="21" t="s">
        <v>694</v>
      </c>
      <c r="E143" s="23">
        <v>0</v>
      </c>
      <c r="F143" s="24">
        <v>0</v>
      </c>
      <c r="G143" s="24">
        <v>0</v>
      </c>
      <c r="H143" s="25">
        <v>0</v>
      </c>
      <c r="I143" s="26">
        <v>0</v>
      </c>
      <c r="J143" s="24">
        <v>0</v>
      </c>
      <c r="K143" s="27">
        <v>0</v>
      </c>
      <c r="L143" s="43">
        <v>0</v>
      </c>
      <c r="M143" s="53">
        <v>0</v>
      </c>
      <c r="O143" s="60">
        <v>13635</v>
      </c>
      <c r="P143" s="60">
        <v>3364</v>
      </c>
      <c r="Q143" s="60">
        <v>2691.2</v>
      </c>
      <c r="R143" s="60">
        <v>2523</v>
      </c>
      <c r="T143" s="96">
        <f t="shared" si="8"/>
        <v>0</v>
      </c>
      <c r="U143" s="96">
        <f t="shared" si="9"/>
        <v>0</v>
      </c>
      <c r="W143" s="94">
        <f t="shared" si="10"/>
        <v>0</v>
      </c>
      <c r="X143" s="94">
        <f t="shared" si="11"/>
        <v>0</v>
      </c>
    </row>
    <row r="144" spans="1:24" ht="63.75">
      <c r="A144" s="20">
        <v>134</v>
      </c>
      <c r="B144" s="21" t="s">
        <v>701</v>
      </c>
      <c r="C144" s="22" t="s">
        <v>702</v>
      </c>
      <c r="D144" s="21" t="s">
        <v>694</v>
      </c>
      <c r="E144" s="23">
        <v>0</v>
      </c>
      <c r="F144" s="24">
        <v>0</v>
      </c>
      <c r="G144" s="24">
        <v>0</v>
      </c>
      <c r="H144" s="25">
        <v>0</v>
      </c>
      <c r="I144" s="26">
        <v>0</v>
      </c>
      <c r="J144" s="24">
        <v>0</v>
      </c>
      <c r="K144" s="27">
        <v>0</v>
      </c>
      <c r="L144" s="43">
        <v>0</v>
      </c>
      <c r="M144" s="53">
        <v>0</v>
      </c>
      <c r="O144" s="60">
        <v>13695</v>
      </c>
      <c r="P144" s="60">
        <v>2822</v>
      </c>
      <c r="Q144" s="60">
        <v>2257.6</v>
      </c>
      <c r="R144" s="60">
        <v>2116.5</v>
      </c>
      <c r="T144" s="96">
        <f t="shared" si="8"/>
        <v>0</v>
      </c>
      <c r="U144" s="96">
        <f t="shared" si="9"/>
        <v>0</v>
      </c>
      <c r="W144" s="94">
        <f t="shared" si="10"/>
        <v>0</v>
      </c>
      <c r="X144" s="94">
        <f t="shared" si="11"/>
        <v>0</v>
      </c>
    </row>
    <row r="145" spans="1:24" ht="38.25">
      <c r="A145" s="20">
        <v>135</v>
      </c>
      <c r="B145" s="21" t="s">
        <v>703</v>
      </c>
      <c r="C145" s="28" t="s">
        <v>704</v>
      </c>
      <c r="D145" s="21" t="s">
        <v>705</v>
      </c>
      <c r="E145" s="23">
        <v>0</v>
      </c>
      <c r="F145" s="24">
        <v>0</v>
      </c>
      <c r="G145" s="24">
        <v>0</v>
      </c>
      <c r="H145" s="25">
        <v>0</v>
      </c>
      <c r="I145" s="26">
        <v>0</v>
      </c>
      <c r="J145" s="24">
        <v>0</v>
      </c>
      <c r="K145" s="27">
        <v>0</v>
      </c>
      <c r="L145" s="43">
        <v>0</v>
      </c>
      <c r="M145" s="53">
        <v>0</v>
      </c>
      <c r="O145" s="60">
        <v>105871</v>
      </c>
      <c r="P145" s="60">
        <v>19336</v>
      </c>
      <c r="Q145" s="60">
        <v>15468.8</v>
      </c>
      <c r="R145" s="60">
        <v>14502</v>
      </c>
      <c r="T145" s="96">
        <f t="shared" si="8"/>
        <v>0</v>
      </c>
      <c r="U145" s="96">
        <f t="shared" si="9"/>
        <v>0</v>
      </c>
      <c r="W145" s="94">
        <f t="shared" si="10"/>
        <v>0</v>
      </c>
      <c r="X145" s="94">
        <f t="shared" si="11"/>
        <v>0</v>
      </c>
    </row>
    <row r="146" spans="1:24" ht="25.5">
      <c r="A146" s="20">
        <v>136</v>
      </c>
      <c r="B146" s="21" t="s">
        <v>706</v>
      </c>
      <c r="C146" s="28" t="s">
        <v>707</v>
      </c>
      <c r="D146" s="21" t="s">
        <v>694</v>
      </c>
      <c r="E146" s="23">
        <v>0</v>
      </c>
      <c r="F146" s="24">
        <v>0</v>
      </c>
      <c r="G146" s="24">
        <v>0</v>
      </c>
      <c r="H146" s="25">
        <v>0</v>
      </c>
      <c r="I146" s="26">
        <v>0</v>
      </c>
      <c r="J146" s="24">
        <v>0</v>
      </c>
      <c r="K146" s="27">
        <v>0</v>
      </c>
      <c r="L146" s="43">
        <v>0</v>
      </c>
      <c r="M146" s="53">
        <v>0</v>
      </c>
      <c r="O146" s="60">
        <v>16301</v>
      </c>
      <c r="P146" s="60">
        <v>7013</v>
      </c>
      <c r="Q146" s="60">
        <v>5610.4</v>
      </c>
      <c r="R146" s="60">
        <v>5259.75</v>
      </c>
      <c r="T146" s="96">
        <f t="shared" si="8"/>
        <v>0</v>
      </c>
      <c r="U146" s="96">
        <f t="shared" si="9"/>
        <v>0</v>
      </c>
      <c r="W146" s="94">
        <f t="shared" si="10"/>
        <v>0</v>
      </c>
      <c r="X146" s="94">
        <f t="shared" si="11"/>
        <v>0</v>
      </c>
    </row>
    <row r="147" spans="1:24" ht="51">
      <c r="A147" s="20">
        <v>137</v>
      </c>
      <c r="B147" s="21" t="s">
        <v>708</v>
      </c>
      <c r="C147" s="28" t="s">
        <v>709</v>
      </c>
      <c r="D147" s="21" t="s">
        <v>694</v>
      </c>
      <c r="E147" s="23">
        <v>0</v>
      </c>
      <c r="F147" s="24">
        <v>0</v>
      </c>
      <c r="G147" s="24">
        <v>0</v>
      </c>
      <c r="H147" s="25">
        <v>0</v>
      </c>
      <c r="I147" s="26">
        <v>0</v>
      </c>
      <c r="J147" s="24">
        <v>0</v>
      </c>
      <c r="K147" s="27">
        <v>0</v>
      </c>
      <c r="L147" s="43">
        <v>0</v>
      </c>
      <c r="M147" s="53">
        <v>0</v>
      </c>
      <c r="O147" s="60">
        <v>51332</v>
      </c>
      <c r="P147" s="60">
        <v>17500</v>
      </c>
      <c r="Q147" s="60">
        <v>14000</v>
      </c>
      <c r="R147" s="60">
        <v>13125</v>
      </c>
      <c r="T147" s="96">
        <f t="shared" si="8"/>
        <v>0</v>
      </c>
      <c r="U147" s="96">
        <f t="shared" si="9"/>
        <v>0</v>
      </c>
      <c r="W147" s="94">
        <f t="shared" si="10"/>
        <v>0</v>
      </c>
      <c r="X147" s="94">
        <f t="shared" si="11"/>
        <v>0</v>
      </c>
    </row>
    <row r="148" spans="1:24" ht="25.5">
      <c r="A148" s="20">
        <v>138</v>
      </c>
      <c r="B148" s="21" t="s">
        <v>710</v>
      </c>
      <c r="C148" s="28" t="s">
        <v>711</v>
      </c>
      <c r="D148" s="21" t="s">
        <v>694</v>
      </c>
      <c r="E148" s="23">
        <v>3</v>
      </c>
      <c r="F148" s="24">
        <v>7353</v>
      </c>
      <c r="G148" s="24">
        <v>2489</v>
      </c>
      <c r="H148" s="25">
        <v>-0.33817999196464443</v>
      </c>
      <c r="I148" s="26">
        <v>0.54702434380524956</v>
      </c>
      <c r="J148" s="24">
        <v>3330.73</v>
      </c>
      <c r="K148" s="27">
        <v>9992.19</v>
      </c>
      <c r="L148" s="43">
        <v>0</v>
      </c>
      <c r="M148" s="53">
        <v>3</v>
      </c>
      <c r="O148" s="60">
        <v>8314</v>
      </c>
      <c r="P148" s="60">
        <v>2489</v>
      </c>
      <c r="Q148" s="60">
        <v>1991.2</v>
      </c>
      <c r="R148" s="60">
        <v>1866.75</v>
      </c>
      <c r="T148" s="96">
        <f t="shared" si="8"/>
        <v>14641293.6</v>
      </c>
      <c r="U148" s="96">
        <f t="shared" si="9"/>
        <v>13726212.75</v>
      </c>
      <c r="W148" s="94">
        <f t="shared" si="10"/>
        <v>14641293.6</v>
      </c>
      <c r="X148" s="94">
        <f t="shared" si="11"/>
        <v>13726212.75</v>
      </c>
    </row>
    <row r="149" spans="1:24" ht="38.25">
      <c r="A149" s="20">
        <v>139</v>
      </c>
      <c r="B149" s="21" t="s">
        <v>712</v>
      </c>
      <c r="C149" s="22" t="s">
        <v>713</v>
      </c>
      <c r="D149" s="21" t="s">
        <v>714</v>
      </c>
      <c r="E149" s="23">
        <v>0</v>
      </c>
      <c r="F149" s="24">
        <v>0</v>
      </c>
      <c r="G149" s="24">
        <v>0</v>
      </c>
      <c r="H149" s="25">
        <v>0</v>
      </c>
      <c r="I149" s="26">
        <v>0</v>
      </c>
      <c r="J149" s="24">
        <v>0</v>
      </c>
      <c r="K149" s="27">
        <v>0</v>
      </c>
      <c r="L149" s="43">
        <v>0</v>
      </c>
      <c r="M149" s="53">
        <v>0</v>
      </c>
      <c r="O149" s="60">
        <v>25240</v>
      </c>
      <c r="P149" s="60">
        <v>7808</v>
      </c>
      <c r="Q149" s="60">
        <v>6246.4</v>
      </c>
      <c r="R149" s="60">
        <v>5856</v>
      </c>
      <c r="T149" s="96">
        <f t="shared" si="8"/>
        <v>0</v>
      </c>
      <c r="U149" s="96">
        <f t="shared" si="9"/>
        <v>0</v>
      </c>
      <c r="W149" s="94">
        <f t="shared" si="10"/>
        <v>0</v>
      </c>
      <c r="X149" s="94">
        <f t="shared" si="11"/>
        <v>0</v>
      </c>
    </row>
    <row r="150" spans="1:24" ht="63.75">
      <c r="A150" s="20">
        <v>140</v>
      </c>
      <c r="B150" s="21" t="s">
        <v>715</v>
      </c>
      <c r="C150" s="22" t="s">
        <v>716</v>
      </c>
      <c r="D150" s="21" t="s">
        <v>714</v>
      </c>
      <c r="E150" s="23">
        <v>0</v>
      </c>
      <c r="F150" s="24">
        <v>0</v>
      </c>
      <c r="G150" s="24">
        <v>0</v>
      </c>
      <c r="H150" s="25">
        <v>0</v>
      </c>
      <c r="I150" s="26">
        <v>0</v>
      </c>
      <c r="J150" s="24">
        <v>0</v>
      </c>
      <c r="K150" s="27">
        <v>0</v>
      </c>
      <c r="L150" s="43">
        <v>0</v>
      </c>
      <c r="M150" s="53">
        <v>0</v>
      </c>
      <c r="O150" s="60">
        <v>551236</v>
      </c>
      <c r="P150" s="60">
        <v>11878</v>
      </c>
      <c r="Q150" s="60">
        <v>9502.4</v>
      </c>
      <c r="R150" s="60">
        <v>8908.5</v>
      </c>
      <c r="T150" s="96">
        <f t="shared" si="8"/>
        <v>0</v>
      </c>
      <c r="U150" s="96">
        <f t="shared" si="9"/>
        <v>0</v>
      </c>
      <c r="W150" s="94">
        <f t="shared" si="10"/>
        <v>0</v>
      </c>
      <c r="X150" s="94">
        <f t="shared" si="11"/>
        <v>0</v>
      </c>
    </row>
    <row r="151" spans="1:24" ht="38.25">
      <c r="A151" s="20">
        <v>141</v>
      </c>
      <c r="B151" s="21" t="s">
        <v>717</v>
      </c>
      <c r="C151" s="22" t="s">
        <v>718</v>
      </c>
      <c r="D151" s="21" t="s">
        <v>719</v>
      </c>
      <c r="E151" s="23">
        <v>0</v>
      </c>
      <c r="F151" s="24">
        <v>0</v>
      </c>
      <c r="G151" s="24">
        <v>0</v>
      </c>
      <c r="H151" s="25">
        <v>0</v>
      </c>
      <c r="I151" s="26">
        <v>0</v>
      </c>
      <c r="J151" s="24">
        <v>0</v>
      </c>
      <c r="K151" s="27">
        <v>0</v>
      </c>
      <c r="L151" s="43">
        <v>0</v>
      </c>
      <c r="M151" s="53">
        <v>0</v>
      </c>
      <c r="O151" s="60">
        <v>4129</v>
      </c>
      <c r="P151" s="60">
        <v>1566</v>
      </c>
      <c r="Q151" s="60">
        <v>1252.8</v>
      </c>
      <c r="R151" s="60">
        <v>1174.5</v>
      </c>
      <c r="T151" s="96">
        <f t="shared" si="8"/>
        <v>0</v>
      </c>
      <c r="U151" s="96">
        <f t="shared" si="9"/>
        <v>0</v>
      </c>
      <c r="W151" s="94">
        <f t="shared" si="10"/>
        <v>0</v>
      </c>
      <c r="X151" s="94">
        <f t="shared" si="11"/>
        <v>0</v>
      </c>
    </row>
    <row r="152" spans="1:24" ht="38.25">
      <c r="A152" s="20">
        <v>142</v>
      </c>
      <c r="B152" s="21" t="s">
        <v>720</v>
      </c>
      <c r="C152" s="22" t="s">
        <v>721</v>
      </c>
      <c r="D152" s="21" t="s">
        <v>719</v>
      </c>
      <c r="E152" s="23">
        <v>0</v>
      </c>
      <c r="F152" s="24">
        <v>0</v>
      </c>
      <c r="G152" s="24">
        <v>0</v>
      </c>
      <c r="H152" s="25">
        <v>0</v>
      </c>
      <c r="I152" s="26">
        <v>0</v>
      </c>
      <c r="J152" s="24">
        <v>0</v>
      </c>
      <c r="K152" s="27">
        <v>0</v>
      </c>
      <c r="L152" s="43">
        <v>0</v>
      </c>
      <c r="M152" s="53">
        <v>0</v>
      </c>
      <c r="O152" s="60">
        <v>25678</v>
      </c>
      <c r="P152" s="60">
        <v>7963</v>
      </c>
      <c r="Q152" s="60">
        <v>6370.4</v>
      </c>
      <c r="R152" s="60">
        <v>5972.25</v>
      </c>
      <c r="T152" s="96">
        <f t="shared" si="8"/>
        <v>0</v>
      </c>
      <c r="U152" s="96">
        <f t="shared" si="9"/>
        <v>0</v>
      </c>
      <c r="W152" s="94">
        <f t="shared" si="10"/>
        <v>0</v>
      </c>
      <c r="X152" s="94">
        <f t="shared" si="11"/>
        <v>0</v>
      </c>
    </row>
    <row r="153" spans="1:24" ht="38.25">
      <c r="A153" s="20">
        <v>143</v>
      </c>
      <c r="B153" s="21" t="s">
        <v>722</v>
      </c>
      <c r="C153" s="28" t="s">
        <v>723</v>
      </c>
      <c r="D153" s="21" t="s">
        <v>719</v>
      </c>
      <c r="E153" s="23">
        <v>60</v>
      </c>
      <c r="F153" s="24">
        <v>12783</v>
      </c>
      <c r="G153" s="24">
        <v>8513</v>
      </c>
      <c r="H153" s="25">
        <v>-0.33483378362504412</v>
      </c>
      <c r="I153" s="26">
        <v>0.11105061409684736</v>
      </c>
      <c r="J153" s="24">
        <v>11363.44</v>
      </c>
      <c r="K153" s="27">
        <v>681806.4</v>
      </c>
      <c r="L153" s="43">
        <v>0</v>
      </c>
      <c r="M153" s="53">
        <v>60</v>
      </c>
      <c r="O153" s="60">
        <v>27591</v>
      </c>
      <c r="P153" s="60">
        <v>8513</v>
      </c>
      <c r="Q153" s="60">
        <v>6810.4</v>
      </c>
      <c r="R153" s="60">
        <v>6384.75</v>
      </c>
      <c r="T153" s="96">
        <f t="shared" si="8"/>
        <v>87057343.199999988</v>
      </c>
      <c r="U153" s="96">
        <f t="shared" si="9"/>
        <v>81616259.25</v>
      </c>
      <c r="W153" s="94">
        <f t="shared" si="10"/>
        <v>87057343.199999988</v>
      </c>
      <c r="X153" s="94">
        <f t="shared" si="11"/>
        <v>81616259.25</v>
      </c>
    </row>
    <row r="154" spans="1:24" ht="38.25">
      <c r="A154" s="20">
        <v>144</v>
      </c>
      <c r="B154" s="21" t="s">
        <v>724</v>
      </c>
      <c r="C154" s="22" t="s">
        <v>725</v>
      </c>
      <c r="D154" s="21" t="s">
        <v>719</v>
      </c>
      <c r="E154" s="23">
        <v>0</v>
      </c>
      <c r="F154" s="24">
        <v>0</v>
      </c>
      <c r="G154" s="24">
        <v>0</v>
      </c>
      <c r="H154" s="25">
        <v>0</v>
      </c>
      <c r="I154" s="26">
        <v>0</v>
      </c>
      <c r="J154" s="24">
        <v>0</v>
      </c>
      <c r="K154" s="27">
        <v>0</v>
      </c>
      <c r="L154" s="43">
        <v>0</v>
      </c>
      <c r="M154" s="53">
        <v>0</v>
      </c>
      <c r="O154" s="60">
        <v>31403</v>
      </c>
      <c r="P154" s="60">
        <v>9042</v>
      </c>
      <c r="Q154" s="60">
        <v>7233.6</v>
      </c>
      <c r="R154" s="60">
        <v>6781.5</v>
      </c>
      <c r="T154" s="96">
        <f t="shared" si="8"/>
        <v>0</v>
      </c>
      <c r="U154" s="96">
        <f t="shared" si="9"/>
        <v>0</v>
      </c>
      <c r="W154" s="94">
        <f t="shared" si="10"/>
        <v>0</v>
      </c>
      <c r="X154" s="94">
        <f t="shared" si="11"/>
        <v>0</v>
      </c>
    </row>
    <row r="155" spans="1:24" ht="38.25">
      <c r="A155" s="20">
        <v>145</v>
      </c>
      <c r="B155" s="21" t="s">
        <v>726</v>
      </c>
      <c r="C155" s="28" t="s">
        <v>727</v>
      </c>
      <c r="D155" s="21" t="s">
        <v>719</v>
      </c>
      <c r="E155" s="23">
        <v>0</v>
      </c>
      <c r="F155" s="24">
        <v>0</v>
      </c>
      <c r="G155" s="24">
        <v>0</v>
      </c>
      <c r="H155" s="25">
        <v>0</v>
      </c>
      <c r="I155" s="26">
        <v>0</v>
      </c>
      <c r="J155" s="24">
        <v>0</v>
      </c>
      <c r="K155" s="27">
        <v>0</v>
      </c>
      <c r="L155" s="43">
        <v>0</v>
      </c>
      <c r="M155" s="53">
        <v>0</v>
      </c>
      <c r="O155" s="60">
        <v>37949</v>
      </c>
      <c r="P155" s="60">
        <v>10292</v>
      </c>
      <c r="Q155" s="60">
        <v>8233.6</v>
      </c>
      <c r="R155" s="60">
        <v>7719</v>
      </c>
      <c r="T155" s="96">
        <f t="shared" si="8"/>
        <v>0</v>
      </c>
      <c r="U155" s="96">
        <f t="shared" si="9"/>
        <v>0</v>
      </c>
      <c r="W155" s="94">
        <f t="shared" si="10"/>
        <v>0</v>
      </c>
      <c r="X155" s="94">
        <f t="shared" si="11"/>
        <v>0</v>
      </c>
    </row>
    <row r="156" spans="1:24" ht="38.25">
      <c r="A156" s="20">
        <v>146</v>
      </c>
      <c r="B156" s="21" t="s">
        <v>728</v>
      </c>
      <c r="C156" s="28" t="s">
        <v>729</v>
      </c>
      <c r="D156" s="21" t="s">
        <v>719</v>
      </c>
      <c r="E156" s="23">
        <v>0</v>
      </c>
      <c r="F156" s="24">
        <v>0</v>
      </c>
      <c r="G156" s="24">
        <v>0</v>
      </c>
      <c r="H156" s="25">
        <v>0</v>
      </c>
      <c r="I156" s="26">
        <v>0</v>
      </c>
      <c r="J156" s="24">
        <v>0</v>
      </c>
      <c r="K156" s="27">
        <v>0</v>
      </c>
      <c r="L156" s="43">
        <v>0</v>
      </c>
      <c r="M156" s="53">
        <v>0</v>
      </c>
      <c r="O156" s="60">
        <v>43141</v>
      </c>
      <c r="P156" s="60">
        <v>16467</v>
      </c>
      <c r="Q156" s="60">
        <v>13173.6</v>
      </c>
      <c r="R156" s="60">
        <v>12350.25</v>
      </c>
      <c r="T156" s="96">
        <f t="shared" si="8"/>
        <v>0</v>
      </c>
      <c r="U156" s="96">
        <f t="shared" si="9"/>
        <v>0</v>
      </c>
      <c r="W156" s="94">
        <f t="shared" si="10"/>
        <v>0</v>
      </c>
      <c r="X156" s="94">
        <f t="shared" si="11"/>
        <v>0</v>
      </c>
    </row>
    <row r="157" spans="1:24" ht="38.25">
      <c r="A157" s="20">
        <v>147</v>
      </c>
      <c r="B157" s="21" t="s">
        <v>730</v>
      </c>
      <c r="C157" s="22" t="s">
        <v>731</v>
      </c>
      <c r="D157" s="21" t="s">
        <v>719</v>
      </c>
      <c r="E157" s="23">
        <v>0</v>
      </c>
      <c r="F157" s="24">
        <v>0</v>
      </c>
      <c r="G157" s="24">
        <v>0</v>
      </c>
      <c r="H157" s="25">
        <v>0</v>
      </c>
      <c r="I157" s="26">
        <v>0</v>
      </c>
      <c r="J157" s="24">
        <v>0</v>
      </c>
      <c r="K157" s="27">
        <v>0</v>
      </c>
      <c r="L157" s="43">
        <v>0</v>
      </c>
      <c r="M157" s="53">
        <v>0</v>
      </c>
      <c r="O157" s="60">
        <v>34488</v>
      </c>
      <c r="P157" s="60">
        <v>14366</v>
      </c>
      <c r="Q157" s="60">
        <v>11492.8</v>
      </c>
      <c r="R157" s="60">
        <v>10774.5</v>
      </c>
      <c r="T157" s="96">
        <f t="shared" si="8"/>
        <v>0</v>
      </c>
      <c r="U157" s="96">
        <f t="shared" si="9"/>
        <v>0</v>
      </c>
      <c r="W157" s="94">
        <f t="shared" si="10"/>
        <v>0</v>
      </c>
      <c r="X157" s="94">
        <f t="shared" si="11"/>
        <v>0</v>
      </c>
    </row>
    <row r="158" spans="1:24" ht="63.75">
      <c r="A158" s="20">
        <v>148</v>
      </c>
      <c r="B158" s="21" t="s">
        <v>732</v>
      </c>
      <c r="C158" s="22" t="s">
        <v>733</v>
      </c>
      <c r="D158" s="21" t="s">
        <v>719</v>
      </c>
      <c r="E158" s="23">
        <v>70</v>
      </c>
      <c r="F158" s="24">
        <v>31447</v>
      </c>
      <c r="G158" s="24">
        <v>23273</v>
      </c>
      <c r="H158" s="25">
        <v>5.4698577751041977E-2</v>
      </c>
      <c r="I158" s="26">
        <v>0.30041021401087542</v>
      </c>
      <c r="J158" s="24">
        <v>22000</v>
      </c>
      <c r="K158" s="27">
        <v>1540000</v>
      </c>
      <c r="L158" s="43">
        <v>0</v>
      </c>
      <c r="M158" s="53">
        <v>70</v>
      </c>
      <c r="O158" s="60">
        <v>59575</v>
      </c>
      <c r="P158" s="60">
        <v>23273</v>
      </c>
      <c r="Q158" s="60">
        <v>18618.400000000001</v>
      </c>
      <c r="R158" s="60">
        <v>17454.75</v>
      </c>
      <c r="T158" s="96">
        <f t="shared" si="8"/>
        <v>585492824.80000007</v>
      </c>
      <c r="U158" s="96">
        <f t="shared" si="9"/>
        <v>548899523.25</v>
      </c>
      <c r="W158" s="94">
        <f t="shared" si="10"/>
        <v>585492824.80000007</v>
      </c>
      <c r="X158" s="94">
        <f t="shared" si="11"/>
        <v>548899523.25</v>
      </c>
    </row>
    <row r="159" spans="1:24" ht="63.75">
      <c r="A159" s="20">
        <v>149</v>
      </c>
      <c r="B159" s="21" t="s">
        <v>734</v>
      </c>
      <c r="C159" s="22" t="s">
        <v>735</v>
      </c>
      <c r="D159" s="21" t="s">
        <v>719</v>
      </c>
      <c r="E159" s="23">
        <v>0</v>
      </c>
      <c r="F159" s="24">
        <v>0</v>
      </c>
      <c r="G159" s="24">
        <v>0</v>
      </c>
      <c r="H159" s="25">
        <v>0</v>
      </c>
      <c r="I159" s="26">
        <v>0</v>
      </c>
      <c r="J159" s="24">
        <v>0</v>
      </c>
      <c r="K159" s="27">
        <v>0</v>
      </c>
      <c r="L159" s="43">
        <v>0</v>
      </c>
      <c r="M159" s="53">
        <v>0</v>
      </c>
      <c r="O159" s="60">
        <v>48445</v>
      </c>
      <c r="P159" s="60">
        <v>20073</v>
      </c>
      <c r="Q159" s="60">
        <v>16058.4</v>
      </c>
      <c r="R159" s="60">
        <v>15054.75</v>
      </c>
      <c r="T159" s="96">
        <f t="shared" si="8"/>
        <v>0</v>
      </c>
      <c r="U159" s="96">
        <f t="shared" si="9"/>
        <v>0</v>
      </c>
      <c r="W159" s="94">
        <f t="shared" si="10"/>
        <v>0</v>
      </c>
      <c r="X159" s="94">
        <f t="shared" si="11"/>
        <v>0</v>
      </c>
    </row>
    <row r="160" spans="1:24" ht="63.75">
      <c r="A160" s="20">
        <v>150</v>
      </c>
      <c r="B160" s="21" t="s">
        <v>736</v>
      </c>
      <c r="C160" s="22" t="s">
        <v>737</v>
      </c>
      <c r="D160" s="21" t="s">
        <v>559</v>
      </c>
      <c r="E160" s="23">
        <v>0</v>
      </c>
      <c r="F160" s="24">
        <v>0</v>
      </c>
      <c r="G160" s="24">
        <v>0</v>
      </c>
      <c r="H160" s="25">
        <v>0</v>
      </c>
      <c r="I160" s="26">
        <v>0</v>
      </c>
      <c r="J160" s="24">
        <v>0</v>
      </c>
      <c r="K160" s="27">
        <v>0</v>
      </c>
      <c r="L160" s="43">
        <v>0</v>
      </c>
      <c r="M160" s="53">
        <v>0</v>
      </c>
      <c r="O160" s="60">
        <v>61569</v>
      </c>
      <c r="P160" s="60">
        <v>4690</v>
      </c>
      <c r="Q160" s="60">
        <v>3752</v>
      </c>
      <c r="R160" s="60">
        <v>3517.5</v>
      </c>
      <c r="T160" s="96">
        <f t="shared" si="8"/>
        <v>0</v>
      </c>
      <c r="U160" s="96">
        <f t="shared" si="9"/>
        <v>0</v>
      </c>
      <c r="W160" s="94">
        <f t="shared" si="10"/>
        <v>0</v>
      </c>
      <c r="X160" s="94">
        <f t="shared" si="11"/>
        <v>0</v>
      </c>
    </row>
    <row r="161" spans="1:24" ht="63.75">
      <c r="A161" s="20">
        <v>151</v>
      </c>
      <c r="B161" s="21" t="s">
        <v>738</v>
      </c>
      <c r="C161" s="22" t="s">
        <v>739</v>
      </c>
      <c r="D161" s="21" t="s">
        <v>559</v>
      </c>
      <c r="E161" s="23">
        <v>0</v>
      </c>
      <c r="F161" s="24">
        <v>0</v>
      </c>
      <c r="G161" s="24">
        <v>0</v>
      </c>
      <c r="H161" s="25">
        <v>0</v>
      </c>
      <c r="I161" s="26">
        <v>0</v>
      </c>
      <c r="J161" s="24">
        <v>0</v>
      </c>
      <c r="K161" s="27">
        <v>0</v>
      </c>
      <c r="L161" s="43">
        <v>0</v>
      </c>
      <c r="M161" s="53">
        <v>0</v>
      </c>
      <c r="O161" s="60">
        <v>33484</v>
      </c>
      <c r="P161" s="60">
        <v>5310</v>
      </c>
      <c r="Q161" s="60">
        <v>4248</v>
      </c>
      <c r="R161" s="60">
        <v>3982.5</v>
      </c>
      <c r="T161" s="96">
        <f t="shared" si="8"/>
        <v>0</v>
      </c>
      <c r="U161" s="96">
        <f t="shared" si="9"/>
        <v>0</v>
      </c>
      <c r="W161" s="94">
        <f t="shared" si="10"/>
        <v>0</v>
      </c>
      <c r="X161" s="94">
        <f t="shared" si="11"/>
        <v>0</v>
      </c>
    </row>
    <row r="162" spans="1:24" ht="76.5">
      <c r="A162" s="20">
        <v>152</v>
      </c>
      <c r="B162" s="21" t="s">
        <v>740</v>
      </c>
      <c r="C162" s="22" t="s">
        <v>741</v>
      </c>
      <c r="D162" s="21" t="s">
        <v>559</v>
      </c>
      <c r="E162" s="23">
        <v>0</v>
      </c>
      <c r="F162" s="24">
        <v>0</v>
      </c>
      <c r="G162" s="24">
        <v>0</v>
      </c>
      <c r="H162" s="25">
        <v>0</v>
      </c>
      <c r="I162" s="26">
        <v>0</v>
      </c>
      <c r="J162" s="24">
        <v>0</v>
      </c>
      <c r="K162" s="27">
        <v>0</v>
      </c>
      <c r="L162" s="43">
        <v>0</v>
      </c>
      <c r="M162" s="53">
        <v>0</v>
      </c>
      <c r="O162" s="60">
        <v>45230</v>
      </c>
      <c r="P162" s="60">
        <v>1753</v>
      </c>
      <c r="Q162" s="60">
        <v>1402.4</v>
      </c>
      <c r="R162" s="60">
        <v>1314.75</v>
      </c>
      <c r="T162" s="96">
        <f t="shared" si="8"/>
        <v>0</v>
      </c>
      <c r="U162" s="96">
        <f t="shared" si="9"/>
        <v>0</v>
      </c>
      <c r="W162" s="94">
        <f t="shared" si="10"/>
        <v>0</v>
      </c>
      <c r="X162" s="94">
        <f t="shared" si="11"/>
        <v>0</v>
      </c>
    </row>
    <row r="163" spans="1:24" ht="76.5">
      <c r="A163" s="20">
        <v>153</v>
      </c>
      <c r="B163" s="21" t="s">
        <v>742</v>
      </c>
      <c r="C163" s="22" t="s">
        <v>743</v>
      </c>
      <c r="D163" s="21" t="s">
        <v>559</v>
      </c>
      <c r="E163" s="23">
        <v>0</v>
      </c>
      <c r="F163" s="24">
        <v>0</v>
      </c>
      <c r="G163" s="24">
        <v>0</v>
      </c>
      <c r="H163" s="25">
        <v>0</v>
      </c>
      <c r="I163" s="26">
        <v>0</v>
      </c>
      <c r="J163" s="24">
        <v>0</v>
      </c>
      <c r="K163" s="27">
        <v>0</v>
      </c>
      <c r="L163" s="43">
        <v>0</v>
      </c>
      <c r="M163" s="53">
        <v>0</v>
      </c>
      <c r="O163" s="60">
        <v>42427</v>
      </c>
      <c r="P163" s="60">
        <v>4412</v>
      </c>
      <c r="Q163" s="60">
        <v>3529.6</v>
      </c>
      <c r="R163" s="60">
        <v>3309</v>
      </c>
      <c r="T163" s="96">
        <f t="shared" si="8"/>
        <v>0</v>
      </c>
      <c r="U163" s="96">
        <f t="shared" si="9"/>
        <v>0</v>
      </c>
      <c r="W163" s="94">
        <f t="shared" si="10"/>
        <v>0</v>
      </c>
      <c r="X163" s="94">
        <f t="shared" si="11"/>
        <v>0</v>
      </c>
    </row>
    <row r="164" spans="1:24" ht="25.5">
      <c r="A164" s="20">
        <v>154</v>
      </c>
      <c r="B164" s="21" t="s">
        <v>744</v>
      </c>
      <c r="C164" s="22" t="s">
        <v>745</v>
      </c>
      <c r="D164" s="21" t="s">
        <v>714</v>
      </c>
      <c r="E164" s="23">
        <v>0</v>
      </c>
      <c r="F164" s="24">
        <v>0</v>
      </c>
      <c r="G164" s="24">
        <v>0</v>
      </c>
      <c r="H164" s="25">
        <v>0</v>
      </c>
      <c r="I164" s="26">
        <v>0</v>
      </c>
      <c r="J164" s="24">
        <v>0</v>
      </c>
      <c r="K164" s="27">
        <v>0</v>
      </c>
      <c r="L164" s="43">
        <v>0</v>
      </c>
      <c r="M164" s="53">
        <v>0</v>
      </c>
      <c r="O164" s="60">
        <v>23967</v>
      </c>
      <c r="P164" s="60">
        <v>2543</v>
      </c>
      <c r="Q164" s="60">
        <v>2034.4</v>
      </c>
      <c r="R164" s="60">
        <v>1907.25</v>
      </c>
      <c r="T164" s="96">
        <f t="shared" si="8"/>
        <v>0</v>
      </c>
      <c r="U164" s="96">
        <f t="shared" si="9"/>
        <v>0</v>
      </c>
      <c r="W164" s="94">
        <f t="shared" si="10"/>
        <v>0</v>
      </c>
      <c r="X164" s="94">
        <f t="shared" si="11"/>
        <v>0</v>
      </c>
    </row>
    <row r="165" spans="1:24" ht="25.5">
      <c r="A165" s="20">
        <v>155</v>
      </c>
      <c r="B165" s="21" t="s">
        <v>746</v>
      </c>
      <c r="C165" s="22" t="s">
        <v>747</v>
      </c>
      <c r="D165" s="21" t="s">
        <v>748</v>
      </c>
      <c r="E165" s="23">
        <v>0</v>
      </c>
      <c r="F165" s="24">
        <v>0</v>
      </c>
      <c r="G165" s="24">
        <v>0</v>
      </c>
      <c r="H165" s="25">
        <v>0</v>
      </c>
      <c r="I165" s="26">
        <v>0</v>
      </c>
      <c r="J165" s="24">
        <v>0</v>
      </c>
      <c r="K165" s="27">
        <v>0</v>
      </c>
      <c r="L165" s="43">
        <v>0</v>
      </c>
      <c r="M165" s="53">
        <v>0</v>
      </c>
      <c r="O165" s="60">
        <v>12512</v>
      </c>
      <c r="P165" s="60">
        <v>4283</v>
      </c>
      <c r="Q165" s="60">
        <v>3426.4</v>
      </c>
      <c r="R165" s="60">
        <v>3212.25</v>
      </c>
      <c r="T165" s="96">
        <f t="shared" si="8"/>
        <v>0</v>
      </c>
      <c r="U165" s="96">
        <f t="shared" si="9"/>
        <v>0</v>
      </c>
      <c r="W165" s="94">
        <f t="shared" si="10"/>
        <v>0</v>
      </c>
      <c r="X165" s="94">
        <f t="shared" si="11"/>
        <v>0</v>
      </c>
    </row>
    <row r="166" spans="1:24" ht="25.5">
      <c r="A166" s="20">
        <v>156</v>
      </c>
      <c r="B166" s="21" t="s">
        <v>749</v>
      </c>
      <c r="C166" s="22" t="s">
        <v>750</v>
      </c>
      <c r="D166" s="21" t="s">
        <v>751</v>
      </c>
      <c r="E166" s="23">
        <v>20</v>
      </c>
      <c r="F166" s="24">
        <v>6900</v>
      </c>
      <c r="G166" s="24">
        <v>4888</v>
      </c>
      <c r="H166" s="25">
        <v>0.22673690671031096</v>
      </c>
      <c r="I166" s="26">
        <v>0.45221594202898552</v>
      </c>
      <c r="J166" s="24">
        <v>3779.71</v>
      </c>
      <c r="K166" s="27">
        <v>75594.2</v>
      </c>
      <c r="L166" s="43">
        <v>0</v>
      </c>
      <c r="M166" s="53">
        <v>20</v>
      </c>
      <c r="O166" s="60">
        <v>14135</v>
      </c>
      <c r="P166" s="60">
        <v>4888</v>
      </c>
      <c r="Q166" s="60">
        <v>3910.4</v>
      </c>
      <c r="R166" s="60">
        <v>3666</v>
      </c>
      <c r="T166" s="96">
        <f t="shared" si="8"/>
        <v>26981760</v>
      </c>
      <c r="U166" s="96">
        <f t="shared" si="9"/>
        <v>25295400</v>
      </c>
      <c r="W166" s="94">
        <f t="shared" si="10"/>
        <v>26981760</v>
      </c>
      <c r="X166" s="94">
        <f t="shared" si="11"/>
        <v>25295400</v>
      </c>
    </row>
    <row r="167" spans="1:24" ht="25.5">
      <c r="A167" s="20">
        <v>157</v>
      </c>
      <c r="B167" s="21" t="s">
        <v>752</v>
      </c>
      <c r="C167" s="22" t="s">
        <v>753</v>
      </c>
      <c r="D167" s="21" t="s">
        <v>754</v>
      </c>
      <c r="E167" s="23">
        <v>20</v>
      </c>
      <c r="F167" s="24">
        <v>8258</v>
      </c>
      <c r="G167" s="24">
        <v>7289</v>
      </c>
      <c r="H167" s="25">
        <v>1.3121141446014587E-2</v>
      </c>
      <c r="I167" s="26">
        <v>0.12892225720513451</v>
      </c>
      <c r="J167" s="24">
        <v>7193.36</v>
      </c>
      <c r="K167" s="27">
        <v>143867.19999999998</v>
      </c>
      <c r="L167" s="43">
        <v>0</v>
      </c>
      <c r="M167" s="53">
        <v>20</v>
      </c>
      <c r="O167" s="60">
        <v>14491</v>
      </c>
      <c r="P167" s="60">
        <v>7289</v>
      </c>
      <c r="Q167" s="60">
        <v>5831.2</v>
      </c>
      <c r="R167" s="60">
        <v>5466.75</v>
      </c>
      <c r="T167" s="96">
        <f t="shared" si="8"/>
        <v>48154049.600000001</v>
      </c>
      <c r="U167" s="96">
        <f t="shared" si="9"/>
        <v>45144421.5</v>
      </c>
      <c r="W167" s="94">
        <f t="shared" si="10"/>
        <v>48154049.600000001</v>
      </c>
      <c r="X167" s="94">
        <f t="shared" si="11"/>
        <v>45144421.5</v>
      </c>
    </row>
    <row r="168" spans="1:24" ht="76.5">
      <c r="A168" s="20">
        <v>158</v>
      </c>
      <c r="B168" s="21" t="s">
        <v>755</v>
      </c>
      <c r="C168" s="22" t="s">
        <v>756</v>
      </c>
      <c r="D168" s="21" t="s">
        <v>748</v>
      </c>
      <c r="E168" s="23">
        <v>0</v>
      </c>
      <c r="F168" s="24">
        <v>0</v>
      </c>
      <c r="G168" s="24">
        <v>0</v>
      </c>
      <c r="H168" s="25">
        <v>0</v>
      </c>
      <c r="I168" s="26">
        <v>0</v>
      </c>
      <c r="J168" s="24">
        <v>0</v>
      </c>
      <c r="K168" s="27">
        <v>0</v>
      </c>
      <c r="L168" s="43">
        <v>0</v>
      </c>
      <c r="M168" s="53">
        <v>0</v>
      </c>
      <c r="O168" s="60">
        <v>20905</v>
      </c>
      <c r="P168" s="60">
        <v>7448</v>
      </c>
      <c r="Q168" s="60">
        <v>5958.4</v>
      </c>
      <c r="R168" s="60">
        <v>5586</v>
      </c>
      <c r="T168" s="96">
        <f t="shared" si="8"/>
        <v>0</v>
      </c>
      <c r="U168" s="96">
        <f t="shared" si="9"/>
        <v>0</v>
      </c>
      <c r="W168" s="94">
        <f t="shared" si="10"/>
        <v>0</v>
      </c>
      <c r="X168" s="94">
        <f t="shared" si="11"/>
        <v>0</v>
      </c>
    </row>
    <row r="169" spans="1:24" ht="51">
      <c r="A169" s="20">
        <v>159</v>
      </c>
      <c r="B169" s="21" t="s">
        <v>757</v>
      </c>
      <c r="C169" s="22" t="s">
        <v>758</v>
      </c>
      <c r="D169" s="21" t="s">
        <v>759</v>
      </c>
      <c r="E169" s="23">
        <v>5</v>
      </c>
      <c r="F169" s="24">
        <v>7353</v>
      </c>
      <c r="G169" s="24">
        <v>2130</v>
      </c>
      <c r="H169" s="25">
        <v>-1.5036666666666669</v>
      </c>
      <c r="I169" s="26">
        <v>0.27474364205086355</v>
      </c>
      <c r="J169" s="24">
        <v>5332.81</v>
      </c>
      <c r="K169" s="27">
        <v>26664.050000000003</v>
      </c>
      <c r="L169" s="43">
        <v>0</v>
      </c>
      <c r="M169" s="53">
        <v>5</v>
      </c>
      <c r="O169" s="60">
        <v>14139</v>
      </c>
      <c r="P169" s="60">
        <v>2130</v>
      </c>
      <c r="Q169" s="60">
        <v>1704</v>
      </c>
      <c r="R169" s="60">
        <v>1597.5</v>
      </c>
      <c r="T169" s="96">
        <f t="shared" si="8"/>
        <v>12529512</v>
      </c>
      <c r="U169" s="96">
        <f t="shared" si="9"/>
        <v>11746417.5</v>
      </c>
      <c r="W169" s="94">
        <f t="shared" si="10"/>
        <v>12529512</v>
      </c>
      <c r="X169" s="94">
        <f t="shared" si="11"/>
        <v>11746417.5</v>
      </c>
    </row>
    <row r="170" spans="1:24" ht="127.5">
      <c r="A170" s="20">
        <v>160</v>
      </c>
      <c r="B170" s="21" t="s">
        <v>760</v>
      </c>
      <c r="C170" s="22" t="s">
        <v>761</v>
      </c>
      <c r="D170" s="21" t="s">
        <v>762</v>
      </c>
      <c r="E170" s="23">
        <v>0</v>
      </c>
      <c r="F170" s="24">
        <v>0</v>
      </c>
      <c r="G170" s="24">
        <v>0</v>
      </c>
      <c r="H170" s="25">
        <v>0</v>
      </c>
      <c r="I170" s="26">
        <v>0</v>
      </c>
      <c r="J170" s="24">
        <v>0</v>
      </c>
      <c r="K170" s="27">
        <v>0</v>
      </c>
      <c r="L170" s="43">
        <v>0</v>
      </c>
      <c r="M170" s="53">
        <v>0</v>
      </c>
      <c r="O170" s="60">
        <v>4266</v>
      </c>
      <c r="P170" s="60">
        <v>1748</v>
      </c>
      <c r="Q170" s="60">
        <v>1398.4</v>
      </c>
      <c r="R170" s="60">
        <v>1311</v>
      </c>
      <c r="T170" s="96">
        <f t="shared" si="8"/>
        <v>0</v>
      </c>
      <c r="U170" s="96">
        <f t="shared" si="9"/>
        <v>0</v>
      </c>
      <c r="W170" s="94">
        <f t="shared" si="10"/>
        <v>0</v>
      </c>
      <c r="X170" s="94">
        <f t="shared" si="11"/>
        <v>0</v>
      </c>
    </row>
    <row r="171" spans="1:24" ht="76.5">
      <c r="A171" s="20">
        <v>161</v>
      </c>
      <c r="B171" s="21" t="s">
        <v>763</v>
      </c>
      <c r="C171" s="22" t="s">
        <v>764</v>
      </c>
      <c r="D171" s="21" t="s">
        <v>559</v>
      </c>
      <c r="E171" s="23">
        <v>0</v>
      </c>
      <c r="F171" s="24">
        <v>0</v>
      </c>
      <c r="G171" s="24">
        <v>0</v>
      </c>
      <c r="H171" s="25">
        <v>0</v>
      </c>
      <c r="I171" s="26">
        <v>0</v>
      </c>
      <c r="J171" s="24">
        <v>0</v>
      </c>
      <c r="K171" s="27">
        <v>0</v>
      </c>
      <c r="L171" s="43">
        <v>0</v>
      </c>
      <c r="M171" s="53">
        <v>0</v>
      </c>
      <c r="O171" s="60">
        <v>12833</v>
      </c>
      <c r="P171" s="60">
        <v>2262</v>
      </c>
      <c r="Q171" s="60">
        <v>1809.6</v>
      </c>
      <c r="R171" s="60">
        <v>1696.5</v>
      </c>
      <c r="T171" s="96">
        <f t="shared" si="8"/>
        <v>0</v>
      </c>
      <c r="U171" s="96">
        <f t="shared" si="9"/>
        <v>0</v>
      </c>
      <c r="W171" s="94">
        <f t="shared" si="10"/>
        <v>0</v>
      </c>
      <c r="X171" s="94">
        <f t="shared" si="11"/>
        <v>0</v>
      </c>
    </row>
    <row r="172" spans="1:24" ht="76.5">
      <c r="A172" s="20">
        <v>162</v>
      </c>
      <c r="B172" s="21" t="s">
        <v>765</v>
      </c>
      <c r="C172" s="28" t="s">
        <v>766</v>
      </c>
      <c r="D172" s="21" t="s">
        <v>559</v>
      </c>
      <c r="E172" s="23">
        <v>3</v>
      </c>
      <c r="F172" s="24">
        <v>3620</v>
      </c>
      <c r="G172" s="24">
        <v>2262</v>
      </c>
      <c r="H172" s="25">
        <v>-0.29317418213969931</v>
      </c>
      <c r="I172" s="26">
        <v>0.19194475138121547</v>
      </c>
      <c r="J172" s="24">
        <v>2925.16</v>
      </c>
      <c r="K172" s="27">
        <v>8775.48</v>
      </c>
      <c r="L172" s="43">
        <v>0</v>
      </c>
      <c r="M172" s="53">
        <v>3</v>
      </c>
      <c r="O172" s="60">
        <v>16402</v>
      </c>
      <c r="P172" s="60">
        <v>2262</v>
      </c>
      <c r="Q172" s="60">
        <v>1809.6</v>
      </c>
      <c r="R172" s="60">
        <v>1696.5</v>
      </c>
      <c r="T172" s="96">
        <f t="shared" si="8"/>
        <v>6550752</v>
      </c>
      <c r="U172" s="96">
        <f t="shared" si="9"/>
        <v>6141330</v>
      </c>
      <c r="W172" s="94">
        <f t="shared" si="10"/>
        <v>6550752</v>
      </c>
      <c r="X172" s="94">
        <f t="shared" si="11"/>
        <v>6141330</v>
      </c>
    </row>
    <row r="173" spans="1:24" ht="76.5">
      <c r="A173" s="20">
        <v>163</v>
      </c>
      <c r="B173" s="21" t="s">
        <v>767</v>
      </c>
      <c r="C173" s="22" t="s">
        <v>768</v>
      </c>
      <c r="D173" s="21" t="s">
        <v>559</v>
      </c>
      <c r="E173" s="23">
        <v>6</v>
      </c>
      <c r="F173" s="24">
        <v>4977</v>
      </c>
      <c r="G173" s="24">
        <v>2262</v>
      </c>
      <c r="H173" s="25">
        <v>-0.31520778072502209</v>
      </c>
      <c r="I173" s="26">
        <v>0.40225035161744027</v>
      </c>
      <c r="J173" s="24">
        <v>2975</v>
      </c>
      <c r="K173" s="27">
        <v>17850</v>
      </c>
      <c r="L173" s="43">
        <v>0</v>
      </c>
      <c r="M173" s="53">
        <v>6</v>
      </c>
      <c r="O173" s="60">
        <v>20588</v>
      </c>
      <c r="P173" s="60">
        <v>2262</v>
      </c>
      <c r="Q173" s="60">
        <v>1809.6</v>
      </c>
      <c r="R173" s="60">
        <v>1696.5</v>
      </c>
      <c r="T173" s="96">
        <f t="shared" si="8"/>
        <v>9006379.1999999993</v>
      </c>
      <c r="U173" s="96">
        <f t="shared" si="9"/>
        <v>8443480.5</v>
      </c>
      <c r="W173" s="94">
        <f t="shared" si="10"/>
        <v>9006379.1999999993</v>
      </c>
      <c r="X173" s="94">
        <f t="shared" si="11"/>
        <v>8443480.5</v>
      </c>
    </row>
    <row r="174" spans="1:24" ht="63.75">
      <c r="A174" s="20">
        <v>164</v>
      </c>
      <c r="B174" s="21" t="s">
        <v>769</v>
      </c>
      <c r="C174" s="22" t="s">
        <v>770</v>
      </c>
      <c r="D174" s="21" t="s">
        <v>559</v>
      </c>
      <c r="E174" s="23">
        <v>0</v>
      </c>
      <c r="F174" s="24">
        <v>0</v>
      </c>
      <c r="G174" s="24">
        <v>0</v>
      </c>
      <c r="H174" s="25">
        <v>0</v>
      </c>
      <c r="I174" s="26">
        <v>0</v>
      </c>
      <c r="J174" s="24">
        <v>0</v>
      </c>
      <c r="K174" s="27">
        <v>0</v>
      </c>
      <c r="L174" s="43">
        <v>0</v>
      </c>
      <c r="M174" s="53">
        <v>0</v>
      </c>
      <c r="O174" s="60">
        <v>14762</v>
      </c>
      <c r="P174" s="60">
        <v>1404</v>
      </c>
      <c r="Q174" s="60">
        <v>1123.2</v>
      </c>
      <c r="R174" s="60">
        <v>1053</v>
      </c>
      <c r="T174" s="96">
        <f t="shared" si="8"/>
        <v>0</v>
      </c>
      <c r="U174" s="96">
        <f t="shared" si="9"/>
        <v>0</v>
      </c>
      <c r="W174" s="94">
        <f t="shared" si="10"/>
        <v>0</v>
      </c>
      <c r="X174" s="94">
        <f t="shared" si="11"/>
        <v>0</v>
      </c>
    </row>
    <row r="175" spans="1:24" ht="38.25">
      <c r="A175" s="20">
        <v>165</v>
      </c>
      <c r="B175" s="21" t="s">
        <v>771</v>
      </c>
      <c r="C175" s="22" t="s">
        <v>772</v>
      </c>
      <c r="D175" s="21" t="s">
        <v>773</v>
      </c>
      <c r="E175" s="23">
        <v>0</v>
      </c>
      <c r="F175" s="24">
        <v>0</v>
      </c>
      <c r="G175" s="24">
        <v>0</v>
      </c>
      <c r="H175" s="25">
        <v>0</v>
      </c>
      <c r="I175" s="26">
        <v>0</v>
      </c>
      <c r="J175" s="24">
        <v>0</v>
      </c>
      <c r="K175" s="27">
        <v>0</v>
      </c>
      <c r="L175" s="43">
        <v>0</v>
      </c>
      <c r="M175" s="53">
        <v>0</v>
      </c>
      <c r="O175" s="60">
        <v>22131</v>
      </c>
      <c r="P175" s="60">
        <v>9625</v>
      </c>
      <c r="Q175" s="60">
        <v>7700</v>
      </c>
      <c r="R175" s="60">
        <v>7218.75</v>
      </c>
      <c r="T175" s="96">
        <f t="shared" si="8"/>
        <v>0</v>
      </c>
      <c r="U175" s="96">
        <f t="shared" si="9"/>
        <v>0</v>
      </c>
      <c r="W175" s="94">
        <f t="shared" si="10"/>
        <v>0</v>
      </c>
      <c r="X175" s="94">
        <f t="shared" si="11"/>
        <v>0</v>
      </c>
    </row>
    <row r="176" spans="1:24" ht="38.25">
      <c r="A176" s="20">
        <v>166</v>
      </c>
      <c r="B176" s="21" t="s">
        <v>774</v>
      </c>
      <c r="C176" s="22" t="s">
        <v>775</v>
      </c>
      <c r="D176" s="21" t="s">
        <v>776</v>
      </c>
      <c r="E176" s="23">
        <v>0</v>
      </c>
      <c r="F176" s="24">
        <v>0</v>
      </c>
      <c r="G176" s="24">
        <v>0</v>
      </c>
      <c r="H176" s="25">
        <v>0</v>
      </c>
      <c r="I176" s="26">
        <v>0</v>
      </c>
      <c r="J176" s="24">
        <v>0</v>
      </c>
      <c r="K176" s="27">
        <v>0</v>
      </c>
      <c r="L176" s="43">
        <v>0</v>
      </c>
      <c r="M176" s="53">
        <v>0</v>
      </c>
      <c r="O176" s="60">
        <v>61647</v>
      </c>
      <c r="P176" s="60">
        <v>14479</v>
      </c>
      <c r="Q176" s="60">
        <v>11583.2</v>
      </c>
      <c r="R176" s="60">
        <v>10859.25</v>
      </c>
      <c r="T176" s="96">
        <f t="shared" si="8"/>
        <v>0</v>
      </c>
      <c r="U176" s="96">
        <f t="shared" si="9"/>
        <v>0</v>
      </c>
      <c r="W176" s="94">
        <f t="shared" si="10"/>
        <v>0</v>
      </c>
      <c r="X176" s="94">
        <f t="shared" si="11"/>
        <v>0</v>
      </c>
    </row>
    <row r="177" spans="1:24" ht="25.5">
      <c r="A177" s="20">
        <v>167</v>
      </c>
      <c r="B177" s="21" t="s">
        <v>777</v>
      </c>
      <c r="C177" s="22" t="s">
        <v>778</v>
      </c>
      <c r="D177" s="21" t="s">
        <v>779</v>
      </c>
      <c r="E177" s="23">
        <v>0</v>
      </c>
      <c r="F177" s="24">
        <v>0</v>
      </c>
      <c r="G177" s="24">
        <v>0</v>
      </c>
      <c r="H177" s="25">
        <v>0</v>
      </c>
      <c r="I177" s="26">
        <v>0</v>
      </c>
      <c r="J177" s="24">
        <v>0</v>
      </c>
      <c r="K177" s="27">
        <v>0</v>
      </c>
      <c r="L177" s="43">
        <v>0</v>
      </c>
      <c r="M177" s="53">
        <v>0</v>
      </c>
      <c r="O177" s="60">
        <v>35420</v>
      </c>
      <c r="P177" s="60">
        <v>3870</v>
      </c>
      <c r="Q177" s="60">
        <v>3096</v>
      </c>
      <c r="R177" s="60">
        <v>2902.5</v>
      </c>
      <c r="T177" s="96">
        <f t="shared" si="8"/>
        <v>0</v>
      </c>
      <c r="U177" s="96">
        <f t="shared" si="9"/>
        <v>0</v>
      </c>
      <c r="W177" s="94">
        <f t="shared" si="10"/>
        <v>0</v>
      </c>
      <c r="X177" s="94">
        <f t="shared" si="11"/>
        <v>0</v>
      </c>
    </row>
    <row r="178" spans="1:24" ht="25.5">
      <c r="A178" s="20">
        <v>168</v>
      </c>
      <c r="B178" s="21" t="s">
        <v>780</v>
      </c>
      <c r="C178" s="22" t="s">
        <v>781</v>
      </c>
      <c r="D178" s="21" t="s">
        <v>559</v>
      </c>
      <c r="E178" s="23">
        <v>5</v>
      </c>
      <c r="F178" s="24">
        <v>37103</v>
      </c>
      <c r="G178" s="24">
        <v>27347</v>
      </c>
      <c r="H178" s="25">
        <v>-0.29674187296595606</v>
      </c>
      <c r="I178" s="26">
        <v>4.4228229523219142E-2</v>
      </c>
      <c r="J178" s="24">
        <v>35462</v>
      </c>
      <c r="K178" s="27">
        <v>177310</v>
      </c>
      <c r="L178" s="43">
        <v>0</v>
      </c>
      <c r="M178" s="53">
        <v>5</v>
      </c>
      <c r="O178" s="60">
        <v>51691</v>
      </c>
      <c r="P178" s="60">
        <v>27347</v>
      </c>
      <c r="Q178" s="60">
        <v>21877.599999999999</v>
      </c>
      <c r="R178" s="60">
        <v>20510.25</v>
      </c>
      <c r="T178" s="96">
        <f t="shared" si="8"/>
        <v>811724592.79999995</v>
      </c>
      <c r="U178" s="96">
        <f t="shared" si="9"/>
        <v>760991805.75</v>
      </c>
      <c r="W178" s="94">
        <f t="shared" si="10"/>
        <v>811724592.79999995</v>
      </c>
      <c r="X178" s="94">
        <f t="shared" si="11"/>
        <v>760991805.75</v>
      </c>
    </row>
    <row r="179" spans="1:24" ht="76.5">
      <c r="A179" s="20">
        <v>169</v>
      </c>
      <c r="B179" s="21" t="s">
        <v>782</v>
      </c>
      <c r="C179" s="22" t="s">
        <v>783</v>
      </c>
      <c r="D179" s="21" t="s">
        <v>559</v>
      </c>
      <c r="E179" s="23">
        <v>0</v>
      </c>
      <c r="F179" s="24">
        <v>0</v>
      </c>
      <c r="G179" s="24">
        <v>0</v>
      </c>
      <c r="H179" s="25">
        <v>0</v>
      </c>
      <c r="I179" s="26">
        <v>0</v>
      </c>
      <c r="J179" s="24">
        <v>0</v>
      </c>
      <c r="K179" s="27">
        <v>0</v>
      </c>
      <c r="L179" s="43">
        <v>0</v>
      </c>
      <c r="M179" s="53">
        <v>0</v>
      </c>
      <c r="O179" s="60">
        <v>282800</v>
      </c>
      <c r="P179" s="60">
        <v>6693</v>
      </c>
      <c r="Q179" s="60">
        <v>5354.4</v>
      </c>
      <c r="R179" s="60">
        <v>5019.75</v>
      </c>
      <c r="T179" s="96">
        <f t="shared" si="8"/>
        <v>0</v>
      </c>
      <c r="U179" s="96">
        <f t="shared" si="9"/>
        <v>0</v>
      </c>
      <c r="W179" s="94">
        <f t="shared" si="10"/>
        <v>0</v>
      </c>
      <c r="X179" s="94">
        <f t="shared" si="11"/>
        <v>0</v>
      </c>
    </row>
    <row r="180" spans="1:24" ht="140.25">
      <c r="A180" s="20">
        <v>170</v>
      </c>
      <c r="B180" s="21" t="s">
        <v>784</v>
      </c>
      <c r="C180" s="22" t="s">
        <v>785</v>
      </c>
      <c r="D180" s="21" t="s">
        <v>786</v>
      </c>
      <c r="E180" s="23">
        <v>70</v>
      </c>
      <c r="F180" s="24">
        <v>34388</v>
      </c>
      <c r="G180" s="24">
        <v>12705</v>
      </c>
      <c r="H180" s="25">
        <v>-0.77892561983471076</v>
      </c>
      <c r="I180" s="26">
        <v>0.34275764801675002</v>
      </c>
      <c r="J180" s="24">
        <v>22601.25</v>
      </c>
      <c r="K180" s="27">
        <v>1582087.5</v>
      </c>
      <c r="L180" s="43">
        <v>0</v>
      </c>
      <c r="M180" s="53">
        <v>70</v>
      </c>
      <c r="O180" s="60">
        <v>66175</v>
      </c>
      <c r="P180" s="60">
        <v>12705</v>
      </c>
      <c r="Q180" s="60">
        <v>10164</v>
      </c>
      <c r="R180" s="60">
        <v>9528.75</v>
      </c>
      <c r="T180" s="96">
        <f t="shared" si="8"/>
        <v>349519632</v>
      </c>
      <c r="U180" s="96">
        <f t="shared" si="9"/>
        <v>327674655</v>
      </c>
      <c r="W180" s="94">
        <f t="shared" si="10"/>
        <v>349519632</v>
      </c>
      <c r="X180" s="94">
        <f t="shared" si="11"/>
        <v>327674655</v>
      </c>
    </row>
    <row r="181" spans="1:24" ht="89.25">
      <c r="A181" s="20">
        <v>171</v>
      </c>
      <c r="B181" s="21" t="s">
        <v>787</v>
      </c>
      <c r="C181" s="22" t="s">
        <v>788</v>
      </c>
      <c r="D181" s="21" t="s">
        <v>786</v>
      </c>
      <c r="E181" s="23">
        <v>0</v>
      </c>
      <c r="F181" s="24">
        <v>0</v>
      </c>
      <c r="G181" s="24">
        <v>0</v>
      </c>
      <c r="H181" s="25">
        <v>0</v>
      </c>
      <c r="I181" s="26">
        <v>0</v>
      </c>
      <c r="J181" s="24">
        <v>0</v>
      </c>
      <c r="K181" s="27">
        <v>0</v>
      </c>
      <c r="L181" s="43">
        <v>0</v>
      </c>
      <c r="M181" s="53">
        <v>0</v>
      </c>
      <c r="O181" s="60">
        <v>45450</v>
      </c>
      <c r="P181" s="60">
        <v>16204</v>
      </c>
      <c r="Q181" s="60">
        <v>12963.2</v>
      </c>
      <c r="R181" s="60">
        <v>12153</v>
      </c>
      <c r="T181" s="96">
        <f t="shared" si="8"/>
        <v>0</v>
      </c>
      <c r="U181" s="96">
        <f t="shared" si="9"/>
        <v>0</v>
      </c>
      <c r="W181" s="94">
        <f t="shared" si="10"/>
        <v>0</v>
      </c>
      <c r="X181" s="94">
        <f t="shared" si="11"/>
        <v>0</v>
      </c>
    </row>
    <row r="182" spans="1:24" ht="102">
      <c r="A182" s="20">
        <v>172</v>
      </c>
      <c r="B182" s="21" t="s">
        <v>789</v>
      </c>
      <c r="C182" s="22" t="s">
        <v>790</v>
      </c>
      <c r="D182" s="21" t="s">
        <v>791</v>
      </c>
      <c r="E182" s="23">
        <v>0</v>
      </c>
      <c r="F182" s="24">
        <v>0</v>
      </c>
      <c r="G182" s="24">
        <v>0</v>
      </c>
      <c r="H182" s="25">
        <v>0</v>
      </c>
      <c r="I182" s="26">
        <v>0</v>
      </c>
      <c r="J182" s="24">
        <v>0</v>
      </c>
      <c r="K182" s="27">
        <v>0</v>
      </c>
      <c r="L182" s="43">
        <v>0</v>
      </c>
      <c r="M182" s="53">
        <v>0</v>
      </c>
      <c r="O182" s="60">
        <v>99044</v>
      </c>
      <c r="P182" s="60">
        <v>3394</v>
      </c>
      <c r="Q182" s="60">
        <v>2715.2</v>
      </c>
      <c r="R182" s="60">
        <v>2545.5</v>
      </c>
      <c r="T182" s="96">
        <f t="shared" si="8"/>
        <v>0</v>
      </c>
      <c r="U182" s="96">
        <f t="shared" si="9"/>
        <v>0</v>
      </c>
      <c r="W182" s="94">
        <f t="shared" si="10"/>
        <v>0</v>
      </c>
      <c r="X182" s="94">
        <f t="shared" si="11"/>
        <v>0</v>
      </c>
    </row>
    <row r="183" spans="1:24" ht="140.25">
      <c r="A183" s="20">
        <v>173</v>
      </c>
      <c r="B183" s="21" t="s">
        <v>792</v>
      </c>
      <c r="C183" s="22" t="s">
        <v>793</v>
      </c>
      <c r="D183" s="21" t="s">
        <v>791</v>
      </c>
      <c r="E183" s="23">
        <v>0</v>
      </c>
      <c r="F183" s="24">
        <v>0</v>
      </c>
      <c r="G183" s="24">
        <v>0</v>
      </c>
      <c r="H183" s="25">
        <v>0</v>
      </c>
      <c r="I183" s="26">
        <v>0</v>
      </c>
      <c r="J183" s="24">
        <v>0</v>
      </c>
      <c r="K183" s="27">
        <v>0</v>
      </c>
      <c r="L183" s="43">
        <v>0</v>
      </c>
      <c r="M183" s="53">
        <v>0</v>
      </c>
      <c r="O183" s="60">
        <v>63630</v>
      </c>
      <c r="P183" s="60">
        <v>17132</v>
      </c>
      <c r="Q183" s="60">
        <v>13705.6</v>
      </c>
      <c r="R183" s="60">
        <v>12849</v>
      </c>
      <c r="T183" s="96">
        <f t="shared" si="8"/>
        <v>0</v>
      </c>
      <c r="U183" s="96">
        <f t="shared" si="9"/>
        <v>0</v>
      </c>
      <c r="W183" s="94">
        <f t="shared" si="10"/>
        <v>0</v>
      </c>
      <c r="X183" s="94">
        <f t="shared" si="11"/>
        <v>0</v>
      </c>
    </row>
    <row r="184" spans="1:24" ht="51">
      <c r="A184" s="20">
        <v>174</v>
      </c>
      <c r="B184" s="21" t="s">
        <v>794</v>
      </c>
      <c r="C184" s="22" t="s">
        <v>795</v>
      </c>
      <c r="D184" s="21" t="s">
        <v>796</v>
      </c>
      <c r="E184" s="23">
        <v>0</v>
      </c>
      <c r="F184" s="24">
        <v>0</v>
      </c>
      <c r="G184" s="24">
        <v>0</v>
      </c>
      <c r="H184" s="25">
        <v>0</v>
      </c>
      <c r="I184" s="26">
        <v>0</v>
      </c>
      <c r="J184" s="24">
        <v>0</v>
      </c>
      <c r="K184" s="27">
        <v>0</v>
      </c>
      <c r="L184" s="43">
        <v>0</v>
      </c>
      <c r="M184" s="53">
        <v>0</v>
      </c>
      <c r="O184" s="60">
        <v>23981</v>
      </c>
      <c r="P184" s="60">
        <v>12521</v>
      </c>
      <c r="Q184" s="60">
        <v>10016.799999999999</v>
      </c>
      <c r="R184" s="60">
        <v>9390.75</v>
      </c>
      <c r="T184" s="96">
        <f t="shared" si="8"/>
        <v>0</v>
      </c>
      <c r="U184" s="96">
        <f t="shared" si="9"/>
        <v>0</v>
      </c>
      <c r="W184" s="94">
        <f t="shared" si="10"/>
        <v>0</v>
      </c>
      <c r="X184" s="94">
        <f t="shared" si="11"/>
        <v>0</v>
      </c>
    </row>
    <row r="185" spans="1:24" ht="63.75">
      <c r="A185" s="20">
        <v>175</v>
      </c>
      <c r="B185" s="21" t="s">
        <v>797</v>
      </c>
      <c r="C185" s="22" t="s">
        <v>798</v>
      </c>
      <c r="D185" s="21" t="s">
        <v>799</v>
      </c>
      <c r="E185" s="23">
        <v>20</v>
      </c>
      <c r="F185" s="24">
        <v>9955</v>
      </c>
      <c r="G185" s="24">
        <v>7300</v>
      </c>
      <c r="H185" s="25">
        <v>0.20968904109589034</v>
      </c>
      <c r="I185" s="26">
        <v>0.4204650929181315</v>
      </c>
      <c r="J185" s="24">
        <v>5769.27</v>
      </c>
      <c r="K185" s="27">
        <v>115385.40000000001</v>
      </c>
      <c r="L185" s="43">
        <v>0</v>
      </c>
      <c r="M185" s="53">
        <v>20</v>
      </c>
      <c r="O185" s="60">
        <v>14544</v>
      </c>
      <c r="P185" s="60">
        <v>7300</v>
      </c>
      <c r="Q185" s="60">
        <v>5840</v>
      </c>
      <c r="R185" s="60">
        <v>5475</v>
      </c>
      <c r="T185" s="96">
        <f t="shared" si="8"/>
        <v>58137200</v>
      </c>
      <c r="U185" s="96">
        <f t="shared" si="9"/>
        <v>54503625</v>
      </c>
      <c r="W185" s="94">
        <f t="shared" si="10"/>
        <v>58137200</v>
      </c>
      <c r="X185" s="94">
        <f t="shared" si="11"/>
        <v>54503625</v>
      </c>
    </row>
    <row r="186" spans="1:24" ht="63.75">
      <c r="A186" s="20">
        <v>176</v>
      </c>
      <c r="B186" s="21" t="s">
        <v>800</v>
      </c>
      <c r="C186" s="22" t="s">
        <v>798</v>
      </c>
      <c r="D186" s="21" t="s">
        <v>801</v>
      </c>
      <c r="E186" s="23">
        <v>0</v>
      </c>
      <c r="F186" s="24">
        <v>0</v>
      </c>
      <c r="G186" s="24">
        <v>0</v>
      </c>
      <c r="H186" s="25">
        <v>0</v>
      </c>
      <c r="I186" s="26">
        <v>0</v>
      </c>
      <c r="J186" s="24">
        <v>0</v>
      </c>
      <c r="K186" s="27">
        <v>0</v>
      </c>
      <c r="L186" s="43">
        <v>0</v>
      </c>
      <c r="M186" s="53">
        <v>0</v>
      </c>
      <c r="O186" s="60">
        <v>15521</v>
      </c>
      <c r="P186" s="60">
        <v>2734</v>
      </c>
      <c r="Q186" s="60">
        <v>2187.1999999999998</v>
      </c>
      <c r="R186" s="60">
        <v>2050.5</v>
      </c>
      <c r="T186" s="96">
        <f t="shared" si="8"/>
        <v>0</v>
      </c>
      <c r="U186" s="96">
        <f t="shared" si="9"/>
        <v>0</v>
      </c>
      <c r="W186" s="94">
        <f t="shared" si="10"/>
        <v>0</v>
      </c>
      <c r="X186" s="94">
        <f t="shared" si="11"/>
        <v>0</v>
      </c>
    </row>
    <row r="187" spans="1:24" ht="63.75">
      <c r="A187" s="20">
        <v>177</v>
      </c>
      <c r="B187" s="21" t="s">
        <v>802</v>
      </c>
      <c r="C187" s="22" t="s">
        <v>798</v>
      </c>
      <c r="D187" s="21" t="s">
        <v>786</v>
      </c>
      <c r="E187" s="23">
        <v>0</v>
      </c>
      <c r="F187" s="24">
        <v>0</v>
      </c>
      <c r="G187" s="24">
        <v>0</v>
      </c>
      <c r="H187" s="25">
        <v>0</v>
      </c>
      <c r="I187" s="26">
        <v>0</v>
      </c>
      <c r="J187" s="24">
        <v>0</v>
      </c>
      <c r="K187" s="27">
        <v>0</v>
      </c>
      <c r="L187" s="43">
        <v>0</v>
      </c>
      <c r="M187" s="53">
        <v>0</v>
      </c>
      <c r="O187" s="60">
        <v>5701</v>
      </c>
      <c r="P187" s="60">
        <v>2538</v>
      </c>
      <c r="Q187" s="60">
        <v>2030.4</v>
      </c>
      <c r="R187" s="60">
        <v>1903.5</v>
      </c>
      <c r="T187" s="96">
        <f t="shared" si="8"/>
        <v>0</v>
      </c>
      <c r="U187" s="96">
        <f t="shared" si="9"/>
        <v>0</v>
      </c>
      <c r="W187" s="94">
        <f t="shared" si="10"/>
        <v>0</v>
      </c>
      <c r="X187" s="94">
        <f t="shared" si="11"/>
        <v>0</v>
      </c>
    </row>
    <row r="188" spans="1:24" ht="63.75">
      <c r="A188" s="20">
        <v>178</v>
      </c>
      <c r="B188" s="21" t="s">
        <v>803</v>
      </c>
      <c r="C188" s="22" t="s">
        <v>804</v>
      </c>
      <c r="D188" s="21" t="s">
        <v>786</v>
      </c>
      <c r="E188" s="23">
        <v>0</v>
      </c>
      <c r="F188" s="24">
        <v>0</v>
      </c>
      <c r="G188" s="24">
        <v>0</v>
      </c>
      <c r="H188" s="25">
        <v>0</v>
      </c>
      <c r="I188" s="26">
        <v>0</v>
      </c>
      <c r="J188" s="24">
        <v>0</v>
      </c>
      <c r="K188" s="27">
        <v>0</v>
      </c>
      <c r="L188" s="43">
        <v>0</v>
      </c>
      <c r="M188" s="53">
        <v>0</v>
      </c>
      <c r="O188" s="60">
        <v>6779</v>
      </c>
      <c r="P188" s="60">
        <v>2538</v>
      </c>
      <c r="Q188" s="60">
        <v>2030.4</v>
      </c>
      <c r="R188" s="60">
        <v>1903.5</v>
      </c>
      <c r="T188" s="96">
        <f t="shared" si="8"/>
        <v>0</v>
      </c>
      <c r="U188" s="96">
        <f t="shared" si="9"/>
        <v>0</v>
      </c>
      <c r="W188" s="94">
        <f t="shared" si="10"/>
        <v>0</v>
      </c>
      <c r="X188" s="94">
        <f t="shared" si="11"/>
        <v>0</v>
      </c>
    </row>
    <row r="189" spans="1:24" ht="63.75">
      <c r="A189" s="20">
        <v>179</v>
      </c>
      <c r="B189" s="21" t="s">
        <v>805</v>
      </c>
      <c r="C189" s="22" t="s">
        <v>806</v>
      </c>
      <c r="D189" s="21" t="s">
        <v>807</v>
      </c>
      <c r="E189" s="23">
        <v>0</v>
      </c>
      <c r="F189" s="24">
        <v>0</v>
      </c>
      <c r="G189" s="24">
        <v>0</v>
      </c>
      <c r="H189" s="25">
        <v>0</v>
      </c>
      <c r="I189" s="26">
        <v>0</v>
      </c>
      <c r="J189" s="24">
        <v>0</v>
      </c>
      <c r="K189" s="27">
        <v>0</v>
      </c>
      <c r="L189" s="43">
        <v>0</v>
      </c>
      <c r="M189" s="53">
        <v>0</v>
      </c>
      <c r="O189" s="60">
        <v>56465</v>
      </c>
      <c r="P189" s="60">
        <v>7761</v>
      </c>
      <c r="Q189" s="60">
        <v>6208.8</v>
      </c>
      <c r="R189" s="60">
        <v>5820.75</v>
      </c>
      <c r="T189" s="96">
        <f t="shared" si="8"/>
        <v>0</v>
      </c>
      <c r="U189" s="96">
        <f t="shared" si="9"/>
        <v>0</v>
      </c>
      <c r="W189" s="94">
        <f t="shared" si="10"/>
        <v>0</v>
      </c>
      <c r="X189" s="94">
        <f t="shared" si="11"/>
        <v>0</v>
      </c>
    </row>
    <row r="190" spans="1:24" ht="102">
      <c r="A190" s="20">
        <v>180</v>
      </c>
      <c r="B190" s="21" t="s">
        <v>808</v>
      </c>
      <c r="C190" s="22" t="s">
        <v>809</v>
      </c>
      <c r="D190" s="21" t="s">
        <v>810</v>
      </c>
      <c r="E190" s="23">
        <v>0</v>
      </c>
      <c r="F190" s="24">
        <v>0</v>
      </c>
      <c r="G190" s="24">
        <v>0</v>
      </c>
      <c r="H190" s="25">
        <v>0</v>
      </c>
      <c r="I190" s="26">
        <v>0</v>
      </c>
      <c r="J190" s="24">
        <v>0</v>
      </c>
      <c r="K190" s="27">
        <v>0</v>
      </c>
      <c r="L190" s="43">
        <v>0</v>
      </c>
      <c r="M190" s="53">
        <v>0</v>
      </c>
      <c r="O190" s="60">
        <v>24886</v>
      </c>
      <c r="P190" s="60">
        <v>5701</v>
      </c>
      <c r="Q190" s="60">
        <v>4560.8</v>
      </c>
      <c r="R190" s="60">
        <v>4275.75</v>
      </c>
      <c r="T190" s="96">
        <f t="shared" si="8"/>
        <v>0</v>
      </c>
      <c r="U190" s="96">
        <f t="shared" si="9"/>
        <v>0</v>
      </c>
      <c r="W190" s="94">
        <f t="shared" si="10"/>
        <v>0</v>
      </c>
      <c r="X190" s="94">
        <f t="shared" si="11"/>
        <v>0</v>
      </c>
    </row>
    <row r="191" spans="1:24" ht="63.75">
      <c r="A191" s="20">
        <v>181</v>
      </c>
      <c r="B191" s="21" t="s">
        <v>811</v>
      </c>
      <c r="C191" s="22" t="s">
        <v>812</v>
      </c>
      <c r="D191" s="21" t="s">
        <v>813</v>
      </c>
      <c r="E191" s="23">
        <v>0</v>
      </c>
      <c r="F191" s="24">
        <v>0</v>
      </c>
      <c r="G191" s="24">
        <v>0</v>
      </c>
      <c r="H191" s="25">
        <v>0</v>
      </c>
      <c r="I191" s="26">
        <v>0</v>
      </c>
      <c r="J191" s="24">
        <v>0</v>
      </c>
      <c r="K191" s="27">
        <v>0</v>
      </c>
      <c r="L191" s="43">
        <v>0</v>
      </c>
      <c r="M191" s="53">
        <v>0</v>
      </c>
      <c r="O191" s="60">
        <v>2482</v>
      </c>
      <c r="P191" s="60">
        <v>641</v>
      </c>
      <c r="Q191" s="60">
        <v>512.79999999999995</v>
      </c>
      <c r="R191" s="60">
        <v>480.75</v>
      </c>
      <c r="T191" s="96">
        <f t="shared" si="8"/>
        <v>0</v>
      </c>
      <c r="U191" s="96">
        <f t="shared" si="9"/>
        <v>0</v>
      </c>
      <c r="W191" s="94">
        <f t="shared" si="10"/>
        <v>0</v>
      </c>
      <c r="X191" s="94">
        <f t="shared" si="11"/>
        <v>0</v>
      </c>
    </row>
    <row r="192" spans="1:24" ht="63.75">
      <c r="A192" s="20">
        <v>182</v>
      </c>
      <c r="B192" s="21" t="s">
        <v>814</v>
      </c>
      <c r="C192" s="22" t="s">
        <v>812</v>
      </c>
      <c r="D192" s="21" t="s">
        <v>815</v>
      </c>
      <c r="E192" s="23">
        <v>0</v>
      </c>
      <c r="F192" s="24">
        <v>0</v>
      </c>
      <c r="G192" s="24">
        <v>0</v>
      </c>
      <c r="H192" s="25">
        <v>0</v>
      </c>
      <c r="I192" s="26">
        <v>0</v>
      </c>
      <c r="J192" s="24">
        <v>0</v>
      </c>
      <c r="K192" s="27">
        <v>0</v>
      </c>
      <c r="L192" s="43">
        <v>0</v>
      </c>
      <c r="M192" s="53">
        <v>0</v>
      </c>
      <c r="O192" s="60">
        <v>4482</v>
      </c>
      <c r="P192" s="60">
        <v>1182</v>
      </c>
      <c r="Q192" s="60">
        <v>945.6</v>
      </c>
      <c r="R192" s="60">
        <v>886.5</v>
      </c>
      <c r="T192" s="96">
        <f t="shared" si="8"/>
        <v>0</v>
      </c>
      <c r="U192" s="96">
        <f t="shared" si="9"/>
        <v>0</v>
      </c>
      <c r="W192" s="94">
        <f t="shared" si="10"/>
        <v>0</v>
      </c>
      <c r="X192" s="94">
        <f t="shared" si="11"/>
        <v>0</v>
      </c>
    </row>
    <row r="193" spans="1:24" ht="63.75">
      <c r="A193" s="20">
        <v>183</v>
      </c>
      <c r="B193" s="21" t="s">
        <v>816</v>
      </c>
      <c r="C193" s="22" t="s">
        <v>812</v>
      </c>
      <c r="D193" s="21" t="s">
        <v>817</v>
      </c>
      <c r="E193" s="23">
        <v>0</v>
      </c>
      <c r="F193" s="24">
        <v>0</v>
      </c>
      <c r="G193" s="24">
        <v>0</v>
      </c>
      <c r="H193" s="25">
        <v>0</v>
      </c>
      <c r="I193" s="26">
        <v>0</v>
      </c>
      <c r="J193" s="24">
        <v>0</v>
      </c>
      <c r="K193" s="27">
        <v>0</v>
      </c>
      <c r="L193" s="43">
        <v>0</v>
      </c>
      <c r="M193" s="53">
        <v>0</v>
      </c>
      <c r="O193" s="60">
        <v>2715</v>
      </c>
      <c r="P193" s="60">
        <v>1234</v>
      </c>
      <c r="Q193" s="60">
        <v>987.2</v>
      </c>
      <c r="R193" s="60">
        <v>925.5</v>
      </c>
      <c r="T193" s="96">
        <f t="shared" si="8"/>
        <v>0</v>
      </c>
      <c r="U193" s="96">
        <f t="shared" si="9"/>
        <v>0</v>
      </c>
      <c r="W193" s="94">
        <f t="shared" si="10"/>
        <v>0</v>
      </c>
      <c r="X193" s="94">
        <f t="shared" si="11"/>
        <v>0</v>
      </c>
    </row>
    <row r="194" spans="1:24" ht="38.25">
      <c r="A194" s="20">
        <v>184</v>
      </c>
      <c r="B194" s="21" t="s">
        <v>818</v>
      </c>
      <c r="C194" s="22" t="s">
        <v>819</v>
      </c>
      <c r="D194" s="21" t="s">
        <v>820</v>
      </c>
      <c r="E194" s="23">
        <v>40</v>
      </c>
      <c r="F194" s="24">
        <v>2262</v>
      </c>
      <c r="G194" s="24">
        <v>1303</v>
      </c>
      <c r="H194" s="25">
        <v>-0.53874904067536455</v>
      </c>
      <c r="I194" s="26">
        <v>0.11362068965517236</v>
      </c>
      <c r="J194" s="24">
        <v>2004.99</v>
      </c>
      <c r="K194" s="27">
        <v>80199.600000000006</v>
      </c>
      <c r="L194" s="43">
        <v>0</v>
      </c>
      <c r="M194" s="53">
        <v>40</v>
      </c>
      <c r="O194" s="60">
        <v>3675</v>
      </c>
      <c r="P194" s="60">
        <v>1303</v>
      </c>
      <c r="Q194" s="60">
        <v>1042.4000000000001</v>
      </c>
      <c r="R194" s="60">
        <v>977.25</v>
      </c>
      <c r="T194" s="96">
        <f t="shared" si="8"/>
        <v>2357908.8000000003</v>
      </c>
      <c r="U194" s="96">
        <f t="shared" si="9"/>
        <v>2210539.5</v>
      </c>
      <c r="W194" s="94">
        <f t="shared" si="10"/>
        <v>2357908.8000000003</v>
      </c>
      <c r="X194" s="94">
        <f t="shared" si="11"/>
        <v>2210539.5</v>
      </c>
    </row>
    <row r="195" spans="1:24" ht="267.75">
      <c r="A195" s="20">
        <v>185</v>
      </c>
      <c r="B195" s="21" t="s">
        <v>821</v>
      </c>
      <c r="C195" s="22" t="s">
        <v>822</v>
      </c>
      <c r="D195" s="21" t="s">
        <v>820</v>
      </c>
      <c r="E195" s="23">
        <v>0</v>
      </c>
      <c r="F195" s="24">
        <v>0</v>
      </c>
      <c r="G195" s="24">
        <v>0</v>
      </c>
      <c r="H195" s="25">
        <v>0</v>
      </c>
      <c r="I195" s="26">
        <v>0</v>
      </c>
      <c r="J195" s="24">
        <v>0</v>
      </c>
      <c r="K195" s="27">
        <v>0</v>
      </c>
      <c r="L195" s="43">
        <v>0</v>
      </c>
      <c r="M195" s="53">
        <v>0</v>
      </c>
      <c r="O195" s="60">
        <v>14706</v>
      </c>
      <c r="P195" s="60">
        <v>3225</v>
      </c>
      <c r="Q195" s="60">
        <v>2580</v>
      </c>
      <c r="R195" s="60">
        <v>2418.75</v>
      </c>
      <c r="T195" s="96">
        <f t="shared" si="8"/>
        <v>0</v>
      </c>
      <c r="U195" s="96">
        <f t="shared" si="9"/>
        <v>0</v>
      </c>
      <c r="W195" s="94">
        <f t="shared" si="10"/>
        <v>0</v>
      </c>
      <c r="X195" s="94">
        <f t="shared" si="11"/>
        <v>0</v>
      </c>
    </row>
    <row r="196" spans="1:24" ht="25.5">
      <c r="A196" s="20">
        <v>186</v>
      </c>
      <c r="B196" s="21" t="s">
        <v>823</v>
      </c>
      <c r="C196" s="22" t="s">
        <v>824</v>
      </c>
      <c r="D196" s="21" t="s">
        <v>825</v>
      </c>
      <c r="E196" s="23">
        <v>20</v>
      </c>
      <c r="F196" s="24">
        <v>13801</v>
      </c>
      <c r="G196" s="24">
        <v>8400</v>
      </c>
      <c r="H196" s="25">
        <v>-0.45922857142857149</v>
      </c>
      <c r="I196" s="26">
        <v>0.11183827258894274</v>
      </c>
      <c r="J196" s="24">
        <v>12257.52</v>
      </c>
      <c r="K196" s="27">
        <v>245150.40000000002</v>
      </c>
      <c r="L196" s="43">
        <v>0</v>
      </c>
      <c r="M196" s="53">
        <v>20</v>
      </c>
      <c r="O196" s="60">
        <v>24823</v>
      </c>
      <c r="P196" s="60">
        <v>8400</v>
      </c>
      <c r="Q196" s="60">
        <v>6720</v>
      </c>
      <c r="R196" s="60">
        <v>6300</v>
      </c>
      <c r="T196" s="96">
        <f t="shared" si="8"/>
        <v>92742720</v>
      </c>
      <c r="U196" s="96">
        <f t="shared" si="9"/>
        <v>86946300</v>
      </c>
      <c r="W196" s="94">
        <f t="shared" si="10"/>
        <v>92742720</v>
      </c>
      <c r="X196" s="94">
        <f t="shared" si="11"/>
        <v>86946300</v>
      </c>
    </row>
    <row r="197" spans="1:24" ht="25.5">
      <c r="A197" s="20">
        <v>187</v>
      </c>
      <c r="B197" s="21" t="s">
        <v>826</v>
      </c>
      <c r="C197" s="22" t="s">
        <v>827</v>
      </c>
      <c r="D197" s="21" t="s">
        <v>828</v>
      </c>
      <c r="E197" s="23">
        <v>40</v>
      </c>
      <c r="F197" s="24">
        <v>5090</v>
      </c>
      <c r="G197" s="24">
        <v>3225</v>
      </c>
      <c r="H197" s="25">
        <v>9.2387596899224753E-2</v>
      </c>
      <c r="I197" s="26">
        <v>0.42494106090373274</v>
      </c>
      <c r="J197" s="24">
        <v>2927.05</v>
      </c>
      <c r="K197" s="27">
        <v>117082</v>
      </c>
      <c r="L197" s="43">
        <v>0</v>
      </c>
      <c r="M197" s="53">
        <v>40</v>
      </c>
      <c r="O197" s="60">
        <v>8822</v>
      </c>
      <c r="P197" s="60">
        <v>3225</v>
      </c>
      <c r="Q197" s="60">
        <v>2580</v>
      </c>
      <c r="R197" s="60">
        <v>2418.75</v>
      </c>
      <c r="T197" s="96">
        <f t="shared" si="8"/>
        <v>13132200</v>
      </c>
      <c r="U197" s="96">
        <f t="shared" si="9"/>
        <v>12311437.5</v>
      </c>
      <c r="W197" s="94">
        <f t="shared" si="10"/>
        <v>13132200</v>
      </c>
      <c r="X197" s="94">
        <f t="shared" si="11"/>
        <v>12311437.5</v>
      </c>
    </row>
    <row r="198" spans="1:24" ht="38.25">
      <c r="A198" s="20">
        <v>188</v>
      </c>
      <c r="B198" s="21" t="s">
        <v>829</v>
      </c>
      <c r="C198" s="22" t="s">
        <v>819</v>
      </c>
      <c r="D198" s="21" t="s">
        <v>830</v>
      </c>
      <c r="E198" s="23">
        <v>40</v>
      </c>
      <c r="F198" s="24">
        <v>10181</v>
      </c>
      <c r="G198" s="24">
        <v>3846</v>
      </c>
      <c r="H198" s="25">
        <v>-1.3139781591263648</v>
      </c>
      <c r="I198" s="26">
        <v>0.12586582850407624</v>
      </c>
      <c r="J198" s="24">
        <v>8899.56</v>
      </c>
      <c r="K198" s="27">
        <v>355982.39999999997</v>
      </c>
      <c r="L198" s="43">
        <v>0</v>
      </c>
      <c r="M198" s="53">
        <v>40</v>
      </c>
      <c r="O198" s="60">
        <v>14203</v>
      </c>
      <c r="P198" s="60">
        <v>3846</v>
      </c>
      <c r="Q198" s="60">
        <v>3076.8</v>
      </c>
      <c r="R198" s="60">
        <v>2884.5</v>
      </c>
      <c r="T198" s="96">
        <f t="shared" si="8"/>
        <v>31324900.800000001</v>
      </c>
      <c r="U198" s="96">
        <f t="shared" si="9"/>
        <v>29367094.5</v>
      </c>
      <c r="W198" s="94">
        <f t="shared" si="10"/>
        <v>31324900.800000001</v>
      </c>
      <c r="X198" s="94">
        <f t="shared" si="11"/>
        <v>29367094.5</v>
      </c>
    </row>
    <row r="199" spans="1:24" ht="38.25">
      <c r="A199" s="20">
        <v>189</v>
      </c>
      <c r="B199" s="21" t="s">
        <v>831</v>
      </c>
      <c r="C199" s="22" t="s">
        <v>832</v>
      </c>
      <c r="D199" s="21" t="s">
        <v>830</v>
      </c>
      <c r="E199" s="23">
        <v>40</v>
      </c>
      <c r="F199" s="24">
        <v>9389</v>
      </c>
      <c r="G199" s="24">
        <v>1848</v>
      </c>
      <c r="H199" s="25">
        <v>-2.9297835497835498</v>
      </c>
      <c r="I199" s="26">
        <v>0.22651613590371711</v>
      </c>
      <c r="J199" s="24">
        <v>7262.24</v>
      </c>
      <c r="K199" s="27">
        <v>290489.59999999998</v>
      </c>
      <c r="L199" s="43">
        <v>0</v>
      </c>
      <c r="M199" s="53">
        <v>40</v>
      </c>
      <c r="O199" s="60">
        <v>23260</v>
      </c>
      <c r="P199" s="60">
        <v>1848</v>
      </c>
      <c r="Q199" s="60">
        <v>1478.4</v>
      </c>
      <c r="R199" s="60">
        <v>1386</v>
      </c>
      <c r="T199" s="96">
        <f t="shared" si="8"/>
        <v>13880697.600000001</v>
      </c>
      <c r="U199" s="96">
        <f t="shared" si="9"/>
        <v>13013154</v>
      </c>
      <c r="W199" s="94">
        <f t="shared" si="10"/>
        <v>13880697.600000001</v>
      </c>
      <c r="X199" s="94">
        <f t="shared" si="11"/>
        <v>13013154</v>
      </c>
    </row>
    <row r="200" spans="1:24" ht="25.5">
      <c r="A200" s="20">
        <v>190</v>
      </c>
      <c r="B200" s="21" t="s">
        <v>833</v>
      </c>
      <c r="C200" s="22" t="s">
        <v>834</v>
      </c>
      <c r="D200" s="21" t="s">
        <v>835</v>
      </c>
      <c r="E200" s="23">
        <v>0</v>
      </c>
      <c r="F200" s="24">
        <v>0</v>
      </c>
      <c r="G200" s="24">
        <v>0</v>
      </c>
      <c r="H200" s="25">
        <v>0</v>
      </c>
      <c r="I200" s="26">
        <v>0</v>
      </c>
      <c r="J200" s="24">
        <v>0</v>
      </c>
      <c r="K200" s="27">
        <v>0</v>
      </c>
      <c r="L200" s="43">
        <v>0</v>
      </c>
      <c r="M200" s="53">
        <v>0</v>
      </c>
      <c r="O200" s="60">
        <v>2037</v>
      </c>
      <c r="P200" s="60">
        <v>448</v>
      </c>
      <c r="Q200" s="60">
        <v>358.4</v>
      </c>
      <c r="R200" s="60">
        <v>336</v>
      </c>
      <c r="T200" s="96">
        <f t="shared" si="8"/>
        <v>0</v>
      </c>
      <c r="U200" s="96">
        <f t="shared" si="9"/>
        <v>0</v>
      </c>
      <c r="W200" s="94">
        <f t="shared" si="10"/>
        <v>0</v>
      </c>
      <c r="X200" s="94">
        <f t="shared" si="11"/>
        <v>0</v>
      </c>
    </row>
    <row r="201" spans="1:24" ht="25.5">
      <c r="A201" s="20">
        <v>191</v>
      </c>
      <c r="B201" s="21" t="s">
        <v>836</v>
      </c>
      <c r="C201" s="22" t="s">
        <v>837</v>
      </c>
      <c r="D201" s="21" t="s">
        <v>838</v>
      </c>
      <c r="E201" s="23">
        <v>0</v>
      </c>
      <c r="F201" s="24">
        <v>0</v>
      </c>
      <c r="G201" s="24">
        <v>0</v>
      </c>
      <c r="H201" s="25">
        <v>0</v>
      </c>
      <c r="I201" s="26">
        <v>0</v>
      </c>
      <c r="J201" s="24">
        <v>0</v>
      </c>
      <c r="K201" s="27">
        <v>0</v>
      </c>
      <c r="L201" s="43">
        <v>0</v>
      </c>
      <c r="M201" s="53">
        <v>0</v>
      </c>
      <c r="O201" s="60">
        <v>3269</v>
      </c>
      <c r="P201" s="60">
        <v>1044</v>
      </c>
      <c r="Q201" s="60">
        <v>835.2</v>
      </c>
      <c r="R201" s="60">
        <v>783</v>
      </c>
      <c r="T201" s="96">
        <f t="shared" si="8"/>
        <v>0</v>
      </c>
      <c r="U201" s="96">
        <f t="shared" si="9"/>
        <v>0</v>
      </c>
      <c r="W201" s="94">
        <f t="shared" si="10"/>
        <v>0</v>
      </c>
      <c r="X201" s="94">
        <f t="shared" si="11"/>
        <v>0</v>
      </c>
    </row>
    <row r="202" spans="1:24" ht="25.5">
      <c r="A202" s="20">
        <v>192</v>
      </c>
      <c r="B202" s="21" t="s">
        <v>839</v>
      </c>
      <c r="C202" s="22" t="s">
        <v>840</v>
      </c>
      <c r="D202" s="21" t="s">
        <v>838</v>
      </c>
      <c r="E202" s="23">
        <v>0</v>
      </c>
      <c r="F202" s="24">
        <v>0</v>
      </c>
      <c r="G202" s="24">
        <v>0</v>
      </c>
      <c r="H202" s="25">
        <v>0</v>
      </c>
      <c r="I202" s="26">
        <v>0</v>
      </c>
      <c r="J202" s="24">
        <v>0</v>
      </c>
      <c r="K202" s="27">
        <v>0</v>
      </c>
      <c r="L202" s="43">
        <v>0</v>
      </c>
      <c r="M202" s="53">
        <v>0</v>
      </c>
      <c r="O202" s="60">
        <v>4279</v>
      </c>
      <c r="P202" s="60">
        <v>1419</v>
      </c>
      <c r="Q202" s="60">
        <v>1135.2</v>
      </c>
      <c r="R202" s="60">
        <v>1064.25</v>
      </c>
      <c r="T202" s="96">
        <f t="shared" ref="T202:T265" si="12">F202*Q202</f>
        <v>0</v>
      </c>
      <c r="U202" s="96">
        <f t="shared" ref="U202:U265" si="13">F202*R202</f>
        <v>0</v>
      </c>
      <c r="W202" s="94">
        <f t="shared" ref="W202:W265" si="14">T202-L202</f>
        <v>0</v>
      </c>
      <c r="X202" s="94">
        <f t="shared" ref="X202:X265" si="15">U202-L202</f>
        <v>0</v>
      </c>
    </row>
    <row r="203" spans="1:24">
      <c r="A203" s="20">
        <v>193</v>
      </c>
      <c r="B203" s="21" t="s">
        <v>841</v>
      </c>
      <c r="C203" s="22" t="s">
        <v>842</v>
      </c>
      <c r="D203" s="21" t="s">
        <v>843</v>
      </c>
      <c r="E203" s="23">
        <v>25</v>
      </c>
      <c r="F203" s="24">
        <v>34162</v>
      </c>
      <c r="G203" s="24">
        <v>9502</v>
      </c>
      <c r="H203" s="25">
        <v>-0.26289202273205642</v>
      </c>
      <c r="I203" s="26">
        <v>0.64873250980621744</v>
      </c>
      <c r="J203" s="24">
        <v>12000</v>
      </c>
      <c r="K203" s="27">
        <v>300000</v>
      </c>
      <c r="L203" s="43">
        <v>0</v>
      </c>
      <c r="M203" s="53">
        <v>25</v>
      </c>
      <c r="O203" s="60">
        <v>49207</v>
      </c>
      <c r="P203" s="60">
        <v>9502</v>
      </c>
      <c r="Q203" s="60">
        <v>7601.6</v>
      </c>
      <c r="R203" s="60">
        <v>7126.5</v>
      </c>
      <c r="T203" s="96">
        <f t="shared" si="12"/>
        <v>259685859.20000002</v>
      </c>
      <c r="U203" s="96">
        <f t="shared" si="13"/>
        <v>243455493</v>
      </c>
      <c r="W203" s="94">
        <f t="shared" si="14"/>
        <v>259685859.20000002</v>
      </c>
      <c r="X203" s="94">
        <f t="shared" si="15"/>
        <v>243455493</v>
      </c>
    </row>
    <row r="204" spans="1:24" ht="38.25">
      <c r="A204" s="20">
        <v>194</v>
      </c>
      <c r="B204" s="21" t="s">
        <v>844</v>
      </c>
      <c r="C204" s="22" t="s">
        <v>845</v>
      </c>
      <c r="D204" s="21" t="s">
        <v>559</v>
      </c>
      <c r="E204" s="23">
        <v>0</v>
      </c>
      <c r="F204" s="24">
        <v>0</v>
      </c>
      <c r="G204" s="24">
        <v>0</v>
      </c>
      <c r="H204" s="25">
        <v>0</v>
      </c>
      <c r="I204" s="26">
        <v>0</v>
      </c>
      <c r="J204" s="24">
        <v>0</v>
      </c>
      <c r="K204" s="27">
        <v>0</v>
      </c>
      <c r="L204" s="43">
        <v>0</v>
      </c>
      <c r="M204" s="53">
        <v>0</v>
      </c>
      <c r="O204" s="60">
        <v>95867</v>
      </c>
      <c r="P204" s="60">
        <v>12349</v>
      </c>
      <c r="Q204" s="60">
        <v>9879.2000000000007</v>
      </c>
      <c r="R204" s="60">
        <v>9261.75</v>
      </c>
      <c r="T204" s="96">
        <f t="shared" si="12"/>
        <v>0</v>
      </c>
      <c r="U204" s="96">
        <f t="shared" si="13"/>
        <v>0</v>
      </c>
      <c r="W204" s="94">
        <f t="shared" si="14"/>
        <v>0</v>
      </c>
      <c r="X204" s="94">
        <f t="shared" si="15"/>
        <v>0</v>
      </c>
    </row>
    <row r="205" spans="1:24" ht="51">
      <c r="A205" s="20">
        <v>195</v>
      </c>
      <c r="B205" s="21" t="s">
        <v>846</v>
      </c>
      <c r="C205" s="22" t="s">
        <v>847</v>
      </c>
      <c r="D205" s="21" t="s">
        <v>559</v>
      </c>
      <c r="E205" s="23">
        <v>0</v>
      </c>
      <c r="F205" s="24">
        <v>0</v>
      </c>
      <c r="G205" s="24">
        <v>0</v>
      </c>
      <c r="H205" s="25">
        <v>0</v>
      </c>
      <c r="I205" s="26">
        <v>0</v>
      </c>
      <c r="J205" s="24">
        <v>0</v>
      </c>
      <c r="K205" s="27">
        <v>0</v>
      </c>
      <c r="L205" s="43">
        <v>0</v>
      </c>
      <c r="M205" s="53">
        <v>0</v>
      </c>
      <c r="O205" s="60">
        <v>47782</v>
      </c>
      <c r="P205" s="60">
        <v>872</v>
      </c>
      <c r="Q205" s="60">
        <v>697.6</v>
      </c>
      <c r="R205" s="60">
        <v>654</v>
      </c>
      <c r="T205" s="96">
        <f t="shared" si="12"/>
        <v>0</v>
      </c>
      <c r="U205" s="96">
        <f t="shared" si="13"/>
        <v>0</v>
      </c>
      <c r="W205" s="94">
        <f t="shared" si="14"/>
        <v>0</v>
      </c>
      <c r="X205" s="94">
        <f t="shared" si="15"/>
        <v>0</v>
      </c>
    </row>
    <row r="206" spans="1:24" ht="38.25">
      <c r="A206" s="20">
        <v>196</v>
      </c>
      <c r="B206" s="21" t="s">
        <v>848</v>
      </c>
      <c r="C206" s="22" t="s">
        <v>849</v>
      </c>
      <c r="D206" s="21" t="s">
        <v>559</v>
      </c>
      <c r="E206" s="23">
        <v>0</v>
      </c>
      <c r="F206" s="24">
        <v>0</v>
      </c>
      <c r="G206" s="24">
        <v>0</v>
      </c>
      <c r="H206" s="25">
        <v>0</v>
      </c>
      <c r="I206" s="26">
        <v>0</v>
      </c>
      <c r="J206" s="24">
        <v>0</v>
      </c>
      <c r="K206" s="27">
        <v>0</v>
      </c>
      <c r="L206" s="43">
        <v>0</v>
      </c>
      <c r="M206" s="53">
        <v>0</v>
      </c>
      <c r="O206" s="60">
        <v>68476</v>
      </c>
      <c r="P206" s="60">
        <v>3207</v>
      </c>
      <c r="Q206" s="60">
        <v>2565.6</v>
      </c>
      <c r="R206" s="60">
        <v>2405.25</v>
      </c>
      <c r="T206" s="96">
        <f t="shared" si="12"/>
        <v>0</v>
      </c>
      <c r="U206" s="96">
        <f t="shared" si="13"/>
        <v>0</v>
      </c>
      <c r="W206" s="94">
        <f t="shared" si="14"/>
        <v>0</v>
      </c>
      <c r="X206" s="94">
        <f t="shared" si="15"/>
        <v>0</v>
      </c>
    </row>
    <row r="207" spans="1:24" ht="51">
      <c r="A207" s="20">
        <v>197</v>
      </c>
      <c r="B207" s="21" t="s">
        <v>850</v>
      </c>
      <c r="C207" s="22" t="s">
        <v>851</v>
      </c>
      <c r="D207" s="21" t="s">
        <v>559</v>
      </c>
      <c r="E207" s="23">
        <v>0</v>
      </c>
      <c r="F207" s="24">
        <v>0</v>
      </c>
      <c r="G207" s="24">
        <v>0</v>
      </c>
      <c r="H207" s="25">
        <v>0</v>
      </c>
      <c r="I207" s="26">
        <v>0</v>
      </c>
      <c r="J207" s="24">
        <v>0</v>
      </c>
      <c r="K207" s="27">
        <v>0</v>
      </c>
      <c r="L207" s="43">
        <v>0</v>
      </c>
      <c r="M207" s="53">
        <v>0</v>
      </c>
      <c r="O207" s="60">
        <v>169680</v>
      </c>
      <c r="P207" s="60">
        <v>48832</v>
      </c>
      <c r="Q207" s="60">
        <v>39065.599999999999</v>
      </c>
      <c r="R207" s="60">
        <v>36624</v>
      </c>
      <c r="T207" s="96">
        <f t="shared" si="12"/>
        <v>0</v>
      </c>
      <c r="U207" s="96">
        <f t="shared" si="13"/>
        <v>0</v>
      </c>
      <c r="W207" s="94">
        <f t="shared" si="14"/>
        <v>0</v>
      </c>
      <c r="X207" s="94">
        <f t="shared" si="15"/>
        <v>0</v>
      </c>
    </row>
    <row r="208" spans="1:24" ht="51">
      <c r="A208" s="20">
        <v>198</v>
      </c>
      <c r="B208" s="21" t="s">
        <v>852</v>
      </c>
      <c r="C208" s="22" t="s">
        <v>853</v>
      </c>
      <c r="D208" s="21" t="s">
        <v>559</v>
      </c>
      <c r="E208" s="23">
        <v>10</v>
      </c>
      <c r="F208" s="24">
        <v>41176</v>
      </c>
      <c r="G208" s="24">
        <v>32679</v>
      </c>
      <c r="H208" s="25">
        <v>0.25</v>
      </c>
      <c r="I208" s="26">
        <v>0.40476855449776572</v>
      </c>
      <c r="J208" s="24">
        <v>24509.25</v>
      </c>
      <c r="K208" s="27">
        <v>245092.5</v>
      </c>
      <c r="L208" s="43">
        <v>0</v>
      </c>
      <c r="M208" s="53">
        <v>10</v>
      </c>
      <c r="O208" s="60">
        <v>101808</v>
      </c>
      <c r="P208" s="60">
        <v>32679</v>
      </c>
      <c r="Q208" s="60">
        <v>26143.200000000001</v>
      </c>
      <c r="R208" s="60">
        <v>24509.25</v>
      </c>
      <c r="T208" s="96">
        <f t="shared" si="12"/>
        <v>1076472403.2</v>
      </c>
      <c r="U208" s="96">
        <f t="shared" si="13"/>
        <v>1009192878</v>
      </c>
      <c r="W208" s="94">
        <f t="shared" si="14"/>
        <v>1076472403.2</v>
      </c>
      <c r="X208" s="94">
        <f t="shared" si="15"/>
        <v>1009192878</v>
      </c>
    </row>
    <row r="209" spans="1:24" ht="38.25">
      <c r="A209" s="20">
        <v>199</v>
      </c>
      <c r="B209" s="21" t="s">
        <v>854</v>
      </c>
      <c r="C209" s="22" t="s">
        <v>855</v>
      </c>
      <c r="D209" s="21" t="s">
        <v>559</v>
      </c>
      <c r="E209" s="23">
        <v>0</v>
      </c>
      <c r="F209" s="24">
        <v>0</v>
      </c>
      <c r="G209" s="24">
        <v>0</v>
      </c>
      <c r="H209" s="25">
        <v>0</v>
      </c>
      <c r="I209" s="26">
        <v>0</v>
      </c>
      <c r="J209" s="24">
        <v>0</v>
      </c>
      <c r="K209" s="27">
        <v>0</v>
      </c>
      <c r="L209" s="43">
        <v>0</v>
      </c>
      <c r="M209" s="53">
        <v>0</v>
      </c>
      <c r="O209" s="60">
        <v>96152</v>
      </c>
      <c r="P209" s="60">
        <v>17107</v>
      </c>
      <c r="Q209" s="60">
        <v>13685.6</v>
      </c>
      <c r="R209" s="60">
        <v>12830.25</v>
      </c>
      <c r="T209" s="96">
        <f t="shared" si="12"/>
        <v>0</v>
      </c>
      <c r="U209" s="96">
        <f t="shared" si="13"/>
        <v>0</v>
      </c>
      <c r="W209" s="94">
        <f t="shared" si="14"/>
        <v>0</v>
      </c>
      <c r="X209" s="94">
        <f t="shared" si="15"/>
        <v>0</v>
      </c>
    </row>
    <row r="210" spans="1:24" ht="38.25">
      <c r="A210" s="20">
        <v>200</v>
      </c>
      <c r="B210" s="21" t="s">
        <v>856</v>
      </c>
      <c r="C210" s="22" t="s">
        <v>857</v>
      </c>
      <c r="D210" s="21" t="s">
        <v>559</v>
      </c>
      <c r="E210" s="23">
        <v>0</v>
      </c>
      <c r="F210" s="24">
        <v>0</v>
      </c>
      <c r="G210" s="24">
        <v>0</v>
      </c>
      <c r="H210" s="25">
        <v>0</v>
      </c>
      <c r="I210" s="26">
        <v>0</v>
      </c>
      <c r="J210" s="24">
        <v>0</v>
      </c>
      <c r="K210" s="27">
        <v>0</v>
      </c>
      <c r="L210" s="43">
        <v>0</v>
      </c>
      <c r="M210" s="53">
        <v>0</v>
      </c>
      <c r="O210" s="60">
        <v>56560</v>
      </c>
      <c r="P210" s="60">
        <v>18410</v>
      </c>
      <c r="Q210" s="60">
        <v>14728</v>
      </c>
      <c r="R210" s="60">
        <v>13807.5</v>
      </c>
      <c r="T210" s="96">
        <f t="shared" si="12"/>
        <v>0</v>
      </c>
      <c r="U210" s="96">
        <f t="shared" si="13"/>
        <v>0</v>
      </c>
      <c r="W210" s="94">
        <f t="shared" si="14"/>
        <v>0</v>
      </c>
      <c r="X210" s="94">
        <f t="shared" si="15"/>
        <v>0</v>
      </c>
    </row>
    <row r="211" spans="1:24" ht="63.75">
      <c r="A211" s="20">
        <v>201</v>
      </c>
      <c r="B211" s="21" t="s">
        <v>858</v>
      </c>
      <c r="C211" s="22" t="s">
        <v>859</v>
      </c>
      <c r="D211" s="21" t="s">
        <v>559</v>
      </c>
      <c r="E211" s="23">
        <v>1</v>
      </c>
      <c r="F211" s="24">
        <v>3394</v>
      </c>
      <c r="G211" s="24">
        <v>2611</v>
      </c>
      <c r="H211" s="25">
        <v>0</v>
      </c>
      <c r="I211" s="26">
        <v>0</v>
      </c>
      <c r="J211" s="24">
        <v>3394</v>
      </c>
      <c r="K211" s="27">
        <v>3394</v>
      </c>
      <c r="L211" s="43">
        <v>0</v>
      </c>
      <c r="M211" s="53">
        <v>1</v>
      </c>
      <c r="O211" s="60">
        <v>7353</v>
      </c>
      <c r="P211" s="60">
        <v>2611</v>
      </c>
      <c r="Q211" s="60">
        <v>2088.8000000000002</v>
      </c>
      <c r="R211" s="60">
        <v>1958.25</v>
      </c>
      <c r="T211" s="96">
        <f t="shared" si="12"/>
        <v>7089387.2000000002</v>
      </c>
      <c r="U211" s="96">
        <f t="shared" si="13"/>
        <v>6646300.5</v>
      </c>
      <c r="W211" s="94">
        <f t="shared" si="14"/>
        <v>7089387.2000000002</v>
      </c>
      <c r="X211" s="94">
        <f t="shared" si="15"/>
        <v>6646300.5</v>
      </c>
    </row>
    <row r="212" spans="1:24" ht="51">
      <c r="A212" s="20">
        <v>202</v>
      </c>
      <c r="B212" s="21" t="s">
        <v>860</v>
      </c>
      <c r="C212" s="22" t="s">
        <v>861</v>
      </c>
      <c r="D212" s="21" t="s">
        <v>559</v>
      </c>
      <c r="E212" s="23">
        <v>0</v>
      </c>
      <c r="F212" s="24">
        <v>0</v>
      </c>
      <c r="G212" s="24">
        <v>0</v>
      </c>
      <c r="H212" s="25">
        <v>0</v>
      </c>
      <c r="I212" s="26">
        <v>0</v>
      </c>
      <c r="J212" s="24">
        <v>0</v>
      </c>
      <c r="K212" s="27">
        <v>0</v>
      </c>
      <c r="L212" s="43">
        <v>0</v>
      </c>
      <c r="M212" s="53">
        <v>0</v>
      </c>
      <c r="O212" s="60">
        <v>24833</v>
      </c>
      <c r="P212" s="60">
        <v>4233</v>
      </c>
      <c r="Q212" s="60">
        <v>3386.4</v>
      </c>
      <c r="R212" s="60">
        <v>3174.75</v>
      </c>
      <c r="T212" s="96">
        <f t="shared" si="12"/>
        <v>0</v>
      </c>
      <c r="U212" s="96">
        <f t="shared" si="13"/>
        <v>0</v>
      </c>
      <c r="W212" s="94">
        <f t="shared" si="14"/>
        <v>0</v>
      </c>
      <c r="X212" s="94">
        <f t="shared" si="15"/>
        <v>0</v>
      </c>
    </row>
    <row r="213" spans="1:24" ht="38.25">
      <c r="A213" s="20">
        <v>203</v>
      </c>
      <c r="B213" s="21" t="s">
        <v>862</v>
      </c>
      <c r="C213" s="22" t="s">
        <v>863</v>
      </c>
      <c r="D213" s="21" t="s">
        <v>559</v>
      </c>
      <c r="E213" s="23">
        <v>0</v>
      </c>
      <c r="F213" s="24">
        <v>0</v>
      </c>
      <c r="G213" s="24">
        <v>0</v>
      </c>
      <c r="H213" s="25">
        <v>0</v>
      </c>
      <c r="I213" s="26">
        <v>0</v>
      </c>
      <c r="J213" s="24">
        <v>0</v>
      </c>
      <c r="K213" s="27">
        <v>0</v>
      </c>
      <c r="L213" s="43">
        <v>0</v>
      </c>
      <c r="M213" s="53">
        <v>0</v>
      </c>
      <c r="O213" s="60">
        <v>23557</v>
      </c>
      <c r="P213" s="60">
        <v>7720</v>
      </c>
      <c r="Q213" s="60">
        <v>6176</v>
      </c>
      <c r="R213" s="60">
        <v>5790</v>
      </c>
      <c r="T213" s="96">
        <f t="shared" si="12"/>
        <v>0</v>
      </c>
      <c r="U213" s="96">
        <f t="shared" si="13"/>
        <v>0</v>
      </c>
      <c r="W213" s="94">
        <f t="shared" si="14"/>
        <v>0</v>
      </c>
      <c r="X213" s="94">
        <f t="shared" si="15"/>
        <v>0</v>
      </c>
    </row>
    <row r="214" spans="1:24" ht="38.25">
      <c r="A214" s="20">
        <v>204</v>
      </c>
      <c r="B214" s="21" t="s">
        <v>864</v>
      </c>
      <c r="C214" s="22" t="s">
        <v>865</v>
      </c>
      <c r="D214" s="21" t="s">
        <v>559</v>
      </c>
      <c r="E214" s="23">
        <v>0</v>
      </c>
      <c r="F214" s="24">
        <v>0</v>
      </c>
      <c r="G214" s="24">
        <v>0</v>
      </c>
      <c r="H214" s="25">
        <v>0</v>
      </c>
      <c r="I214" s="26">
        <v>0</v>
      </c>
      <c r="J214" s="24">
        <v>0</v>
      </c>
      <c r="K214" s="27">
        <v>0</v>
      </c>
      <c r="L214" s="43">
        <v>0</v>
      </c>
      <c r="M214" s="53">
        <v>0</v>
      </c>
      <c r="O214" s="60">
        <v>33340</v>
      </c>
      <c r="P214" s="60">
        <v>5956</v>
      </c>
      <c r="Q214" s="60">
        <v>4764.8</v>
      </c>
      <c r="R214" s="60">
        <v>4467</v>
      </c>
      <c r="T214" s="96">
        <f t="shared" si="12"/>
        <v>0</v>
      </c>
      <c r="U214" s="96">
        <f t="shared" si="13"/>
        <v>0</v>
      </c>
      <c r="W214" s="94">
        <f t="shared" si="14"/>
        <v>0</v>
      </c>
      <c r="X214" s="94">
        <f t="shared" si="15"/>
        <v>0</v>
      </c>
    </row>
    <row r="215" spans="1:24" ht="38.25">
      <c r="A215" s="20">
        <v>205</v>
      </c>
      <c r="B215" s="21" t="s">
        <v>866</v>
      </c>
      <c r="C215" s="22" t="s">
        <v>867</v>
      </c>
      <c r="D215" s="21" t="s">
        <v>559</v>
      </c>
      <c r="E215" s="23">
        <v>1</v>
      </c>
      <c r="F215" s="24">
        <v>4185</v>
      </c>
      <c r="G215" s="24">
        <v>2417</v>
      </c>
      <c r="H215" s="25">
        <v>-0.38139015308233354</v>
      </c>
      <c r="I215" s="26">
        <v>0.20219354838709669</v>
      </c>
      <c r="J215" s="24">
        <v>3338.82</v>
      </c>
      <c r="K215" s="27">
        <v>3338.82</v>
      </c>
      <c r="L215" s="43">
        <v>0</v>
      </c>
      <c r="M215" s="53">
        <v>1</v>
      </c>
      <c r="O215" s="60">
        <v>12833</v>
      </c>
      <c r="P215" s="60">
        <v>2417</v>
      </c>
      <c r="Q215" s="60">
        <v>1933.6</v>
      </c>
      <c r="R215" s="60">
        <v>1812.75</v>
      </c>
      <c r="T215" s="96">
        <f t="shared" si="12"/>
        <v>8092116</v>
      </c>
      <c r="U215" s="96">
        <f t="shared" si="13"/>
        <v>7586358.75</v>
      </c>
      <c r="W215" s="94">
        <f t="shared" si="14"/>
        <v>8092116</v>
      </c>
      <c r="X215" s="94">
        <f t="shared" si="15"/>
        <v>7586358.75</v>
      </c>
    </row>
    <row r="216" spans="1:24" ht="25.5">
      <c r="A216" s="20">
        <v>206</v>
      </c>
      <c r="B216" s="21" t="s">
        <v>868</v>
      </c>
      <c r="C216" s="22" t="s">
        <v>869</v>
      </c>
      <c r="D216" s="21" t="s">
        <v>559</v>
      </c>
      <c r="E216" s="23">
        <v>0</v>
      </c>
      <c r="F216" s="24">
        <v>0</v>
      </c>
      <c r="G216" s="24">
        <v>0</v>
      </c>
      <c r="H216" s="25">
        <v>0</v>
      </c>
      <c r="I216" s="26">
        <v>0</v>
      </c>
      <c r="J216" s="24">
        <v>0</v>
      </c>
      <c r="K216" s="27">
        <v>0</v>
      </c>
      <c r="L216" s="43">
        <v>0</v>
      </c>
      <c r="M216" s="53">
        <v>0</v>
      </c>
      <c r="O216" s="60">
        <v>85910</v>
      </c>
      <c r="P216" s="60">
        <v>2569</v>
      </c>
      <c r="Q216" s="60">
        <v>2055.1999999999998</v>
      </c>
      <c r="R216" s="60">
        <v>1926.75</v>
      </c>
      <c r="T216" s="96">
        <f t="shared" si="12"/>
        <v>0</v>
      </c>
      <c r="U216" s="96">
        <f t="shared" si="13"/>
        <v>0</v>
      </c>
      <c r="W216" s="94">
        <f t="shared" si="14"/>
        <v>0</v>
      </c>
      <c r="X216" s="94">
        <f t="shared" si="15"/>
        <v>0</v>
      </c>
    </row>
    <row r="217" spans="1:24" ht="51">
      <c r="A217" s="20">
        <v>207</v>
      </c>
      <c r="B217" s="21" t="s">
        <v>870</v>
      </c>
      <c r="C217" s="22" t="s">
        <v>871</v>
      </c>
      <c r="D217" s="21" t="s">
        <v>559</v>
      </c>
      <c r="E217" s="23">
        <v>0</v>
      </c>
      <c r="F217" s="24">
        <v>0</v>
      </c>
      <c r="G217" s="24">
        <v>0</v>
      </c>
      <c r="H217" s="25">
        <v>0</v>
      </c>
      <c r="I217" s="26">
        <v>0</v>
      </c>
      <c r="J217" s="24">
        <v>0</v>
      </c>
      <c r="K217" s="27">
        <v>0</v>
      </c>
      <c r="L217" s="43">
        <v>0</v>
      </c>
      <c r="M217" s="53">
        <v>0</v>
      </c>
      <c r="O217" s="60">
        <v>4846</v>
      </c>
      <c r="P217" s="60">
        <v>1365</v>
      </c>
      <c r="Q217" s="60">
        <v>1092</v>
      </c>
      <c r="R217" s="60">
        <v>1023.75</v>
      </c>
      <c r="T217" s="96">
        <f t="shared" si="12"/>
        <v>0</v>
      </c>
      <c r="U217" s="96">
        <f t="shared" si="13"/>
        <v>0</v>
      </c>
      <c r="W217" s="94">
        <f t="shared" si="14"/>
        <v>0</v>
      </c>
      <c r="X217" s="94">
        <f t="shared" si="15"/>
        <v>0</v>
      </c>
    </row>
    <row r="218" spans="1:24" ht="63.75">
      <c r="A218" s="20">
        <v>208</v>
      </c>
      <c r="B218" s="21" t="s">
        <v>872</v>
      </c>
      <c r="C218" s="22" t="s">
        <v>873</v>
      </c>
      <c r="D218" s="21" t="s">
        <v>559</v>
      </c>
      <c r="E218" s="23">
        <v>0</v>
      </c>
      <c r="F218" s="24">
        <v>0</v>
      </c>
      <c r="G218" s="24">
        <v>0</v>
      </c>
      <c r="H218" s="25">
        <v>0</v>
      </c>
      <c r="I218" s="26">
        <v>0</v>
      </c>
      <c r="J218" s="24">
        <v>0</v>
      </c>
      <c r="K218" s="27">
        <v>0</v>
      </c>
      <c r="L218" s="43">
        <v>0</v>
      </c>
      <c r="M218" s="53">
        <v>0</v>
      </c>
      <c r="O218" s="60">
        <v>42986</v>
      </c>
      <c r="P218" s="60">
        <v>2320</v>
      </c>
      <c r="Q218" s="60">
        <v>1856</v>
      </c>
      <c r="R218" s="60">
        <v>1740</v>
      </c>
      <c r="T218" s="96">
        <f t="shared" si="12"/>
        <v>0</v>
      </c>
      <c r="U218" s="96">
        <f t="shared" si="13"/>
        <v>0</v>
      </c>
      <c r="W218" s="94">
        <f t="shared" si="14"/>
        <v>0</v>
      </c>
      <c r="X218" s="94">
        <f t="shared" si="15"/>
        <v>0</v>
      </c>
    </row>
    <row r="219" spans="1:24" ht="63.75">
      <c r="A219" s="20">
        <v>209</v>
      </c>
      <c r="B219" s="21" t="s">
        <v>874</v>
      </c>
      <c r="C219" s="22" t="s">
        <v>873</v>
      </c>
      <c r="D219" s="21" t="s">
        <v>559</v>
      </c>
      <c r="E219" s="23">
        <v>0</v>
      </c>
      <c r="F219" s="24">
        <v>0</v>
      </c>
      <c r="G219" s="24">
        <v>0</v>
      </c>
      <c r="H219" s="25">
        <v>0</v>
      </c>
      <c r="I219" s="26">
        <v>0</v>
      </c>
      <c r="J219" s="24">
        <v>0</v>
      </c>
      <c r="K219" s="27">
        <v>0</v>
      </c>
      <c r="L219" s="43">
        <v>0</v>
      </c>
      <c r="M219" s="53">
        <v>0</v>
      </c>
      <c r="O219" s="60">
        <v>88465</v>
      </c>
      <c r="P219" s="60">
        <v>15322</v>
      </c>
      <c r="Q219" s="60">
        <v>12257.6</v>
      </c>
      <c r="R219" s="60">
        <v>11491.5</v>
      </c>
      <c r="T219" s="96">
        <f t="shared" si="12"/>
        <v>0</v>
      </c>
      <c r="U219" s="96">
        <f t="shared" si="13"/>
        <v>0</v>
      </c>
      <c r="W219" s="94">
        <f t="shared" si="14"/>
        <v>0</v>
      </c>
      <c r="X219" s="94">
        <f t="shared" si="15"/>
        <v>0</v>
      </c>
    </row>
    <row r="220" spans="1:24" ht="38.25">
      <c r="A220" s="20">
        <v>210</v>
      </c>
      <c r="B220" s="21" t="s">
        <v>875</v>
      </c>
      <c r="C220" s="22" t="s">
        <v>876</v>
      </c>
      <c r="D220" s="21" t="s">
        <v>559</v>
      </c>
      <c r="E220" s="23">
        <v>80</v>
      </c>
      <c r="F220" s="24">
        <v>679</v>
      </c>
      <c r="G220" s="24">
        <v>226</v>
      </c>
      <c r="H220" s="25">
        <v>-0.84292035398230092</v>
      </c>
      <c r="I220" s="26">
        <v>0.38659793814432986</v>
      </c>
      <c r="J220" s="24">
        <v>416.5</v>
      </c>
      <c r="K220" s="27">
        <v>33320</v>
      </c>
      <c r="L220" s="43">
        <v>0</v>
      </c>
      <c r="M220" s="53">
        <v>80</v>
      </c>
      <c r="O220" s="60">
        <v>3951</v>
      </c>
      <c r="P220" s="60">
        <v>226</v>
      </c>
      <c r="Q220" s="60">
        <v>180.8</v>
      </c>
      <c r="R220" s="60">
        <v>169.5</v>
      </c>
      <c r="T220" s="96">
        <f t="shared" si="12"/>
        <v>122763.20000000001</v>
      </c>
      <c r="U220" s="96">
        <f t="shared" si="13"/>
        <v>115090.5</v>
      </c>
      <c r="W220" s="94">
        <f t="shared" si="14"/>
        <v>122763.20000000001</v>
      </c>
      <c r="X220" s="94">
        <f t="shared" si="15"/>
        <v>115090.5</v>
      </c>
    </row>
    <row r="221" spans="1:24" ht="38.25">
      <c r="A221" s="20">
        <v>211</v>
      </c>
      <c r="B221" s="21" t="s">
        <v>877</v>
      </c>
      <c r="C221" s="22" t="s">
        <v>876</v>
      </c>
      <c r="D221" s="21" t="s">
        <v>559</v>
      </c>
      <c r="E221" s="23">
        <v>0</v>
      </c>
      <c r="F221" s="24">
        <v>0</v>
      </c>
      <c r="G221" s="24">
        <v>0</v>
      </c>
      <c r="H221" s="25">
        <v>0</v>
      </c>
      <c r="I221" s="26">
        <v>0</v>
      </c>
      <c r="J221" s="24">
        <v>0</v>
      </c>
      <c r="K221" s="27">
        <v>0</v>
      </c>
      <c r="L221" s="43">
        <v>0</v>
      </c>
      <c r="M221" s="53">
        <v>0</v>
      </c>
      <c r="O221" s="60">
        <v>7805</v>
      </c>
      <c r="P221" s="60">
        <v>1540</v>
      </c>
      <c r="Q221" s="60">
        <v>1232</v>
      </c>
      <c r="R221" s="60">
        <v>1155</v>
      </c>
      <c r="T221" s="96">
        <f t="shared" si="12"/>
        <v>0</v>
      </c>
      <c r="U221" s="96">
        <f t="shared" si="13"/>
        <v>0</v>
      </c>
      <c r="W221" s="94">
        <f t="shared" si="14"/>
        <v>0</v>
      </c>
      <c r="X221" s="94">
        <f t="shared" si="15"/>
        <v>0</v>
      </c>
    </row>
    <row r="222" spans="1:24" ht="38.25">
      <c r="A222" s="20">
        <v>212</v>
      </c>
      <c r="B222" s="21" t="s">
        <v>878</v>
      </c>
      <c r="C222" s="22" t="s">
        <v>879</v>
      </c>
      <c r="D222" s="21" t="s">
        <v>559</v>
      </c>
      <c r="E222" s="23">
        <v>0</v>
      </c>
      <c r="F222" s="24">
        <v>0</v>
      </c>
      <c r="G222" s="24">
        <v>0</v>
      </c>
      <c r="H222" s="25">
        <v>0</v>
      </c>
      <c r="I222" s="26">
        <v>0</v>
      </c>
      <c r="J222" s="24">
        <v>0</v>
      </c>
      <c r="K222" s="27">
        <v>0</v>
      </c>
      <c r="L222" s="43">
        <v>0</v>
      </c>
      <c r="M222" s="53">
        <v>0</v>
      </c>
      <c r="O222" s="60">
        <v>6106</v>
      </c>
      <c r="P222" s="60">
        <v>226</v>
      </c>
      <c r="Q222" s="60">
        <v>180.8</v>
      </c>
      <c r="R222" s="60">
        <v>169.5</v>
      </c>
      <c r="T222" s="96">
        <f t="shared" si="12"/>
        <v>0</v>
      </c>
      <c r="U222" s="96">
        <f t="shared" si="13"/>
        <v>0</v>
      </c>
      <c r="W222" s="94">
        <f t="shared" si="14"/>
        <v>0</v>
      </c>
      <c r="X222" s="94">
        <f t="shared" si="15"/>
        <v>0</v>
      </c>
    </row>
    <row r="223" spans="1:24" ht="38.25">
      <c r="A223" s="20">
        <v>213</v>
      </c>
      <c r="B223" s="21" t="s">
        <v>880</v>
      </c>
      <c r="C223" s="22" t="s">
        <v>879</v>
      </c>
      <c r="D223" s="21" t="s">
        <v>559</v>
      </c>
      <c r="E223" s="23">
        <v>0</v>
      </c>
      <c r="F223" s="24">
        <v>0</v>
      </c>
      <c r="G223" s="24">
        <v>0</v>
      </c>
      <c r="H223" s="25">
        <v>0</v>
      </c>
      <c r="I223" s="26">
        <v>0</v>
      </c>
      <c r="J223" s="24">
        <v>0</v>
      </c>
      <c r="K223" s="27">
        <v>0</v>
      </c>
      <c r="L223" s="43">
        <v>0</v>
      </c>
      <c r="M223" s="53">
        <v>0</v>
      </c>
      <c r="O223" s="60">
        <v>12217</v>
      </c>
      <c r="P223" s="60">
        <v>2310</v>
      </c>
      <c r="Q223" s="60">
        <v>1848</v>
      </c>
      <c r="R223" s="60">
        <v>1732.5</v>
      </c>
      <c r="T223" s="96">
        <f t="shared" si="12"/>
        <v>0</v>
      </c>
      <c r="U223" s="96">
        <f t="shared" si="13"/>
        <v>0</v>
      </c>
      <c r="W223" s="94">
        <f t="shared" si="14"/>
        <v>0</v>
      </c>
      <c r="X223" s="94">
        <f t="shared" si="15"/>
        <v>0</v>
      </c>
    </row>
    <row r="224" spans="1:24" ht="25.5">
      <c r="A224" s="20">
        <v>214</v>
      </c>
      <c r="B224" s="21" t="s">
        <v>881</v>
      </c>
      <c r="C224" s="22" t="s">
        <v>882</v>
      </c>
      <c r="D224" s="21" t="s">
        <v>559</v>
      </c>
      <c r="E224" s="23">
        <v>0</v>
      </c>
      <c r="F224" s="24">
        <v>0</v>
      </c>
      <c r="G224" s="24">
        <v>0</v>
      </c>
      <c r="H224" s="25">
        <v>0</v>
      </c>
      <c r="I224" s="26">
        <v>0</v>
      </c>
      <c r="J224" s="24">
        <v>0</v>
      </c>
      <c r="K224" s="27">
        <v>0</v>
      </c>
      <c r="L224" s="43">
        <v>0</v>
      </c>
      <c r="M224" s="53">
        <v>0</v>
      </c>
      <c r="O224" s="60">
        <v>11984</v>
      </c>
      <c r="P224" s="60">
        <v>2256</v>
      </c>
      <c r="Q224" s="60">
        <v>1804.8</v>
      </c>
      <c r="R224" s="60">
        <v>1692</v>
      </c>
      <c r="T224" s="96">
        <f t="shared" si="12"/>
        <v>0</v>
      </c>
      <c r="U224" s="96">
        <f t="shared" si="13"/>
        <v>0</v>
      </c>
      <c r="W224" s="94">
        <f t="shared" si="14"/>
        <v>0</v>
      </c>
      <c r="X224" s="94">
        <f t="shared" si="15"/>
        <v>0</v>
      </c>
    </row>
    <row r="225" spans="1:24" ht="38.25">
      <c r="A225" s="20">
        <v>215</v>
      </c>
      <c r="B225" s="21" t="s">
        <v>883</v>
      </c>
      <c r="C225" s="22" t="s">
        <v>884</v>
      </c>
      <c r="D225" s="21" t="s">
        <v>559</v>
      </c>
      <c r="E225" s="23">
        <v>0</v>
      </c>
      <c r="F225" s="24">
        <v>0</v>
      </c>
      <c r="G225" s="24">
        <v>0</v>
      </c>
      <c r="H225" s="25">
        <v>0</v>
      </c>
      <c r="I225" s="26">
        <v>0</v>
      </c>
      <c r="J225" s="24">
        <v>0</v>
      </c>
      <c r="K225" s="27">
        <v>0</v>
      </c>
      <c r="L225" s="43">
        <v>0</v>
      </c>
      <c r="M225" s="53">
        <v>0</v>
      </c>
      <c r="O225" s="60">
        <v>12352</v>
      </c>
      <c r="P225" s="60">
        <v>2256</v>
      </c>
      <c r="Q225" s="60">
        <v>1804.8</v>
      </c>
      <c r="R225" s="60">
        <v>1692</v>
      </c>
      <c r="T225" s="96">
        <f t="shared" si="12"/>
        <v>0</v>
      </c>
      <c r="U225" s="96">
        <f t="shared" si="13"/>
        <v>0</v>
      </c>
      <c r="W225" s="94">
        <f t="shared" si="14"/>
        <v>0</v>
      </c>
      <c r="X225" s="94">
        <f t="shared" si="15"/>
        <v>0</v>
      </c>
    </row>
    <row r="226" spans="1:24" ht="38.25">
      <c r="A226" s="20">
        <v>216</v>
      </c>
      <c r="B226" s="21" t="s">
        <v>885</v>
      </c>
      <c r="C226" s="22" t="s">
        <v>886</v>
      </c>
      <c r="D226" s="21" t="s">
        <v>559</v>
      </c>
      <c r="E226" s="23">
        <v>0</v>
      </c>
      <c r="F226" s="24">
        <v>0</v>
      </c>
      <c r="G226" s="24">
        <v>0</v>
      </c>
      <c r="H226" s="25">
        <v>0</v>
      </c>
      <c r="I226" s="26">
        <v>0</v>
      </c>
      <c r="J226" s="24">
        <v>0</v>
      </c>
      <c r="K226" s="27">
        <v>0</v>
      </c>
      <c r="L226" s="43">
        <v>0</v>
      </c>
      <c r="M226" s="53">
        <v>0</v>
      </c>
      <c r="O226" s="60">
        <v>59745</v>
      </c>
      <c r="P226" s="60">
        <v>1155</v>
      </c>
      <c r="Q226" s="60">
        <v>924</v>
      </c>
      <c r="R226" s="60">
        <v>866.25</v>
      </c>
      <c r="T226" s="96">
        <f t="shared" si="12"/>
        <v>0</v>
      </c>
      <c r="U226" s="96">
        <f t="shared" si="13"/>
        <v>0</v>
      </c>
      <c r="W226" s="94">
        <f t="shared" si="14"/>
        <v>0</v>
      </c>
      <c r="X226" s="94">
        <f t="shared" si="15"/>
        <v>0</v>
      </c>
    </row>
    <row r="227" spans="1:24" ht="38.25">
      <c r="A227" s="20">
        <v>217</v>
      </c>
      <c r="B227" s="21" t="s">
        <v>887</v>
      </c>
      <c r="C227" s="22" t="s">
        <v>888</v>
      </c>
      <c r="D227" s="21" t="s">
        <v>559</v>
      </c>
      <c r="E227" s="23">
        <v>0</v>
      </c>
      <c r="F227" s="24">
        <v>0</v>
      </c>
      <c r="G227" s="24">
        <v>0</v>
      </c>
      <c r="H227" s="25">
        <v>0</v>
      </c>
      <c r="I227" s="26">
        <v>0</v>
      </c>
      <c r="J227" s="24">
        <v>0</v>
      </c>
      <c r="K227" s="27">
        <v>0</v>
      </c>
      <c r="L227" s="43">
        <v>0</v>
      </c>
      <c r="M227" s="53">
        <v>0</v>
      </c>
      <c r="O227" s="60">
        <v>6416</v>
      </c>
      <c r="P227" s="60">
        <v>1414</v>
      </c>
      <c r="Q227" s="60">
        <v>1131.2</v>
      </c>
      <c r="R227" s="60">
        <v>1060.5</v>
      </c>
      <c r="T227" s="96">
        <f t="shared" si="12"/>
        <v>0</v>
      </c>
      <c r="U227" s="96">
        <f t="shared" si="13"/>
        <v>0</v>
      </c>
      <c r="W227" s="94">
        <f t="shared" si="14"/>
        <v>0</v>
      </c>
      <c r="X227" s="94">
        <f t="shared" si="15"/>
        <v>0</v>
      </c>
    </row>
    <row r="228" spans="1:24" ht="63.75">
      <c r="A228" s="20">
        <v>218</v>
      </c>
      <c r="B228" s="21" t="s">
        <v>889</v>
      </c>
      <c r="C228" s="22" t="s">
        <v>890</v>
      </c>
      <c r="D228" s="21" t="s">
        <v>559</v>
      </c>
      <c r="E228" s="23">
        <v>0</v>
      </c>
      <c r="F228" s="24">
        <v>0</v>
      </c>
      <c r="G228" s="24">
        <v>0</v>
      </c>
      <c r="H228" s="25">
        <v>0</v>
      </c>
      <c r="I228" s="26">
        <v>0</v>
      </c>
      <c r="J228" s="24">
        <v>0</v>
      </c>
      <c r="K228" s="27">
        <v>0</v>
      </c>
      <c r="L228" s="43">
        <v>0</v>
      </c>
      <c r="M228" s="53">
        <v>0</v>
      </c>
      <c r="O228" s="60">
        <v>25909</v>
      </c>
      <c r="P228" s="60">
        <v>679</v>
      </c>
      <c r="Q228" s="60">
        <v>543.20000000000005</v>
      </c>
      <c r="R228" s="60">
        <v>509.25</v>
      </c>
      <c r="T228" s="96">
        <f t="shared" si="12"/>
        <v>0</v>
      </c>
      <c r="U228" s="96">
        <f t="shared" si="13"/>
        <v>0</v>
      </c>
      <c r="W228" s="94">
        <f t="shared" si="14"/>
        <v>0</v>
      </c>
      <c r="X228" s="94">
        <f t="shared" si="15"/>
        <v>0</v>
      </c>
    </row>
    <row r="229" spans="1:24" ht="63.75">
      <c r="A229" s="20">
        <v>219</v>
      </c>
      <c r="B229" s="21" t="s">
        <v>891</v>
      </c>
      <c r="C229" s="22" t="s">
        <v>890</v>
      </c>
      <c r="D229" s="21" t="s">
        <v>559</v>
      </c>
      <c r="E229" s="23">
        <v>0</v>
      </c>
      <c r="F229" s="24">
        <v>0</v>
      </c>
      <c r="G229" s="24">
        <v>0</v>
      </c>
      <c r="H229" s="25">
        <v>0</v>
      </c>
      <c r="I229" s="26">
        <v>0</v>
      </c>
      <c r="J229" s="24">
        <v>0</v>
      </c>
      <c r="K229" s="27">
        <v>0</v>
      </c>
      <c r="L229" s="43">
        <v>0</v>
      </c>
      <c r="M229" s="53">
        <v>0</v>
      </c>
      <c r="O229" s="60">
        <v>78441</v>
      </c>
      <c r="P229" s="60">
        <v>6930</v>
      </c>
      <c r="Q229" s="60">
        <v>5544</v>
      </c>
      <c r="R229" s="60">
        <v>5197.5</v>
      </c>
      <c r="T229" s="96">
        <f t="shared" si="12"/>
        <v>0</v>
      </c>
      <c r="U229" s="96">
        <f t="shared" si="13"/>
        <v>0</v>
      </c>
      <c r="W229" s="94">
        <f t="shared" si="14"/>
        <v>0</v>
      </c>
      <c r="X229" s="94">
        <f t="shared" si="15"/>
        <v>0</v>
      </c>
    </row>
    <row r="230" spans="1:24" ht="63.75">
      <c r="A230" s="20">
        <v>220</v>
      </c>
      <c r="B230" s="21" t="s">
        <v>892</v>
      </c>
      <c r="C230" s="22" t="s">
        <v>893</v>
      </c>
      <c r="D230" s="21" t="s">
        <v>559</v>
      </c>
      <c r="E230" s="23">
        <v>0</v>
      </c>
      <c r="F230" s="24">
        <v>0</v>
      </c>
      <c r="G230" s="24">
        <v>0</v>
      </c>
      <c r="H230" s="25">
        <v>0</v>
      </c>
      <c r="I230" s="26">
        <v>0</v>
      </c>
      <c r="J230" s="24">
        <v>0</v>
      </c>
      <c r="K230" s="27">
        <v>0</v>
      </c>
      <c r="L230" s="43">
        <v>0</v>
      </c>
      <c r="M230" s="53">
        <v>0</v>
      </c>
      <c r="O230" s="60">
        <v>16372</v>
      </c>
      <c r="P230" s="60">
        <v>579</v>
      </c>
      <c r="Q230" s="60">
        <v>463.2</v>
      </c>
      <c r="R230" s="60">
        <v>434.25</v>
      </c>
      <c r="T230" s="96">
        <f t="shared" si="12"/>
        <v>0</v>
      </c>
      <c r="U230" s="96">
        <f t="shared" si="13"/>
        <v>0</v>
      </c>
      <c r="W230" s="94">
        <f t="shared" si="14"/>
        <v>0</v>
      </c>
      <c r="X230" s="94">
        <f t="shared" si="15"/>
        <v>0</v>
      </c>
    </row>
    <row r="231" spans="1:24" ht="63.75">
      <c r="A231" s="20">
        <v>221</v>
      </c>
      <c r="B231" s="21" t="s">
        <v>894</v>
      </c>
      <c r="C231" s="22" t="s">
        <v>893</v>
      </c>
      <c r="D231" s="21" t="s">
        <v>559</v>
      </c>
      <c r="E231" s="23">
        <v>0</v>
      </c>
      <c r="F231" s="24">
        <v>0</v>
      </c>
      <c r="G231" s="24">
        <v>0</v>
      </c>
      <c r="H231" s="25">
        <v>0</v>
      </c>
      <c r="I231" s="26">
        <v>0</v>
      </c>
      <c r="J231" s="24">
        <v>0</v>
      </c>
      <c r="K231" s="27">
        <v>0</v>
      </c>
      <c r="L231" s="43">
        <v>0</v>
      </c>
      <c r="M231" s="53">
        <v>0</v>
      </c>
      <c r="O231" s="60">
        <v>49567</v>
      </c>
      <c r="P231" s="60">
        <v>5390</v>
      </c>
      <c r="Q231" s="60">
        <v>4312</v>
      </c>
      <c r="R231" s="60">
        <v>4042.5</v>
      </c>
      <c r="T231" s="96">
        <f t="shared" si="12"/>
        <v>0</v>
      </c>
      <c r="U231" s="96">
        <f t="shared" si="13"/>
        <v>0</v>
      </c>
      <c r="W231" s="94">
        <f t="shared" si="14"/>
        <v>0</v>
      </c>
      <c r="X231" s="94">
        <f t="shared" si="15"/>
        <v>0</v>
      </c>
    </row>
    <row r="232" spans="1:24" ht="63.75">
      <c r="A232" s="20">
        <v>222</v>
      </c>
      <c r="B232" s="21" t="s">
        <v>895</v>
      </c>
      <c r="C232" s="22" t="s">
        <v>896</v>
      </c>
      <c r="D232" s="21" t="s">
        <v>559</v>
      </c>
      <c r="E232" s="23">
        <v>0</v>
      </c>
      <c r="F232" s="24">
        <v>0</v>
      </c>
      <c r="G232" s="24">
        <v>0</v>
      </c>
      <c r="H232" s="25">
        <v>0</v>
      </c>
      <c r="I232" s="26">
        <v>0</v>
      </c>
      <c r="J232" s="24">
        <v>0</v>
      </c>
      <c r="K232" s="27">
        <v>0</v>
      </c>
      <c r="L232" s="43">
        <v>0</v>
      </c>
      <c r="M232" s="53">
        <v>0</v>
      </c>
      <c r="O232" s="60">
        <v>25909</v>
      </c>
      <c r="P232" s="60">
        <v>499</v>
      </c>
      <c r="Q232" s="60">
        <v>399.2</v>
      </c>
      <c r="R232" s="60">
        <v>374.25</v>
      </c>
      <c r="T232" s="96">
        <f t="shared" si="12"/>
        <v>0</v>
      </c>
      <c r="U232" s="96">
        <f t="shared" si="13"/>
        <v>0</v>
      </c>
      <c r="W232" s="94">
        <f t="shared" si="14"/>
        <v>0</v>
      </c>
      <c r="X232" s="94">
        <f t="shared" si="15"/>
        <v>0</v>
      </c>
    </row>
    <row r="233" spans="1:24" ht="63.75">
      <c r="A233" s="20">
        <v>223</v>
      </c>
      <c r="B233" s="21" t="s">
        <v>897</v>
      </c>
      <c r="C233" s="22" t="s">
        <v>896</v>
      </c>
      <c r="D233" s="21" t="s">
        <v>559</v>
      </c>
      <c r="E233" s="23">
        <v>0</v>
      </c>
      <c r="F233" s="24">
        <v>0</v>
      </c>
      <c r="G233" s="24">
        <v>0</v>
      </c>
      <c r="H233" s="25">
        <v>0</v>
      </c>
      <c r="I233" s="26">
        <v>0</v>
      </c>
      <c r="J233" s="24">
        <v>0</v>
      </c>
      <c r="K233" s="27">
        <v>0</v>
      </c>
      <c r="L233" s="43">
        <v>0</v>
      </c>
      <c r="M233" s="53">
        <v>0</v>
      </c>
      <c r="O233" s="60">
        <v>31922</v>
      </c>
      <c r="P233" s="60">
        <v>5390</v>
      </c>
      <c r="Q233" s="60">
        <v>4312</v>
      </c>
      <c r="R233" s="60">
        <v>4042.5</v>
      </c>
      <c r="T233" s="96">
        <f t="shared" si="12"/>
        <v>0</v>
      </c>
      <c r="U233" s="96">
        <f t="shared" si="13"/>
        <v>0</v>
      </c>
      <c r="W233" s="94">
        <f t="shared" si="14"/>
        <v>0</v>
      </c>
      <c r="X233" s="94">
        <f t="shared" si="15"/>
        <v>0</v>
      </c>
    </row>
    <row r="234" spans="1:24" ht="63.75">
      <c r="A234" s="20">
        <v>224</v>
      </c>
      <c r="B234" s="21" t="s">
        <v>898</v>
      </c>
      <c r="C234" s="22" t="s">
        <v>899</v>
      </c>
      <c r="D234" s="21" t="s">
        <v>559</v>
      </c>
      <c r="E234" s="23">
        <v>0</v>
      </c>
      <c r="F234" s="24">
        <v>0</v>
      </c>
      <c r="G234" s="24">
        <v>0</v>
      </c>
      <c r="H234" s="25">
        <v>0</v>
      </c>
      <c r="I234" s="26">
        <v>0</v>
      </c>
      <c r="J234" s="24">
        <v>0</v>
      </c>
      <c r="K234" s="27">
        <v>0</v>
      </c>
      <c r="L234" s="43">
        <v>0</v>
      </c>
      <c r="M234" s="53">
        <v>0</v>
      </c>
      <c r="O234" s="60">
        <v>13723</v>
      </c>
      <c r="P234" s="60">
        <v>607</v>
      </c>
      <c r="Q234" s="60">
        <v>485.6</v>
      </c>
      <c r="R234" s="60">
        <v>455.25</v>
      </c>
      <c r="T234" s="96">
        <f t="shared" si="12"/>
        <v>0</v>
      </c>
      <c r="U234" s="96">
        <f t="shared" si="13"/>
        <v>0</v>
      </c>
      <c r="W234" s="94">
        <f t="shared" si="14"/>
        <v>0</v>
      </c>
      <c r="X234" s="94">
        <f t="shared" si="15"/>
        <v>0</v>
      </c>
    </row>
    <row r="235" spans="1:24" ht="63.75">
      <c r="A235" s="20">
        <v>225</v>
      </c>
      <c r="B235" s="21" t="s">
        <v>900</v>
      </c>
      <c r="C235" s="22" t="s">
        <v>899</v>
      </c>
      <c r="D235" s="21" t="s">
        <v>559</v>
      </c>
      <c r="E235" s="23">
        <v>0</v>
      </c>
      <c r="F235" s="24">
        <v>0</v>
      </c>
      <c r="G235" s="24">
        <v>0</v>
      </c>
      <c r="H235" s="25">
        <v>0</v>
      </c>
      <c r="I235" s="26">
        <v>0</v>
      </c>
      <c r="J235" s="24">
        <v>0</v>
      </c>
      <c r="K235" s="27">
        <v>0</v>
      </c>
      <c r="L235" s="43">
        <v>0</v>
      </c>
      <c r="M235" s="53">
        <v>0</v>
      </c>
      <c r="O235" s="60">
        <v>41547</v>
      </c>
      <c r="P235" s="60">
        <v>5389</v>
      </c>
      <c r="Q235" s="60">
        <v>4311.2</v>
      </c>
      <c r="R235" s="60">
        <v>4041.75</v>
      </c>
      <c r="T235" s="96">
        <f t="shared" si="12"/>
        <v>0</v>
      </c>
      <c r="U235" s="96">
        <f t="shared" si="13"/>
        <v>0</v>
      </c>
      <c r="W235" s="94">
        <f t="shared" si="14"/>
        <v>0</v>
      </c>
      <c r="X235" s="94">
        <f t="shared" si="15"/>
        <v>0</v>
      </c>
    </row>
    <row r="236" spans="1:24" ht="63.75">
      <c r="A236" s="20">
        <v>226</v>
      </c>
      <c r="B236" s="21" t="s">
        <v>901</v>
      </c>
      <c r="C236" s="22" t="s">
        <v>902</v>
      </c>
      <c r="D236" s="21" t="s">
        <v>559</v>
      </c>
      <c r="E236" s="23">
        <v>0</v>
      </c>
      <c r="F236" s="24">
        <v>0</v>
      </c>
      <c r="G236" s="24">
        <v>0</v>
      </c>
      <c r="H236" s="25">
        <v>0</v>
      </c>
      <c r="I236" s="26">
        <v>0</v>
      </c>
      <c r="J236" s="24">
        <v>0</v>
      </c>
      <c r="K236" s="27">
        <v>0</v>
      </c>
      <c r="L236" s="43">
        <v>0</v>
      </c>
      <c r="M236" s="53">
        <v>0</v>
      </c>
      <c r="O236" s="60">
        <v>19021</v>
      </c>
      <c r="P236" s="60">
        <v>679</v>
      </c>
      <c r="Q236" s="60">
        <v>543.20000000000005</v>
      </c>
      <c r="R236" s="60">
        <v>509.25</v>
      </c>
      <c r="T236" s="96">
        <f t="shared" si="12"/>
        <v>0</v>
      </c>
      <c r="U236" s="96">
        <f t="shared" si="13"/>
        <v>0</v>
      </c>
      <c r="W236" s="94">
        <f t="shared" si="14"/>
        <v>0</v>
      </c>
      <c r="X236" s="94">
        <f t="shared" si="15"/>
        <v>0</v>
      </c>
    </row>
    <row r="237" spans="1:24" ht="63.75">
      <c r="A237" s="20">
        <v>227</v>
      </c>
      <c r="B237" s="21" t="s">
        <v>903</v>
      </c>
      <c r="C237" s="22" t="s">
        <v>902</v>
      </c>
      <c r="D237" s="21" t="s">
        <v>559</v>
      </c>
      <c r="E237" s="23">
        <v>0</v>
      </c>
      <c r="F237" s="24">
        <v>0</v>
      </c>
      <c r="G237" s="24">
        <v>0</v>
      </c>
      <c r="H237" s="25">
        <v>0</v>
      </c>
      <c r="I237" s="26">
        <v>0</v>
      </c>
      <c r="J237" s="24">
        <v>0</v>
      </c>
      <c r="K237" s="27">
        <v>0</v>
      </c>
      <c r="L237" s="43">
        <v>0</v>
      </c>
      <c r="M237" s="53">
        <v>0</v>
      </c>
      <c r="O237" s="60">
        <v>57588</v>
      </c>
      <c r="P237" s="60">
        <v>4620</v>
      </c>
      <c r="Q237" s="60">
        <v>3696</v>
      </c>
      <c r="R237" s="60">
        <v>3465</v>
      </c>
      <c r="T237" s="96">
        <f t="shared" si="12"/>
        <v>0</v>
      </c>
      <c r="U237" s="96">
        <f t="shared" si="13"/>
        <v>0</v>
      </c>
      <c r="W237" s="94">
        <f t="shared" si="14"/>
        <v>0</v>
      </c>
      <c r="X237" s="94">
        <f t="shared" si="15"/>
        <v>0</v>
      </c>
    </row>
    <row r="238" spans="1:24" ht="63.75">
      <c r="A238" s="20">
        <v>228</v>
      </c>
      <c r="B238" s="21" t="s">
        <v>904</v>
      </c>
      <c r="C238" s="22" t="s">
        <v>905</v>
      </c>
      <c r="D238" s="21" t="s">
        <v>559</v>
      </c>
      <c r="E238" s="23">
        <v>0</v>
      </c>
      <c r="F238" s="24">
        <v>0</v>
      </c>
      <c r="G238" s="24">
        <v>0</v>
      </c>
      <c r="H238" s="25">
        <v>0</v>
      </c>
      <c r="I238" s="26">
        <v>0</v>
      </c>
      <c r="J238" s="24">
        <v>0</v>
      </c>
      <c r="K238" s="27">
        <v>0</v>
      </c>
      <c r="L238" s="43">
        <v>0</v>
      </c>
      <c r="M238" s="53">
        <v>0</v>
      </c>
      <c r="O238" s="60">
        <v>8822</v>
      </c>
      <c r="P238" s="60">
        <v>631</v>
      </c>
      <c r="Q238" s="60">
        <v>504.8</v>
      </c>
      <c r="R238" s="60">
        <v>473.25</v>
      </c>
      <c r="T238" s="96">
        <f t="shared" si="12"/>
        <v>0</v>
      </c>
      <c r="U238" s="96">
        <f t="shared" si="13"/>
        <v>0</v>
      </c>
      <c r="W238" s="94">
        <f t="shared" si="14"/>
        <v>0</v>
      </c>
      <c r="X238" s="94">
        <f t="shared" si="15"/>
        <v>0</v>
      </c>
    </row>
    <row r="239" spans="1:24" ht="63.75">
      <c r="A239" s="20">
        <v>229</v>
      </c>
      <c r="B239" s="21" t="s">
        <v>906</v>
      </c>
      <c r="C239" s="31" t="s">
        <v>905</v>
      </c>
      <c r="D239" s="21" t="s">
        <v>559</v>
      </c>
      <c r="E239" s="23">
        <v>0</v>
      </c>
      <c r="F239" s="24">
        <v>0</v>
      </c>
      <c r="G239" s="24">
        <v>0</v>
      </c>
      <c r="H239" s="25">
        <v>0</v>
      </c>
      <c r="I239" s="26">
        <v>0</v>
      </c>
      <c r="J239" s="24">
        <v>0</v>
      </c>
      <c r="K239" s="27">
        <v>0</v>
      </c>
      <c r="L239" s="43">
        <v>0</v>
      </c>
      <c r="M239" s="53">
        <v>0</v>
      </c>
      <c r="O239" s="60">
        <v>17562</v>
      </c>
      <c r="P239" s="60">
        <v>3851</v>
      </c>
      <c r="Q239" s="60">
        <v>3080.8</v>
      </c>
      <c r="R239" s="60">
        <v>2888.25</v>
      </c>
      <c r="T239" s="96">
        <f t="shared" si="12"/>
        <v>0</v>
      </c>
      <c r="U239" s="96">
        <f t="shared" si="13"/>
        <v>0</v>
      </c>
      <c r="W239" s="94">
        <f t="shared" si="14"/>
        <v>0</v>
      </c>
      <c r="X239" s="94">
        <f t="shared" si="15"/>
        <v>0</v>
      </c>
    </row>
    <row r="240" spans="1:24" ht="76.5">
      <c r="A240" s="20">
        <v>230</v>
      </c>
      <c r="B240" s="21" t="s">
        <v>907</v>
      </c>
      <c r="C240" s="31" t="s">
        <v>908</v>
      </c>
      <c r="D240" s="21" t="s">
        <v>909</v>
      </c>
      <c r="E240" s="23">
        <v>0</v>
      </c>
      <c r="F240" s="24">
        <v>0</v>
      </c>
      <c r="G240" s="24">
        <v>0</v>
      </c>
      <c r="H240" s="25">
        <v>0</v>
      </c>
      <c r="I240" s="26">
        <v>0</v>
      </c>
      <c r="J240" s="24">
        <v>0</v>
      </c>
      <c r="K240" s="27">
        <v>0</v>
      </c>
      <c r="L240" s="43">
        <v>0</v>
      </c>
      <c r="M240" s="53">
        <v>0</v>
      </c>
      <c r="O240" s="60">
        <v>510151</v>
      </c>
      <c r="P240" s="60">
        <v>5030</v>
      </c>
      <c r="Q240" s="60">
        <v>4024</v>
      </c>
      <c r="R240" s="60">
        <v>3772.5</v>
      </c>
      <c r="T240" s="96">
        <f t="shared" si="12"/>
        <v>0</v>
      </c>
      <c r="U240" s="96">
        <f t="shared" si="13"/>
        <v>0</v>
      </c>
      <c r="W240" s="94">
        <f t="shared" si="14"/>
        <v>0</v>
      </c>
      <c r="X240" s="94">
        <f t="shared" si="15"/>
        <v>0</v>
      </c>
    </row>
    <row r="241" spans="1:24" ht="76.5">
      <c r="A241" s="20">
        <v>231</v>
      </c>
      <c r="B241" s="21" t="s">
        <v>910</v>
      </c>
      <c r="C241" s="31" t="s">
        <v>911</v>
      </c>
      <c r="D241" s="21" t="s">
        <v>912</v>
      </c>
      <c r="E241" s="23">
        <v>60</v>
      </c>
      <c r="F241" s="24">
        <v>2149</v>
      </c>
      <c r="G241" s="24">
        <v>1032</v>
      </c>
      <c r="H241" s="25">
        <v>0</v>
      </c>
      <c r="I241" s="26">
        <v>0</v>
      </c>
      <c r="J241" s="24">
        <v>2149</v>
      </c>
      <c r="K241" s="27">
        <v>128940</v>
      </c>
      <c r="L241" s="43">
        <v>0</v>
      </c>
      <c r="M241" s="53">
        <v>60</v>
      </c>
      <c r="O241" s="60">
        <v>35746</v>
      </c>
      <c r="P241" s="60">
        <v>1032</v>
      </c>
      <c r="Q241" s="60">
        <v>825.6</v>
      </c>
      <c r="R241" s="60">
        <v>774</v>
      </c>
      <c r="T241" s="96">
        <f t="shared" si="12"/>
        <v>1774214.4000000001</v>
      </c>
      <c r="U241" s="96">
        <f t="shared" si="13"/>
        <v>1663326</v>
      </c>
      <c r="W241" s="94">
        <f t="shared" si="14"/>
        <v>1774214.4000000001</v>
      </c>
      <c r="X241" s="94">
        <f t="shared" si="15"/>
        <v>1663326</v>
      </c>
    </row>
    <row r="242" spans="1:24" ht="76.5">
      <c r="A242" s="20">
        <v>232</v>
      </c>
      <c r="B242" s="21" t="s">
        <v>913</v>
      </c>
      <c r="C242" s="31" t="s">
        <v>911</v>
      </c>
      <c r="D242" s="21" t="s">
        <v>912</v>
      </c>
      <c r="E242" s="23">
        <v>0</v>
      </c>
      <c r="F242" s="24">
        <v>0</v>
      </c>
      <c r="G242" s="24">
        <v>0</v>
      </c>
      <c r="H242" s="25">
        <v>0</v>
      </c>
      <c r="I242" s="26">
        <v>0</v>
      </c>
      <c r="J242" s="24">
        <v>0</v>
      </c>
      <c r="K242" s="27">
        <v>0</v>
      </c>
      <c r="L242" s="43">
        <v>0</v>
      </c>
      <c r="M242" s="53">
        <v>0</v>
      </c>
      <c r="O242" s="60">
        <v>123258</v>
      </c>
      <c r="P242" s="60">
        <v>9932</v>
      </c>
      <c r="Q242" s="60">
        <v>7945.6</v>
      </c>
      <c r="R242" s="60">
        <v>7449</v>
      </c>
      <c r="T242" s="96">
        <f t="shared" si="12"/>
        <v>0</v>
      </c>
      <c r="U242" s="96">
        <f t="shared" si="13"/>
        <v>0</v>
      </c>
      <c r="W242" s="94">
        <f t="shared" si="14"/>
        <v>0</v>
      </c>
      <c r="X242" s="94">
        <f t="shared" si="15"/>
        <v>0</v>
      </c>
    </row>
    <row r="243" spans="1:24" ht="114.75">
      <c r="A243" s="20">
        <v>233</v>
      </c>
      <c r="B243" s="21" t="s">
        <v>914</v>
      </c>
      <c r="C243" s="31" t="s">
        <v>915</v>
      </c>
      <c r="D243" s="21" t="s">
        <v>912</v>
      </c>
      <c r="E243" s="23">
        <v>0</v>
      </c>
      <c r="F243" s="24">
        <v>0</v>
      </c>
      <c r="G243" s="24">
        <v>0</v>
      </c>
      <c r="H243" s="25">
        <v>0</v>
      </c>
      <c r="I243" s="26">
        <v>0</v>
      </c>
      <c r="J243" s="24">
        <v>0</v>
      </c>
      <c r="K243" s="27">
        <v>0</v>
      </c>
      <c r="L243" s="43">
        <v>0</v>
      </c>
      <c r="M243" s="53">
        <v>0</v>
      </c>
      <c r="O243" s="60">
        <v>234236</v>
      </c>
      <c r="P243" s="60">
        <v>4236</v>
      </c>
      <c r="Q243" s="60">
        <v>3388.8</v>
      </c>
      <c r="R243" s="60">
        <v>3177</v>
      </c>
      <c r="T243" s="96">
        <f t="shared" si="12"/>
        <v>0</v>
      </c>
      <c r="U243" s="96">
        <f t="shared" si="13"/>
        <v>0</v>
      </c>
      <c r="W243" s="94">
        <f t="shared" si="14"/>
        <v>0</v>
      </c>
      <c r="X243" s="94">
        <f t="shared" si="15"/>
        <v>0</v>
      </c>
    </row>
    <row r="244" spans="1:24" ht="114.75">
      <c r="A244" s="20">
        <v>234</v>
      </c>
      <c r="B244" s="21" t="s">
        <v>916</v>
      </c>
      <c r="C244" s="31" t="s">
        <v>915</v>
      </c>
      <c r="D244" s="21" t="s">
        <v>912</v>
      </c>
      <c r="E244" s="23">
        <v>0</v>
      </c>
      <c r="F244" s="24">
        <v>0</v>
      </c>
      <c r="G244" s="24">
        <v>0</v>
      </c>
      <c r="H244" s="25">
        <v>0</v>
      </c>
      <c r="I244" s="26">
        <v>0</v>
      </c>
      <c r="J244" s="24">
        <v>0</v>
      </c>
      <c r="K244" s="27">
        <v>0</v>
      </c>
      <c r="L244" s="43">
        <v>0</v>
      </c>
      <c r="M244" s="53">
        <v>0</v>
      </c>
      <c r="O244" s="60">
        <v>807681</v>
      </c>
      <c r="P244" s="60">
        <v>8594</v>
      </c>
      <c r="Q244" s="60">
        <v>6875.2</v>
      </c>
      <c r="R244" s="60">
        <v>6445.5</v>
      </c>
      <c r="T244" s="96">
        <f t="shared" si="12"/>
        <v>0</v>
      </c>
      <c r="U244" s="96">
        <f t="shared" si="13"/>
        <v>0</v>
      </c>
      <c r="W244" s="94">
        <f t="shared" si="14"/>
        <v>0</v>
      </c>
      <c r="X244" s="94">
        <f t="shared" si="15"/>
        <v>0</v>
      </c>
    </row>
    <row r="245" spans="1:24" ht="114.75">
      <c r="A245" s="20">
        <v>235</v>
      </c>
      <c r="B245" s="21" t="s">
        <v>917</v>
      </c>
      <c r="C245" s="31" t="s">
        <v>918</v>
      </c>
      <c r="D245" s="21" t="s">
        <v>912</v>
      </c>
      <c r="E245" s="23">
        <v>0</v>
      </c>
      <c r="F245" s="24">
        <v>0</v>
      </c>
      <c r="G245" s="24">
        <v>0</v>
      </c>
      <c r="H245" s="25">
        <v>0</v>
      </c>
      <c r="I245" s="26">
        <v>0</v>
      </c>
      <c r="J245" s="24">
        <v>0</v>
      </c>
      <c r="K245" s="27">
        <v>0</v>
      </c>
      <c r="L245" s="43"/>
      <c r="M245" s="53">
        <v>0</v>
      </c>
      <c r="O245" s="60">
        <v>117119</v>
      </c>
      <c r="P245" s="60">
        <v>4297</v>
      </c>
      <c r="Q245" s="60">
        <v>3437.6</v>
      </c>
      <c r="R245" s="60">
        <v>3222.75</v>
      </c>
      <c r="T245" s="96">
        <f t="shared" si="12"/>
        <v>0</v>
      </c>
      <c r="U245" s="96">
        <f t="shared" si="13"/>
        <v>0</v>
      </c>
      <c r="W245" s="94">
        <f t="shared" si="14"/>
        <v>0</v>
      </c>
      <c r="X245" s="94">
        <f t="shared" si="15"/>
        <v>0</v>
      </c>
    </row>
    <row r="246" spans="1:24" ht="114.75">
      <c r="A246" s="20">
        <v>236</v>
      </c>
      <c r="B246" s="21" t="s">
        <v>919</v>
      </c>
      <c r="C246" s="31" t="s">
        <v>918</v>
      </c>
      <c r="D246" s="21" t="s">
        <v>912</v>
      </c>
      <c r="E246" s="23">
        <v>0</v>
      </c>
      <c r="F246" s="24">
        <v>0</v>
      </c>
      <c r="G246" s="24">
        <v>0</v>
      </c>
      <c r="H246" s="25">
        <v>0</v>
      </c>
      <c r="I246" s="26">
        <v>0</v>
      </c>
      <c r="J246" s="24">
        <v>0</v>
      </c>
      <c r="K246" s="27">
        <v>0</v>
      </c>
      <c r="L246" s="43"/>
      <c r="M246" s="53">
        <v>0</v>
      </c>
      <c r="O246" s="60">
        <v>525669</v>
      </c>
      <c r="P246" s="60">
        <v>4297</v>
      </c>
      <c r="Q246" s="60">
        <v>3437.6</v>
      </c>
      <c r="R246" s="60">
        <v>3222.75</v>
      </c>
      <c r="T246" s="96">
        <f t="shared" si="12"/>
        <v>0</v>
      </c>
      <c r="U246" s="96">
        <f t="shared" si="13"/>
        <v>0</v>
      </c>
      <c r="W246" s="94">
        <f t="shared" si="14"/>
        <v>0</v>
      </c>
      <c r="X246" s="94">
        <f t="shared" si="15"/>
        <v>0</v>
      </c>
    </row>
    <row r="247" spans="1:24" ht="38.25">
      <c r="A247" s="20">
        <v>237</v>
      </c>
      <c r="B247" s="21" t="s">
        <v>920</v>
      </c>
      <c r="C247" s="31" t="s">
        <v>921</v>
      </c>
      <c r="D247" s="21" t="s">
        <v>559</v>
      </c>
      <c r="E247" s="23">
        <v>0</v>
      </c>
      <c r="F247" s="24">
        <v>0</v>
      </c>
      <c r="G247" s="24">
        <v>0</v>
      </c>
      <c r="H247" s="25">
        <v>0</v>
      </c>
      <c r="I247" s="26">
        <v>0</v>
      </c>
      <c r="J247" s="24">
        <v>0</v>
      </c>
      <c r="K247" s="27">
        <v>0</v>
      </c>
      <c r="L247" s="43"/>
      <c r="M247" s="53">
        <v>0</v>
      </c>
      <c r="O247" s="60">
        <v>160412</v>
      </c>
      <c r="P247" s="60">
        <v>503</v>
      </c>
      <c r="Q247" s="60">
        <v>402.4</v>
      </c>
      <c r="R247" s="60">
        <v>377.25</v>
      </c>
      <c r="T247" s="96">
        <f t="shared" si="12"/>
        <v>0</v>
      </c>
      <c r="U247" s="96">
        <f t="shared" si="13"/>
        <v>0</v>
      </c>
      <c r="W247" s="94">
        <f t="shared" si="14"/>
        <v>0</v>
      </c>
      <c r="X247" s="94">
        <f t="shared" si="15"/>
        <v>0</v>
      </c>
    </row>
    <row r="248" spans="1:24" ht="38.25">
      <c r="A248" s="20">
        <v>238</v>
      </c>
      <c r="B248" s="21" t="s">
        <v>922</v>
      </c>
      <c r="C248" s="31" t="s">
        <v>923</v>
      </c>
      <c r="D248" s="21" t="s">
        <v>559</v>
      </c>
      <c r="E248" s="23">
        <v>0</v>
      </c>
      <c r="F248" s="24">
        <v>0</v>
      </c>
      <c r="G248" s="24">
        <v>0</v>
      </c>
      <c r="H248" s="25">
        <v>0</v>
      </c>
      <c r="I248" s="26">
        <v>0</v>
      </c>
      <c r="J248" s="24">
        <v>0</v>
      </c>
      <c r="K248" s="27">
        <v>0</v>
      </c>
      <c r="L248" s="43"/>
      <c r="M248" s="53">
        <v>0</v>
      </c>
      <c r="O248" s="60">
        <v>77036</v>
      </c>
      <c r="P248" s="60">
        <v>566</v>
      </c>
      <c r="Q248" s="60">
        <v>452.8</v>
      </c>
      <c r="R248" s="60">
        <v>424.5</v>
      </c>
      <c r="T248" s="96">
        <f t="shared" si="12"/>
        <v>0</v>
      </c>
      <c r="U248" s="96">
        <f t="shared" si="13"/>
        <v>0</v>
      </c>
      <c r="W248" s="94">
        <f t="shared" si="14"/>
        <v>0</v>
      </c>
      <c r="X248" s="94">
        <f t="shared" si="15"/>
        <v>0</v>
      </c>
    </row>
    <row r="249" spans="1:24" ht="38.25">
      <c r="A249" s="20">
        <v>239</v>
      </c>
      <c r="B249" s="21" t="s">
        <v>924</v>
      </c>
      <c r="C249" s="31" t="s">
        <v>925</v>
      </c>
      <c r="D249" s="21" t="s">
        <v>559</v>
      </c>
      <c r="E249" s="23">
        <v>6</v>
      </c>
      <c r="F249" s="24">
        <v>2489</v>
      </c>
      <c r="G249" s="24">
        <v>755</v>
      </c>
      <c r="H249" s="25">
        <v>0</v>
      </c>
      <c r="I249" s="26">
        <v>0</v>
      </c>
      <c r="J249" s="24">
        <v>2489</v>
      </c>
      <c r="K249" s="27">
        <v>14934</v>
      </c>
      <c r="L249" s="43"/>
      <c r="M249" s="53">
        <v>6</v>
      </c>
      <c r="O249" s="60">
        <v>29789</v>
      </c>
      <c r="P249" s="60">
        <v>755</v>
      </c>
      <c r="Q249" s="60">
        <v>604</v>
      </c>
      <c r="R249" s="60">
        <v>566.25</v>
      </c>
      <c r="T249" s="96">
        <f t="shared" si="12"/>
        <v>1503356</v>
      </c>
      <c r="U249" s="96">
        <f t="shared" si="13"/>
        <v>1409396.25</v>
      </c>
      <c r="W249" s="94">
        <f t="shared" si="14"/>
        <v>1503356</v>
      </c>
      <c r="X249" s="94">
        <f t="shared" si="15"/>
        <v>1409396.25</v>
      </c>
    </row>
    <row r="250" spans="1:24" ht="38.25">
      <c r="A250" s="20">
        <v>240</v>
      </c>
      <c r="B250" s="21" t="s">
        <v>926</v>
      </c>
      <c r="C250" s="31" t="s">
        <v>925</v>
      </c>
      <c r="D250" s="21" t="s">
        <v>559</v>
      </c>
      <c r="E250" s="23">
        <v>0</v>
      </c>
      <c r="F250" s="24">
        <v>0</v>
      </c>
      <c r="G250" s="24">
        <v>0</v>
      </c>
      <c r="H250" s="25">
        <v>0</v>
      </c>
      <c r="I250" s="26">
        <v>0</v>
      </c>
      <c r="J250" s="24">
        <v>0</v>
      </c>
      <c r="K250" s="27">
        <v>0</v>
      </c>
      <c r="L250" s="43"/>
      <c r="M250" s="53">
        <v>0</v>
      </c>
      <c r="O250" s="60">
        <v>102715</v>
      </c>
      <c r="P250" s="60">
        <v>755</v>
      </c>
      <c r="Q250" s="60">
        <v>604</v>
      </c>
      <c r="R250" s="60">
        <v>566.25</v>
      </c>
      <c r="T250" s="96">
        <f t="shared" si="12"/>
        <v>0</v>
      </c>
      <c r="U250" s="96">
        <f t="shared" si="13"/>
        <v>0</v>
      </c>
      <c r="W250" s="94">
        <f t="shared" si="14"/>
        <v>0</v>
      </c>
      <c r="X250" s="94">
        <f t="shared" si="15"/>
        <v>0</v>
      </c>
    </row>
    <row r="251" spans="1:24" ht="51">
      <c r="A251" s="20">
        <v>241</v>
      </c>
      <c r="B251" s="21" t="s">
        <v>927</v>
      </c>
      <c r="C251" s="31" t="s">
        <v>928</v>
      </c>
      <c r="D251" s="21" t="s">
        <v>929</v>
      </c>
      <c r="E251" s="23">
        <v>0</v>
      </c>
      <c r="F251" s="24">
        <v>0</v>
      </c>
      <c r="G251" s="24">
        <v>0</v>
      </c>
      <c r="H251" s="25">
        <v>0</v>
      </c>
      <c r="I251" s="26">
        <v>0</v>
      </c>
      <c r="J251" s="24">
        <v>0</v>
      </c>
      <c r="K251" s="27">
        <v>0</v>
      </c>
      <c r="L251" s="43"/>
      <c r="M251" s="53">
        <v>0</v>
      </c>
      <c r="O251" s="60">
        <v>26018</v>
      </c>
      <c r="P251" s="60">
        <v>6913</v>
      </c>
      <c r="Q251" s="60">
        <v>5530.4</v>
      </c>
      <c r="R251" s="60">
        <v>5184.75</v>
      </c>
      <c r="T251" s="96">
        <f t="shared" si="12"/>
        <v>0</v>
      </c>
      <c r="U251" s="96">
        <f t="shared" si="13"/>
        <v>0</v>
      </c>
      <c r="W251" s="94">
        <f t="shared" si="14"/>
        <v>0</v>
      </c>
      <c r="X251" s="94">
        <f t="shared" si="15"/>
        <v>0</v>
      </c>
    </row>
    <row r="252" spans="1:24" ht="25.5">
      <c r="A252" s="20">
        <v>242</v>
      </c>
      <c r="B252" s="21" t="s">
        <v>930</v>
      </c>
      <c r="C252" s="31" t="s">
        <v>931</v>
      </c>
      <c r="D252" s="21" t="s">
        <v>559</v>
      </c>
      <c r="E252" s="23">
        <v>0</v>
      </c>
      <c r="F252" s="24">
        <v>0</v>
      </c>
      <c r="G252" s="24">
        <v>0</v>
      </c>
      <c r="H252" s="25">
        <v>0</v>
      </c>
      <c r="I252" s="26">
        <v>0</v>
      </c>
      <c r="J252" s="24">
        <v>0</v>
      </c>
      <c r="K252" s="27">
        <v>0</v>
      </c>
      <c r="L252" s="43"/>
      <c r="M252" s="53">
        <v>0</v>
      </c>
      <c r="O252" s="60">
        <v>39479</v>
      </c>
      <c r="P252" s="60">
        <v>391</v>
      </c>
      <c r="Q252" s="60">
        <v>312.8</v>
      </c>
      <c r="R252" s="60">
        <v>293.25</v>
      </c>
      <c r="T252" s="96">
        <f t="shared" si="12"/>
        <v>0</v>
      </c>
      <c r="U252" s="96">
        <f t="shared" si="13"/>
        <v>0</v>
      </c>
      <c r="W252" s="94">
        <f t="shared" si="14"/>
        <v>0</v>
      </c>
      <c r="X252" s="94">
        <f t="shared" si="15"/>
        <v>0</v>
      </c>
    </row>
    <row r="253" spans="1:24" ht="25.5">
      <c r="A253" s="20">
        <v>243</v>
      </c>
      <c r="B253" s="21" t="s">
        <v>932</v>
      </c>
      <c r="C253" s="31" t="s">
        <v>933</v>
      </c>
      <c r="D253" s="21" t="s">
        <v>559</v>
      </c>
      <c r="E253" s="23">
        <v>0</v>
      </c>
      <c r="F253" s="24">
        <v>0</v>
      </c>
      <c r="G253" s="24">
        <v>0</v>
      </c>
      <c r="H253" s="25">
        <v>0</v>
      </c>
      <c r="I253" s="26">
        <v>0</v>
      </c>
      <c r="J253" s="24">
        <v>0</v>
      </c>
      <c r="K253" s="27">
        <v>0</v>
      </c>
      <c r="L253" s="43"/>
      <c r="M253" s="53">
        <v>0</v>
      </c>
      <c r="O253" s="60">
        <v>28874</v>
      </c>
      <c r="P253" s="60">
        <v>100</v>
      </c>
      <c r="Q253" s="60">
        <v>80</v>
      </c>
      <c r="R253" s="60">
        <v>75</v>
      </c>
      <c r="T253" s="96">
        <f t="shared" si="12"/>
        <v>0</v>
      </c>
      <c r="U253" s="96">
        <f t="shared" si="13"/>
        <v>0</v>
      </c>
      <c r="W253" s="94">
        <f t="shared" si="14"/>
        <v>0</v>
      </c>
      <c r="X253" s="94">
        <f t="shared" si="15"/>
        <v>0</v>
      </c>
    </row>
    <row r="254" spans="1:24" ht="51">
      <c r="A254" s="20">
        <v>244</v>
      </c>
      <c r="B254" s="21" t="s">
        <v>934</v>
      </c>
      <c r="C254" s="31" t="s">
        <v>935</v>
      </c>
      <c r="D254" s="21" t="s">
        <v>559</v>
      </c>
      <c r="E254" s="23">
        <v>0</v>
      </c>
      <c r="F254" s="24">
        <v>0</v>
      </c>
      <c r="G254" s="24">
        <v>0</v>
      </c>
      <c r="H254" s="25">
        <v>0</v>
      </c>
      <c r="I254" s="26">
        <v>0</v>
      </c>
      <c r="J254" s="24">
        <v>0</v>
      </c>
      <c r="K254" s="27">
        <v>0</v>
      </c>
      <c r="L254" s="43"/>
      <c r="M254" s="53">
        <v>0</v>
      </c>
      <c r="O254" s="60">
        <v>99093</v>
      </c>
      <c r="P254" s="60">
        <v>5882</v>
      </c>
      <c r="Q254" s="60">
        <v>4705.6000000000004</v>
      </c>
      <c r="R254" s="60">
        <v>4411.5</v>
      </c>
      <c r="T254" s="96">
        <f t="shared" si="12"/>
        <v>0</v>
      </c>
      <c r="U254" s="96">
        <f t="shared" si="13"/>
        <v>0</v>
      </c>
      <c r="W254" s="94">
        <f t="shared" si="14"/>
        <v>0</v>
      </c>
      <c r="X254" s="94">
        <f t="shared" si="15"/>
        <v>0</v>
      </c>
    </row>
    <row r="255" spans="1:24" ht="63.75">
      <c r="A255" s="20">
        <v>245</v>
      </c>
      <c r="B255" s="21" t="s">
        <v>936</v>
      </c>
      <c r="C255" s="31" t="s">
        <v>937</v>
      </c>
      <c r="D255" s="21" t="s">
        <v>559</v>
      </c>
      <c r="E255" s="23">
        <v>0</v>
      </c>
      <c r="F255" s="24">
        <v>0</v>
      </c>
      <c r="G255" s="24">
        <v>0</v>
      </c>
      <c r="H255" s="25">
        <v>0</v>
      </c>
      <c r="I255" s="26">
        <v>0</v>
      </c>
      <c r="J255" s="24">
        <v>0</v>
      </c>
      <c r="K255" s="27">
        <v>0</v>
      </c>
      <c r="L255" s="43"/>
      <c r="M255" s="53">
        <v>0</v>
      </c>
      <c r="O255" s="60">
        <v>174544</v>
      </c>
      <c r="P255" s="60">
        <v>7700</v>
      </c>
      <c r="Q255" s="60">
        <v>6160</v>
      </c>
      <c r="R255" s="60">
        <v>5775</v>
      </c>
      <c r="T255" s="96">
        <f t="shared" si="12"/>
        <v>0</v>
      </c>
      <c r="U255" s="96">
        <f t="shared" si="13"/>
        <v>0</v>
      </c>
      <c r="W255" s="94">
        <f t="shared" si="14"/>
        <v>0</v>
      </c>
      <c r="X255" s="94">
        <f t="shared" si="15"/>
        <v>0</v>
      </c>
    </row>
    <row r="256" spans="1:24" ht="25.5">
      <c r="A256" s="20">
        <v>246</v>
      </c>
      <c r="B256" s="21" t="s">
        <v>938</v>
      </c>
      <c r="C256" s="31" t="s">
        <v>939</v>
      </c>
      <c r="D256" s="21" t="s">
        <v>559</v>
      </c>
      <c r="E256" s="23">
        <v>0</v>
      </c>
      <c r="F256" s="24">
        <v>0</v>
      </c>
      <c r="G256" s="24">
        <v>0</v>
      </c>
      <c r="H256" s="25">
        <v>0</v>
      </c>
      <c r="I256" s="26">
        <v>0</v>
      </c>
      <c r="J256" s="24">
        <v>0</v>
      </c>
      <c r="K256" s="27">
        <v>0</v>
      </c>
      <c r="L256" s="43"/>
      <c r="M256" s="53">
        <v>0</v>
      </c>
      <c r="O256" s="60">
        <v>71000</v>
      </c>
      <c r="P256" s="60">
        <v>3966</v>
      </c>
      <c r="Q256" s="60">
        <v>3172.8</v>
      </c>
      <c r="R256" s="60">
        <v>2974.5</v>
      </c>
      <c r="T256" s="96">
        <f t="shared" si="12"/>
        <v>0</v>
      </c>
      <c r="U256" s="96">
        <f t="shared" si="13"/>
        <v>0</v>
      </c>
      <c r="W256" s="94">
        <f t="shared" si="14"/>
        <v>0</v>
      </c>
      <c r="X256" s="94">
        <f t="shared" si="15"/>
        <v>0</v>
      </c>
    </row>
    <row r="257" spans="1:24" ht="25.5">
      <c r="A257" s="20">
        <v>247</v>
      </c>
      <c r="B257" s="21" t="s">
        <v>940</v>
      </c>
      <c r="C257" s="31" t="s">
        <v>941</v>
      </c>
      <c r="D257" s="21" t="s">
        <v>559</v>
      </c>
      <c r="E257" s="23">
        <v>0</v>
      </c>
      <c r="F257" s="24">
        <v>0</v>
      </c>
      <c r="G257" s="24">
        <v>0</v>
      </c>
      <c r="H257" s="25">
        <v>0</v>
      </c>
      <c r="I257" s="26">
        <v>0</v>
      </c>
      <c r="J257" s="24">
        <v>0</v>
      </c>
      <c r="K257" s="27">
        <v>0</v>
      </c>
      <c r="L257" s="43"/>
      <c r="M257" s="53">
        <v>0</v>
      </c>
      <c r="O257" s="60">
        <v>87954</v>
      </c>
      <c r="P257" s="60">
        <v>7700</v>
      </c>
      <c r="Q257" s="60">
        <v>6160</v>
      </c>
      <c r="R257" s="60">
        <v>5775</v>
      </c>
      <c r="T257" s="96">
        <f t="shared" si="12"/>
        <v>0</v>
      </c>
      <c r="U257" s="96">
        <f t="shared" si="13"/>
        <v>0</v>
      </c>
      <c r="W257" s="94">
        <f t="shared" si="14"/>
        <v>0</v>
      </c>
      <c r="X257" s="94">
        <f t="shared" si="15"/>
        <v>0</v>
      </c>
    </row>
    <row r="258" spans="1:24" ht="89.25">
      <c r="A258" s="20">
        <v>248</v>
      </c>
      <c r="B258" s="21" t="s">
        <v>942</v>
      </c>
      <c r="C258" s="31" t="s">
        <v>943</v>
      </c>
      <c r="D258" s="21" t="s">
        <v>559</v>
      </c>
      <c r="E258" s="23">
        <v>7</v>
      </c>
      <c r="F258" s="24">
        <v>1584</v>
      </c>
      <c r="G258" s="24">
        <v>345</v>
      </c>
      <c r="H258" s="25">
        <v>-1.322840579710145</v>
      </c>
      <c r="I258" s="26">
        <v>0.49407617845117846</v>
      </c>
      <c r="J258" s="24">
        <v>801.38</v>
      </c>
      <c r="K258" s="27">
        <v>5609.66</v>
      </c>
      <c r="L258" s="43"/>
      <c r="M258" s="53">
        <v>7</v>
      </c>
      <c r="O258" s="60">
        <v>9219</v>
      </c>
      <c r="P258" s="60">
        <v>345</v>
      </c>
      <c r="Q258" s="60">
        <v>276</v>
      </c>
      <c r="R258" s="60">
        <v>258.75</v>
      </c>
      <c r="T258" s="96">
        <f t="shared" si="12"/>
        <v>437184</v>
      </c>
      <c r="U258" s="96">
        <f t="shared" si="13"/>
        <v>409860</v>
      </c>
      <c r="W258" s="94">
        <f t="shared" si="14"/>
        <v>437184</v>
      </c>
      <c r="X258" s="94">
        <f t="shared" si="15"/>
        <v>409860</v>
      </c>
    </row>
    <row r="259" spans="1:24" ht="89.25">
      <c r="A259" s="20">
        <v>249</v>
      </c>
      <c r="B259" s="21" t="s">
        <v>944</v>
      </c>
      <c r="C259" s="31" t="s">
        <v>943</v>
      </c>
      <c r="D259" s="21" t="s">
        <v>559</v>
      </c>
      <c r="E259" s="23">
        <v>0</v>
      </c>
      <c r="F259" s="24">
        <v>0</v>
      </c>
      <c r="G259" s="24">
        <v>0</v>
      </c>
      <c r="H259" s="25">
        <v>0</v>
      </c>
      <c r="I259" s="26">
        <v>0</v>
      </c>
      <c r="J259" s="24">
        <v>0</v>
      </c>
      <c r="K259" s="27">
        <v>0</v>
      </c>
      <c r="L259" s="43"/>
      <c r="M259" s="53">
        <v>0</v>
      </c>
      <c r="O259" s="60">
        <v>27911</v>
      </c>
      <c r="P259" s="60">
        <v>3315</v>
      </c>
      <c r="Q259" s="60">
        <v>2652</v>
      </c>
      <c r="R259" s="60">
        <v>2486.25</v>
      </c>
      <c r="T259" s="96">
        <f t="shared" si="12"/>
        <v>0</v>
      </c>
      <c r="U259" s="96">
        <f t="shared" si="13"/>
        <v>0</v>
      </c>
      <c r="W259" s="94">
        <f t="shared" si="14"/>
        <v>0</v>
      </c>
      <c r="X259" s="94">
        <f t="shared" si="15"/>
        <v>0</v>
      </c>
    </row>
    <row r="260" spans="1:24" ht="114.75">
      <c r="A260" s="20">
        <v>250</v>
      </c>
      <c r="B260" s="21" t="s">
        <v>945</v>
      </c>
      <c r="C260" s="31" t="s">
        <v>946</v>
      </c>
      <c r="D260" s="21" t="s">
        <v>559</v>
      </c>
      <c r="E260" s="23">
        <v>0</v>
      </c>
      <c r="F260" s="24">
        <v>0</v>
      </c>
      <c r="G260" s="24">
        <v>0</v>
      </c>
      <c r="H260" s="25">
        <v>0</v>
      </c>
      <c r="I260" s="26">
        <v>0</v>
      </c>
      <c r="J260" s="24">
        <v>0</v>
      </c>
      <c r="K260" s="27">
        <v>0</v>
      </c>
      <c r="L260" s="43"/>
      <c r="M260" s="53">
        <v>0</v>
      </c>
      <c r="O260" s="60">
        <v>68476</v>
      </c>
      <c r="P260" s="60">
        <v>147</v>
      </c>
      <c r="Q260" s="60">
        <v>117.6</v>
      </c>
      <c r="R260" s="60">
        <v>110.25</v>
      </c>
      <c r="T260" s="96">
        <f t="shared" si="12"/>
        <v>0</v>
      </c>
      <c r="U260" s="96">
        <f t="shared" si="13"/>
        <v>0</v>
      </c>
      <c r="W260" s="94">
        <f t="shared" si="14"/>
        <v>0</v>
      </c>
      <c r="X260" s="94">
        <f t="shared" si="15"/>
        <v>0</v>
      </c>
    </row>
    <row r="261" spans="1:24" ht="114.75">
      <c r="A261" s="20">
        <v>251</v>
      </c>
      <c r="B261" s="21" t="s">
        <v>947</v>
      </c>
      <c r="C261" s="31" t="s">
        <v>948</v>
      </c>
      <c r="D261" s="21" t="s">
        <v>559</v>
      </c>
      <c r="E261" s="23">
        <v>0</v>
      </c>
      <c r="F261" s="24">
        <v>0</v>
      </c>
      <c r="G261" s="24">
        <v>0</v>
      </c>
      <c r="H261" s="25">
        <v>0</v>
      </c>
      <c r="I261" s="26">
        <v>0</v>
      </c>
      <c r="J261" s="24">
        <v>0</v>
      </c>
      <c r="K261" s="27">
        <v>0</v>
      </c>
      <c r="L261" s="43"/>
      <c r="M261" s="53">
        <v>0</v>
      </c>
      <c r="O261" s="60">
        <v>80205</v>
      </c>
      <c r="P261" s="60">
        <v>165</v>
      </c>
      <c r="Q261" s="60">
        <v>132</v>
      </c>
      <c r="R261" s="60">
        <v>123.75</v>
      </c>
      <c r="T261" s="96">
        <f t="shared" si="12"/>
        <v>0</v>
      </c>
      <c r="U261" s="96">
        <f t="shared" si="13"/>
        <v>0</v>
      </c>
      <c r="W261" s="94">
        <f t="shared" si="14"/>
        <v>0</v>
      </c>
      <c r="X261" s="94">
        <f t="shared" si="15"/>
        <v>0</v>
      </c>
    </row>
    <row r="262" spans="1:24" ht="51">
      <c r="A262" s="20">
        <v>252</v>
      </c>
      <c r="B262" s="21" t="s">
        <v>949</v>
      </c>
      <c r="C262" s="31" t="s">
        <v>950</v>
      </c>
      <c r="D262" s="21" t="s">
        <v>559</v>
      </c>
      <c r="E262" s="23">
        <v>0</v>
      </c>
      <c r="F262" s="24">
        <v>0</v>
      </c>
      <c r="G262" s="24">
        <v>0</v>
      </c>
      <c r="H262" s="25">
        <v>0</v>
      </c>
      <c r="I262" s="26">
        <v>0</v>
      </c>
      <c r="J262" s="24">
        <v>0</v>
      </c>
      <c r="K262" s="27">
        <v>0</v>
      </c>
      <c r="L262" s="43"/>
      <c r="M262" s="53">
        <v>0</v>
      </c>
      <c r="O262" s="60">
        <v>17081</v>
      </c>
      <c r="P262" s="60">
        <v>490</v>
      </c>
      <c r="Q262" s="60">
        <v>392</v>
      </c>
      <c r="R262" s="60">
        <v>367.5</v>
      </c>
      <c r="T262" s="96">
        <f t="shared" si="12"/>
        <v>0</v>
      </c>
      <c r="U262" s="96">
        <f t="shared" si="13"/>
        <v>0</v>
      </c>
      <c r="W262" s="94">
        <f t="shared" si="14"/>
        <v>0</v>
      </c>
      <c r="X262" s="94">
        <f t="shared" si="15"/>
        <v>0</v>
      </c>
    </row>
    <row r="263" spans="1:24" ht="51">
      <c r="A263" s="20">
        <v>253</v>
      </c>
      <c r="B263" s="21" t="s">
        <v>951</v>
      </c>
      <c r="C263" s="31" t="s">
        <v>950</v>
      </c>
      <c r="D263" s="21" t="s">
        <v>559</v>
      </c>
      <c r="E263" s="23">
        <v>0</v>
      </c>
      <c r="F263" s="24">
        <v>0</v>
      </c>
      <c r="G263" s="24">
        <v>0</v>
      </c>
      <c r="H263" s="25">
        <v>0</v>
      </c>
      <c r="I263" s="26">
        <v>0</v>
      </c>
      <c r="J263" s="24">
        <v>0</v>
      </c>
      <c r="K263" s="27">
        <v>0</v>
      </c>
      <c r="L263" s="43"/>
      <c r="M263" s="53">
        <v>0</v>
      </c>
      <c r="O263" s="60">
        <v>50904</v>
      </c>
      <c r="P263" s="60">
        <v>626</v>
      </c>
      <c r="Q263" s="60">
        <v>500.8</v>
      </c>
      <c r="R263" s="60">
        <v>469.5</v>
      </c>
      <c r="T263" s="96">
        <f t="shared" si="12"/>
        <v>0</v>
      </c>
      <c r="U263" s="96">
        <f t="shared" si="13"/>
        <v>0</v>
      </c>
      <c r="W263" s="94">
        <f t="shared" si="14"/>
        <v>0</v>
      </c>
      <c r="X263" s="94">
        <f t="shared" si="15"/>
        <v>0</v>
      </c>
    </row>
    <row r="264" spans="1:24" ht="63.75">
      <c r="A264" s="20">
        <v>254</v>
      </c>
      <c r="B264" s="21" t="s">
        <v>952</v>
      </c>
      <c r="C264" s="31" t="s">
        <v>953</v>
      </c>
      <c r="D264" s="21" t="s">
        <v>912</v>
      </c>
      <c r="E264" s="23">
        <v>0</v>
      </c>
      <c r="F264" s="24">
        <v>0</v>
      </c>
      <c r="G264" s="24">
        <v>0</v>
      </c>
      <c r="H264" s="25">
        <v>0</v>
      </c>
      <c r="I264" s="26">
        <v>0</v>
      </c>
      <c r="J264" s="24">
        <v>0</v>
      </c>
      <c r="K264" s="27">
        <v>0</v>
      </c>
      <c r="L264" s="43"/>
      <c r="M264" s="53">
        <v>0</v>
      </c>
      <c r="O264" s="60">
        <v>38149</v>
      </c>
      <c r="P264" s="60">
        <v>482</v>
      </c>
      <c r="Q264" s="60">
        <v>385.6</v>
      </c>
      <c r="R264" s="60">
        <v>361.5</v>
      </c>
      <c r="T264" s="96">
        <f t="shared" si="12"/>
        <v>0</v>
      </c>
      <c r="U264" s="96">
        <f t="shared" si="13"/>
        <v>0</v>
      </c>
      <c r="W264" s="94">
        <f t="shared" si="14"/>
        <v>0</v>
      </c>
      <c r="X264" s="94">
        <f t="shared" si="15"/>
        <v>0</v>
      </c>
    </row>
    <row r="265" spans="1:24" ht="63.75">
      <c r="A265" s="20">
        <v>255</v>
      </c>
      <c r="B265" s="21" t="s">
        <v>954</v>
      </c>
      <c r="C265" s="31" t="s">
        <v>953</v>
      </c>
      <c r="D265" s="21" t="s">
        <v>912</v>
      </c>
      <c r="E265" s="23">
        <v>0</v>
      </c>
      <c r="F265" s="24">
        <v>0</v>
      </c>
      <c r="G265" s="24">
        <v>0</v>
      </c>
      <c r="H265" s="25">
        <v>0</v>
      </c>
      <c r="I265" s="26">
        <v>0</v>
      </c>
      <c r="J265" s="24">
        <v>0</v>
      </c>
      <c r="K265" s="27">
        <v>0</v>
      </c>
      <c r="L265" s="43"/>
      <c r="M265" s="53">
        <v>0</v>
      </c>
      <c r="O265" s="60">
        <v>115497</v>
      </c>
      <c r="P265" s="60">
        <v>482</v>
      </c>
      <c r="Q265" s="60">
        <v>385.6</v>
      </c>
      <c r="R265" s="60">
        <v>361.5</v>
      </c>
      <c r="T265" s="96">
        <f t="shared" si="12"/>
        <v>0</v>
      </c>
      <c r="U265" s="96">
        <f t="shared" si="13"/>
        <v>0</v>
      </c>
      <c r="W265" s="94">
        <f t="shared" si="14"/>
        <v>0</v>
      </c>
      <c r="X265" s="94">
        <f t="shared" si="15"/>
        <v>0</v>
      </c>
    </row>
    <row r="266" spans="1:24" ht="76.5">
      <c r="A266" s="20">
        <v>256</v>
      </c>
      <c r="B266" s="21" t="s">
        <v>955</v>
      </c>
      <c r="C266" s="31" t="s">
        <v>956</v>
      </c>
      <c r="D266" s="21" t="s">
        <v>559</v>
      </c>
      <c r="E266" s="23">
        <v>0</v>
      </c>
      <c r="F266" s="24">
        <v>0</v>
      </c>
      <c r="G266" s="24">
        <v>0</v>
      </c>
      <c r="H266" s="25">
        <v>0</v>
      </c>
      <c r="I266" s="26">
        <v>0</v>
      </c>
      <c r="J266" s="24">
        <v>0</v>
      </c>
      <c r="K266" s="27">
        <v>0</v>
      </c>
      <c r="L266" s="43"/>
      <c r="M266" s="53">
        <v>0</v>
      </c>
      <c r="O266" s="60">
        <v>95021</v>
      </c>
      <c r="P266" s="60">
        <v>5741</v>
      </c>
      <c r="Q266" s="60">
        <v>4592.8</v>
      </c>
      <c r="R266" s="60">
        <v>4305.75</v>
      </c>
      <c r="T266" s="96">
        <f t="shared" ref="T266:T329" si="16">F266*Q266</f>
        <v>0</v>
      </c>
      <c r="U266" s="96">
        <f t="shared" ref="U266:U329" si="17">F266*R266</f>
        <v>0</v>
      </c>
      <c r="W266" s="94">
        <f t="shared" ref="W266:W329" si="18">T266-L266</f>
        <v>0</v>
      </c>
      <c r="X266" s="94">
        <f t="shared" ref="X266:X329" si="19">U266-L266</f>
        <v>0</v>
      </c>
    </row>
    <row r="267" spans="1:24" ht="76.5">
      <c r="A267" s="20">
        <v>257</v>
      </c>
      <c r="B267" s="21" t="s">
        <v>957</v>
      </c>
      <c r="C267" s="31" t="s">
        <v>956</v>
      </c>
      <c r="D267" s="21" t="s">
        <v>559</v>
      </c>
      <c r="E267" s="23">
        <v>0</v>
      </c>
      <c r="F267" s="24">
        <v>0</v>
      </c>
      <c r="G267" s="24">
        <v>0</v>
      </c>
      <c r="H267" s="25">
        <v>0</v>
      </c>
      <c r="I267" s="26">
        <v>0</v>
      </c>
      <c r="J267" s="24">
        <v>0</v>
      </c>
      <c r="K267" s="27">
        <v>0</v>
      </c>
      <c r="L267" s="43"/>
      <c r="M267" s="53">
        <v>0</v>
      </c>
      <c r="O267" s="60">
        <v>291850</v>
      </c>
      <c r="P267" s="60">
        <v>5741</v>
      </c>
      <c r="Q267" s="60">
        <v>4592.8</v>
      </c>
      <c r="R267" s="60">
        <v>4305.75</v>
      </c>
      <c r="T267" s="96">
        <f t="shared" si="16"/>
        <v>0</v>
      </c>
      <c r="U267" s="96">
        <f t="shared" si="17"/>
        <v>0</v>
      </c>
      <c r="W267" s="94">
        <f t="shared" si="18"/>
        <v>0</v>
      </c>
      <c r="X267" s="94">
        <f t="shared" si="19"/>
        <v>0</v>
      </c>
    </row>
    <row r="268" spans="1:24" ht="102">
      <c r="A268" s="20">
        <v>258</v>
      </c>
      <c r="B268" s="21" t="s">
        <v>958</v>
      </c>
      <c r="C268" s="31" t="s">
        <v>959</v>
      </c>
      <c r="D268" s="21" t="s">
        <v>912</v>
      </c>
      <c r="E268" s="23">
        <v>0</v>
      </c>
      <c r="F268" s="24">
        <v>0</v>
      </c>
      <c r="G268" s="24">
        <v>0</v>
      </c>
      <c r="H268" s="25">
        <v>0</v>
      </c>
      <c r="I268" s="26">
        <v>0</v>
      </c>
      <c r="J268" s="24">
        <v>0</v>
      </c>
      <c r="K268" s="27">
        <v>0</v>
      </c>
      <c r="L268" s="43"/>
      <c r="M268" s="53">
        <v>0</v>
      </c>
      <c r="O268" s="60">
        <v>249977</v>
      </c>
      <c r="P268" s="60">
        <v>4236</v>
      </c>
      <c r="Q268" s="60">
        <v>3388.8</v>
      </c>
      <c r="R268" s="60">
        <v>3177</v>
      </c>
      <c r="T268" s="96">
        <f t="shared" si="16"/>
        <v>0</v>
      </c>
      <c r="U268" s="96">
        <f t="shared" si="17"/>
        <v>0</v>
      </c>
      <c r="W268" s="94">
        <f t="shared" si="18"/>
        <v>0</v>
      </c>
      <c r="X268" s="94">
        <f t="shared" si="19"/>
        <v>0</v>
      </c>
    </row>
    <row r="269" spans="1:24" ht="102">
      <c r="A269" s="20">
        <v>259</v>
      </c>
      <c r="B269" s="21" t="s">
        <v>960</v>
      </c>
      <c r="C269" s="31" t="s">
        <v>959</v>
      </c>
      <c r="D269" s="21" t="s">
        <v>912</v>
      </c>
      <c r="E269" s="23">
        <v>0</v>
      </c>
      <c r="F269" s="24">
        <v>0</v>
      </c>
      <c r="G269" s="24">
        <v>0</v>
      </c>
      <c r="H269" s="25">
        <v>0</v>
      </c>
      <c r="I269" s="26">
        <v>0</v>
      </c>
      <c r="J269" s="24">
        <v>0</v>
      </c>
      <c r="K269" s="27">
        <v>0</v>
      </c>
      <c r="L269" s="43"/>
      <c r="M269" s="53">
        <v>0</v>
      </c>
      <c r="O269" s="60">
        <v>790850</v>
      </c>
      <c r="P269" s="60">
        <v>10816</v>
      </c>
      <c r="Q269" s="60">
        <v>8652.7999999999993</v>
      </c>
      <c r="R269" s="60">
        <v>8112</v>
      </c>
      <c r="T269" s="96">
        <f t="shared" si="16"/>
        <v>0</v>
      </c>
      <c r="U269" s="96">
        <f t="shared" si="17"/>
        <v>0</v>
      </c>
      <c r="W269" s="94">
        <f t="shared" si="18"/>
        <v>0</v>
      </c>
      <c r="X269" s="94">
        <f t="shared" si="19"/>
        <v>0</v>
      </c>
    </row>
    <row r="270" spans="1:24" ht="102">
      <c r="A270" s="20">
        <v>260</v>
      </c>
      <c r="B270" s="21" t="s">
        <v>961</v>
      </c>
      <c r="C270" s="31" t="s">
        <v>962</v>
      </c>
      <c r="D270" s="21" t="s">
        <v>912</v>
      </c>
      <c r="E270" s="23">
        <v>0</v>
      </c>
      <c r="F270" s="24">
        <v>0</v>
      </c>
      <c r="G270" s="24">
        <v>0</v>
      </c>
      <c r="H270" s="25">
        <v>0</v>
      </c>
      <c r="I270" s="26">
        <v>0</v>
      </c>
      <c r="J270" s="24">
        <v>0</v>
      </c>
      <c r="K270" s="27">
        <v>0</v>
      </c>
      <c r="L270" s="43"/>
      <c r="M270" s="53">
        <v>0</v>
      </c>
      <c r="O270" s="60">
        <v>124989</v>
      </c>
      <c r="P270" s="60">
        <v>4378</v>
      </c>
      <c r="Q270" s="60">
        <v>3502.4</v>
      </c>
      <c r="R270" s="60">
        <v>3283.5</v>
      </c>
      <c r="T270" s="96">
        <f t="shared" si="16"/>
        <v>0</v>
      </c>
      <c r="U270" s="96">
        <f t="shared" si="17"/>
        <v>0</v>
      </c>
      <c r="W270" s="94">
        <f t="shared" si="18"/>
        <v>0</v>
      </c>
      <c r="X270" s="94">
        <f t="shared" si="19"/>
        <v>0</v>
      </c>
    </row>
    <row r="271" spans="1:24" ht="102">
      <c r="A271" s="20">
        <v>261</v>
      </c>
      <c r="B271" s="21" t="s">
        <v>963</v>
      </c>
      <c r="C271" s="31" t="s">
        <v>962</v>
      </c>
      <c r="D271" s="21" t="s">
        <v>912</v>
      </c>
      <c r="E271" s="23">
        <v>0</v>
      </c>
      <c r="F271" s="24">
        <v>0</v>
      </c>
      <c r="G271" s="24">
        <v>0</v>
      </c>
      <c r="H271" s="25">
        <v>0</v>
      </c>
      <c r="I271" s="26">
        <v>0</v>
      </c>
      <c r="J271" s="24">
        <v>0</v>
      </c>
      <c r="K271" s="27">
        <v>0</v>
      </c>
      <c r="L271" s="43"/>
      <c r="M271" s="53">
        <v>0</v>
      </c>
      <c r="O271" s="60">
        <v>525669</v>
      </c>
      <c r="P271" s="60">
        <v>5408</v>
      </c>
      <c r="Q271" s="60">
        <v>4326.3999999999996</v>
      </c>
      <c r="R271" s="60">
        <v>4056</v>
      </c>
      <c r="T271" s="96">
        <f t="shared" si="16"/>
        <v>0</v>
      </c>
      <c r="U271" s="96">
        <f t="shared" si="17"/>
        <v>0</v>
      </c>
      <c r="W271" s="94">
        <f t="shared" si="18"/>
        <v>0</v>
      </c>
      <c r="X271" s="94">
        <f t="shared" si="19"/>
        <v>0</v>
      </c>
    </row>
    <row r="272" spans="1:24" ht="25.5">
      <c r="A272" s="20">
        <v>262</v>
      </c>
      <c r="B272" s="21" t="s">
        <v>964</v>
      </c>
      <c r="C272" s="31" t="s">
        <v>965</v>
      </c>
      <c r="D272" s="21" t="s">
        <v>559</v>
      </c>
      <c r="E272" s="23">
        <v>0</v>
      </c>
      <c r="F272" s="24">
        <v>0</v>
      </c>
      <c r="G272" s="24">
        <v>0</v>
      </c>
      <c r="H272" s="25">
        <v>0</v>
      </c>
      <c r="I272" s="26">
        <v>0</v>
      </c>
      <c r="J272" s="24">
        <v>0</v>
      </c>
      <c r="K272" s="27">
        <v>0</v>
      </c>
      <c r="L272" s="43"/>
      <c r="M272" s="53">
        <v>0</v>
      </c>
      <c r="O272" s="60">
        <v>7918</v>
      </c>
      <c r="P272" s="60">
        <v>337</v>
      </c>
      <c r="Q272" s="60">
        <v>269.60000000000002</v>
      </c>
      <c r="R272" s="60">
        <v>252.75</v>
      </c>
      <c r="T272" s="96">
        <f t="shared" si="16"/>
        <v>0</v>
      </c>
      <c r="U272" s="96">
        <f t="shared" si="17"/>
        <v>0</v>
      </c>
      <c r="W272" s="94">
        <f t="shared" si="18"/>
        <v>0</v>
      </c>
      <c r="X272" s="94">
        <f t="shared" si="19"/>
        <v>0</v>
      </c>
    </row>
    <row r="273" spans="1:24" ht="25.5">
      <c r="A273" s="20">
        <v>263</v>
      </c>
      <c r="B273" s="21" t="s">
        <v>966</v>
      </c>
      <c r="C273" s="31" t="s">
        <v>965</v>
      </c>
      <c r="D273" s="21" t="s">
        <v>559</v>
      </c>
      <c r="E273" s="23">
        <v>0</v>
      </c>
      <c r="F273" s="24">
        <v>0</v>
      </c>
      <c r="G273" s="24">
        <v>0</v>
      </c>
      <c r="H273" s="25">
        <v>0</v>
      </c>
      <c r="I273" s="26">
        <v>0</v>
      </c>
      <c r="J273" s="24">
        <v>0</v>
      </c>
      <c r="K273" s="27">
        <v>0</v>
      </c>
      <c r="L273" s="43"/>
      <c r="M273" s="53">
        <v>0</v>
      </c>
      <c r="O273" s="60">
        <v>48528</v>
      </c>
      <c r="P273" s="60">
        <v>337</v>
      </c>
      <c r="Q273" s="60">
        <v>269.60000000000002</v>
      </c>
      <c r="R273" s="60">
        <v>252.75</v>
      </c>
      <c r="T273" s="96">
        <f t="shared" si="16"/>
        <v>0</v>
      </c>
      <c r="U273" s="96">
        <f t="shared" si="17"/>
        <v>0</v>
      </c>
      <c r="W273" s="94">
        <f t="shared" si="18"/>
        <v>0</v>
      </c>
      <c r="X273" s="94">
        <f t="shared" si="19"/>
        <v>0</v>
      </c>
    </row>
    <row r="274" spans="1:24" ht="51">
      <c r="A274" s="20">
        <v>264</v>
      </c>
      <c r="B274" s="21" t="s">
        <v>967</v>
      </c>
      <c r="C274" s="31" t="s">
        <v>968</v>
      </c>
      <c r="D274" s="21" t="s">
        <v>559</v>
      </c>
      <c r="E274" s="23">
        <v>0</v>
      </c>
      <c r="F274" s="24">
        <v>0</v>
      </c>
      <c r="G274" s="24">
        <v>0</v>
      </c>
      <c r="H274" s="25">
        <v>0</v>
      </c>
      <c r="I274" s="26">
        <v>0</v>
      </c>
      <c r="J274" s="24">
        <v>0</v>
      </c>
      <c r="K274" s="27">
        <v>0</v>
      </c>
      <c r="L274" s="43"/>
      <c r="M274" s="53">
        <v>0</v>
      </c>
      <c r="O274" s="60">
        <v>31391</v>
      </c>
      <c r="P274" s="60">
        <v>537</v>
      </c>
      <c r="Q274" s="60">
        <v>429.6</v>
      </c>
      <c r="R274" s="60">
        <v>402.75</v>
      </c>
      <c r="T274" s="96">
        <f t="shared" si="16"/>
        <v>0</v>
      </c>
      <c r="U274" s="96">
        <f t="shared" si="17"/>
        <v>0</v>
      </c>
      <c r="W274" s="94">
        <f t="shared" si="18"/>
        <v>0</v>
      </c>
      <c r="X274" s="94">
        <f t="shared" si="19"/>
        <v>0</v>
      </c>
    </row>
    <row r="275" spans="1:24" ht="51">
      <c r="A275" s="20">
        <v>265</v>
      </c>
      <c r="B275" s="21" t="s">
        <v>969</v>
      </c>
      <c r="C275" s="31" t="s">
        <v>968</v>
      </c>
      <c r="D275" s="21" t="s">
        <v>559</v>
      </c>
      <c r="E275" s="23">
        <v>0</v>
      </c>
      <c r="F275" s="24">
        <v>0</v>
      </c>
      <c r="G275" s="24">
        <v>0</v>
      </c>
      <c r="H275" s="25">
        <v>0</v>
      </c>
      <c r="I275" s="26">
        <v>0</v>
      </c>
      <c r="J275" s="24">
        <v>0</v>
      </c>
      <c r="K275" s="27">
        <v>0</v>
      </c>
      <c r="L275" s="43"/>
      <c r="M275" s="53">
        <v>0</v>
      </c>
      <c r="O275" s="60">
        <v>179662</v>
      </c>
      <c r="P275" s="60">
        <v>537</v>
      </c>
      <c r="Q275" s="60">
        <v>429.6</v>
      </c>
      <c r="R275" s="60">
        <v>402.75</v>
      </c>
      <c r="T275" s="96">
        <f t="shared" si="16"/>
        <v>0</v>
      </c>
      <c r="U275" s="96">
        <f t="shared" si="17"/>
        <v>0</v>
      </c>
      <c r="W275" s="94">
        <f t="shared" si="18"/>
        <v>0</v>
      </c>
      <c r="X275" s="94">
        <f t="shared" si="19"/>
        <v>0</v>
      </c>
    </row>
    <row r="276" spans="1:24" ht="51">
      <c r="A276" s="20">
        <v>266</v>
      </c>
      <c r="B276" s="21" t="s">
        <v>970</v>
      </c>
      <c r="C276" s="31" t="s">
        <v>971</v>
      </c>
      <c r="D276" s="21" t="s">
        <v>559</v>
      </c>
      <c r="E276" s="23">
        <v>0</v>
      </c>
      <c r="F276" s="24">
        <v>0</v>
      </c>
      <c r="G276" s="24">
        <v>0</v>
      </c>
      <c r="H276" s="25">
        <v>0</v>
      </c>
      <c r="I276" s="26">
        <v>0</v>
      </c>
      <c r="J276" s="24">
        <v>0</v>
      </c>
      <c r="K276" s="27">
        <v>0</v>
      </c>
      <c r="L276" s="43"/>
      <c r="M276" s="53">
        <v>0</v>
      </c>
      <c r="O276" s="60">
        <v>35633</v>
      </c>
      <c r="P276" s="60">
        <v>964</v>
      </c>
      <c r="Q276" s="60">
        <v>771.2</v>
      </c>
      <c r="R276" s="60">
        <v>723</v>
      </c>
      <c r="T276" s="96">
        <f t="shared" si="16"/>
        <v>0</v>
      </c>
      <c r="U276" s="96">
        <f t="shared" si="17"/>
        <v>0</v>
      </c>
      <c r="W276" s="94">
        <f t="shared" si="18"/>
        <v>0</v>
      </c>
      <c r="X276" s="94">
        <f t="shared" si="19"/>
        <v>0</v>
      </c>
    </row>
    <row r="277" spans="1:24" ht="51">
      <c r="A277" s="20">
        <v>267</v>
      </c>
      <c r="B277" s="21" t="s">
        <v>972</v>
      </c>
      <c r="C277" s="31" t="s">
        <v>971</v>
      </c>
      <c r="D277" s="21" t="s">
        <v>559</v>
      </c>
      <c r="E277" s="23">
        <v>0</v>
      </c>
      <c r="F277" s="24">
        <v>0</v>
      </c>
      <c r="G277" s="24">
        <v>0</v>
      </c>
      <c r="H277" s="25">
        <v>0</v>
      </c>
      <c r="I277" s="26">
        <v>0</v>
      </c>
      <c r="J277" s="24">
        <v>0</v>
      </c>
      <c r="K277" s="27">
        <v>0</v>
      </c>
      <c r="L277" s="43"/>
      <c r="M277" s="53">
        <v>0</v>
      </c>
      <c r="O277" s="60">
        <v>224576</v>
      </c>
      <c r="P277" s="60">
        <v>964</v>
      </c>
      <c r="Q277" s="60">
        <v>771.2</v>
      </c>
      <c r="R277" s="60">
        <v>723</v>
      </c>
      <c r="T277" s="96">
        <f t="shared" si="16"/>
        <v>0</v>
      </c>
      <c r="U277" s="96">
        <f t="shared" si="17"/>
        <v>0</v>
      </c>
      <c r="W277" s="94">
        <f t="shared" si="18"/>
        <v>0</v>
      </c>
      <c r="X277" s="94">
        <f t="shared" si="19"/>
        <v>0</v>
      </c>
    </row>
    <row r="278" spans="1:24" ht="76.5">
      <c r="A278" s="20">
        <v>268</v>
      </c>
      <c r="B278" s="21" t="s">
        <v>973</v>
      </c>
      <c r="C278" s="31" t="s">
        <v>974</v>
      </c>
      <c r="D278" s="21" t="s">
        <v>559</v>
      </c>
      <c r="E278" s="23">
        <v>0</v>
      </c>
      <c r="F278" s="24">
        <v>0</v>
      </c>
      <c r="G278" s="24">
        <v>0</v>
      </c>
      <c r="H278" s="25">
        <v>0</v>
      </c>
      <c r="I278" s="26">
        <v>0</v>
      </c>
      <c r="J278" s="24">
        <v>0</v>
      </c>
      <c r="K278" s="27">
        <v>0</v>
      </c>
      <c r="L278" s="43"/>
      <c r="M278" s="53">
        <v>0</v>
      </c>
      <c r="O278" s="60">
        <v>20134</v>
      </c>
      <c r="P278" s="60">
        <v>260</v>
      </c>
      <c r="Q278" s="60">
        <v>208</v>
      </c>
      <c r="R278" s="60">
        <v>195</v>
      </c>
      <c r="T278" s="96">
        <f t="shared" si="16"/>
        <v>0</v>
      </c>
      <c r="U278" s="96">
        <f t="shared" si="17"/>
        <v>0</v>
      </c>
      <c r="W278" s="94">
        <f t="shared" si="18"/>
        <v>0</v>
      </c>
      <c r="X278" s="94">
        <f t="shared" si="19"/>
        <v>0</v>
      </c>
    </row>
    <row r="279" spans="1:24" ht="76.5">
      <c r="A279" s="20">
        <v>269</v>
      </c>
      <c r="B279" s="21" t="s">
        <v>975</v>
      </c>
      <c r="C279" s="31" t="s">
        <v>974</v>
      </c>
      <c r="D279" s="21" t="s">
        <v>559</v>
      </c>
      <c r="E279" s="23">
        <v>0</v>
      </c>
      <c r="F279" s="24">
        <v>0</v>
      </c>
      <c r="G279" s="24">
        <v>0</v>
      </c>
      <c r="H279" s="25">
        <v>0</v>
      </c>
      <c r="I279" s="26">
        <v>0</v>
      </c>
      <c r="J279" s="24">
        <v>0</v>
      </c>
      <c r="K279" s="27">
        <v>0</v>
      </c>
      <c r="L279" s="43"/>
      <c r="M279" s="53">
        <v>0</v>
      </c>
      <c r="O279" s="60">
        <v>60957</v>
      </c>
      <c r="P279" s="60">
        <v>260</v>
      </c>
      <c r="Q279" s="60">
        <v>208</v>
      </c>
      <c r="R279" s="60">
        <v>195</v>
      </c>
      <c r="T279" s="96">
        <f t="shared" si="16"/>
        <v>0</v>
      </c>
      <c r="U279" s="96">
        <f t="shared" si="17"/>
        <v>0</v>
      </c>
      <c r="W279" s="94">
        <f t="shared" si="18"/>
        <v>0</v>
      </c>
      <c r="X279" s="94">
        <f t="shared" si="19"/>
        <v>0</v>
      </c>
    </row>
    <row r="280" spans="1:24" ht="76.5">
      <c r="A280" s="20">
        <v>270</v>
      </c>
      <c r="B280" s="21" t="s">
        <v>976</v>
      </c>
      <c r="C280" s="31" t="s">
        <v>977</v>
      </c>
      <c r="D280" s="21" t="s">
        <v>559</v>
      </c>
      <c r="E280" s="23">
        <v>0</v>
      </c>
      <c r="F280" s="24">
        <v>0</v>
      </c>
      <c r="G280" s="24">
        <v>0</v>
      </c>
      <c r="H280" s="25">
        <v>0</v>
      </c>
      <c r="I280" s="26">
        <v>0</v>
      </c>
      <c r="J280" s="24">
        <v>0</v>
      </c>
      <c r="K280" s="27">
        <v>0</v>
      </c>
      <c r="L280" s="43"/>
      <c r="M280" s="53">
        <v>0</v>
      </c>
      <c r="O280" s="60">
        <v>254322</v>
      </c>
      <c r="P280" s="60">
        <v>201</v>
      </c>
      <c r="Q280" s="60">
        <v>160.80000000000001</v>
      </c>
      <c r="R280" s="60">
        <v>150.75</v>
      </c>
      <c r="T280" s="96">
        <f t="shared" si="16"/>
        <v>0</v>
      </c>
      <c r="U280" s="96">
        <f t="shared" si="17"/>
        <v>0</v>
      </c>
      <c r="W280" s="94">
        <f t="shared" si="18"/>
        <v>0</v>
      </c>
      <c r="X280" s="94">
        <f t="shared" si="19"/>
        <v>0</v>
      </c>
    </row>
    <row r="281" spans="1:24" ht="76.5">
      <c r="A281" s="20">
        <v>271</v>
      </c>
      <c r="B281" s="21" t="s">
        <v>978</v>
      </c>
      <c r="C281" s="31" t="s">
        <v>977</v>
      </c>
      <c r="D281" s="21" t="s">
        <v>559</v>
      </c>
      <c r="E281" s="23">
        <v>0</v>
      </c>
      <c r="F281" s="24">
        <v>0</v>
      </c>
      <c r="G281" s="24">
        <v>0</v>
      </c>
      <c r="H281" s="25">
        <v>0</v>
      </c>
      <c r="I281" s="26">
        <v>0</v>
      </c>
      <c r="J281" s="24">
        <v>0</v>
      </c>
      <c r="K281" s="27">
        <v>0</v>
      </c>
      <c r="L281" s="43"/>
      <c r="M281" s="53">
        <v>0</v>
      </c>
      <c r="O281" s="60">
        <v>76997</v>
      </c>
      <c r="P281" s="60">
        <v>201</v>
      </c>
      <c r="Q281" s="60">
        <v>160.80000000000001</v>
      </c>
      <c r="R281" s="60">
        <v>150.75</v>
      </c>
      <c r="T281" s="96">
        <f t="shared" si="16"/>
        <v>0</v>
      </c>
      <c r="U281" s="96">
        <f t="shared" si="17"/>
        <v>0</v>
      </c>
      <c r="W281" s="94">
        <f t="shared" si="18"/>
        <v>0</v>
      </c>
      <c r="X281" s="94">
        <f t="shared" si="19"/>
        <v>0</v>
      </c>
    </row>
    <row r="282" spans="1:24" ht="25.5">
      <c r="A282" s="20">
        <v>272</v>
      </c>
      <c r="B282" s="21" t="s">
        <v>979</v>
      </c>
      <c r="C282" s="31" t="s">
        <v>980</v>
      </c>
      <c r="D282" s="21" t="s">
        <v>559</v>
      </c>
      <c r="E282" s="23">
        <v>0</v>
      </c>
      <c r="F282" s="24">
        <v>0</v>
      </c>
      <c r="G282" s="24">
        <v>0</v>
      </c>
      <c r="H282" s="25">
        <v>0</v>
      </c>
      <c r="I282" s="26">
        <v>0</v>
      </c>
      <c r="J282" s="24">
        <v>0</v>
      </c>
      <c r="K282" s="27">
        <v>0</v>
      </c>
      <c r="L282" s="43"/>
      <c r="M282" s="53">
        <v>0</v>
      </c>
      <c r="O282" s="60">
        <v>21193</v>
      </c>
      <c r="P282" s="60">
        <v>538</v>
      </c>
      <c r="Q282" s="60">
        <v>430.4</v>
      </c>
      <c r="R282" s="60">
        <v>403.5</v>
      </c>
      <c r="T282" s="96">
        <f t="shared" si="16"/>
        <v>0</v>
      </c>
      <c r="U282" s="96">
        <f t="shared" si="17"/>
        <v>0</v>
      </c>
      <c r="W282" s="94">
        <f t="shared" si="18"/>
        <v>0</v>
      </c>
      <c r="X282" s="94">
        <f t="shared" si="19"/>
        <v>0</v>
      </c>
    </row>
    <row r="283" spans="1:24" ht="25.5">
      <c r="A283" s="20">
        <v>273</v>
      </c>
      <c r="B283" s="21" t="s">
        <v>981</v>
      </c>
      <c r="C283" s="31" t="s">
        <v>980</v>
      </c>
      <c r="D283" s="21" t="s">
        <v>559</v>
      </c>
      <c r="E283" s="23">
        <v>0</v>
      </c>
      <c r="F283" s="24">
        <v>0</v>
      </c>
      <c r="G283" s="24">
        <v>0</v>
      </c>
      <c r="H283" s="25">
        <v>0</v>
      </c>
      <c r="I283" s="26">
        <v>0</v>
      </c>
      <c r="J283" s="24">
        <v>0</v>
      </c>
      <c r="K283" s="27">
        <v>0</v>
      </c>
      <c r="L283" s="43"/>
      <c r="M283" s="53">
        <v>0</v>
      </c>
      <c r="O283" s="60">
        <v>65044</v>
      </c>
      <c r="P283" s="60">
        <v>692</v>
      </c>
      <c r="Q283" s="60">
        <v>553.6</v>
      </c>
      <c r="R283" s="60">
        <v>519</v>
      </c>
      <c r="T283" s="96">
        <f t="shared" si="16"/>
        <v>0</v>
      </c>
      <c r="U283" s="96">
        <f t="shared" si="17"/>
        <v>0</v>
      </c>
      <c r="W283" s="94">
        <f t="shared" si="18"/>
        <v>0</v>
      </c>
      <c r="X283" s="94">
        <f t="shared" si="19"/>
        <v>0</v>
      </c>
    </row>
    <row r="284" spans="1:24" ht="38.25">
      <c r="A284" s="20">
        <v>274</v>
      </c>
      <c r="B284" s="21" t="s">
        <v>982</v>
      </c>
      <c r="C284" s="31" t="s">
        <v>983</v>
      </c>
      <c r="D284" s="21" t="s">
        <v>559</v>
      </c>
      <c r="E284" s="23">
        <v>0</v>
      </c>
      <c r="F284" s="24">
        <v>0</v>
      </c>
      <c r="G284" s="24">
        <v>0</v>
      </c>
      <c r="H284" s="25">
        <v>0</v>
      </c>
      <c r="I284" s="26">
        <v>0</v>
      </c>
      <c r="J284" s="24">
        <v>0</v>
      </c>
      <c r="K284" s="27">
        <v>0</v>
      </c>
      <c r="L284" s="43"/>
      <c r="M284" s="53">
        <v>0</v>
      </c>
      <c r="O284" s="60">
        <v>36029</v>
      </c>
      <c r="P284" s="60">
        <v>542</v>
      </c>
      <c r="Q284" s="60">
        <v>433.6</v>
      </c>
      <c r="R284" s="60">
        <v>406.5</v>
      </c>
      <c r="T284" s="96">
        <f t="shared" si="16"/>
        <v>0</v>
      </c>
      <c r="U284" s="96">
        <f t="shared" si="17"/>
        <v>0</v>
      </c>
      <c r="W284" s="94">
        <f t="shared" si="18"/>
        <v>0</v>
      </c>
      <c r="X284" s="94">
        <f t="shared" si="19"/>
        <v>0</v>
      </c>
    </row>
    <row r="285" spans="1:24" ht="38.25">
      <c r="A285" s="20">
        <v>275</v>
      </c>
      <c r="B285" s="21" t="s">
        <v>984</v>
      </c>
      <c r="C285" s="31" t="s">
        <v>983</v>
      </c>
      <c r="D285" s="21" t="s">
        <v>559</v>
      </c>
      <c r="E285" s="23">
        <v>0</v>
      </c>
      <c r="F285" s="24">
        <v>0</v>
      </c>
      <c r="G285" s="24">
        <v>0</v>
      </c>
      <c r="H285" s="25">
        <v>0</v>
      </c>
      <c r="I285" s="26">
        <v>0</v>
      </c>
      <c r="J285" s="24">
        <v>0</v>
      </c>
      <c r="K285" s="27">
        <v>0</v>
      </c>
      <c r="L285" s="43"/>
      <c r="M285" s="53">
        <v>0</v>
      </c>
      <c r="O285" s="60">
        <v>109080</v>
      </c>
      <c r="P285" s="60">
        <v>1174</v>
      </c>
      <c r="Q285" s="60">
        <v>939.2</v>
      </c>
      <c r="R285" s="60">
        <v>880.5</v>
      </c>
      <c r="T285" s="96">
        <f t="shared" si="16"/>
        <v>0</v>
      </c>
      <c r="U285" s="96">
        <f t="shared" si="17"/>
        <v>0</v>
      </c>
      <c r="W285" s="94">
        <f t="shared" si="18"/>
        <v>0</v>
      </c>
      <c r="X285" s="94">
        <f t="shared" si="19"/>
        <v>0</v>
      </c>
    </row>
    <row r="286" spans="1:24" ht="38.25">
      <c r="A286" s="20">
        <v>276</v>
      </c>
      <c r="B286" s="21" t="s">
        <v>985</v>
      </c>
      <c r="C286" s="31" t="s">
        <v>986</v>
      </c>
      <c r="D286" s="21" t="s">
        <v>559</v>
      </c>
      <c r="E286" s="23">
        <v>0</v>
      </c>
      <c r="F286" s="24">
        <v>0</v>
      </c>
      <c r="G286" s="24">
        <v>0</v>
      </c>
      <c r="H286" s="25">
        <v>0</v>
      </c>
      <c r="I286" s="26">
        <v>0</v>
      </c>
      <c r="J286" s="24">
        <v>0</v>
      </c>
      <c r="K286" s="27">
        <v>0</v>
      </c>
      <c r="L286" s="43"/>
      <c r="M286" s="53">
        <v>0</v>
      </c>
      <c r="O286" s="60">
        <v>49804</v>
      </c>
      <c r="P286" s="60">
        <v>669</v>
      </c>
      <c r="Q286" s="60">
        <v>535.20000000000005</v>
      </c>
      <c r="R286" s="60">
        <v>501.75</v>
      </c>
      <c r="T286" s="96">
        <f t="shared" si="16"/>
        <v>0</v>
      </c>
      <c r="U286" s="96">
        <f t="shared" si="17"/>
        <v>0</v>
      </c>
      <c r="W286" s="94">
        <f t="shared" si="18"/>
        <v>0</v>
      </c>
      <c r="X286" s="94">
        <f t="shared" si="19"/>
        <v>0</v>
      </c>
    </row>
    <row r="287" spans="1:24" ht="38.25">
      <c r="A287" s="20">
        <v>277</v>
      </c>
      <c r="B287" s="21" t="s">
        <v>987</v>
      </c>
      <c r="C287" s="31" t="s">
        <v>986</v>
      </c>
      <c r="D287" s="21" t="s">
        <v>559</v>
      </c>
      <c r="E287" s="23">
        <v>0</v>
      </c>
      <c r="F287" s="24">
        <v>0</v>
      </c>
      <c r="G287" s="24">
        <v>0</v>
      </c>
      <c r="H287" s="25">
        <v>0</v>
      </c>
      <c r="I287" s="26">
        <v>0</v>
      </c>
      <c r="J287" s="24">
        <v>0</v>
      </c>
      <c r="K287" s="27">
        <v>0</v>
      </c>
      <c r="L287" s="43"/>
      <c r="M287" s="53">
        <v>0</v>
      </c>
      <c r="O287" s="60">
        <v>150787</v>
      </c>
      <c r="P287" s="60">
        <v>1509</v>
      </c>
      <c r="Q287" s="60">
        <v>1207.2</v>
      </c>
      <c r="R287" s="60">
        <v>1131.75</v>
      </c>
      <c r="T287" s="96">
        <f t="shared" si="16"/>
        <v>0</v>
      </c>
      <c r="U287" s="96">
        <f t="shared" si="17"/>
        <v>0</v>
      </c>
      <c r="W287" s="94">
        <f t="shared" si="18"/>
        <v>0</v>
      </c>
      <c r="X287" s="94">
        <f t="shared" si="19"/>
        <v>0</v>
      </c>
    </row>
    <row r="288" spans="1:24" ht="63.75">
      <c r="A288" s="20">
        <v>278</v>
      </c>
      <c r="B288" s="21" t="s">
        <v>988</v>
      </c>
      <c r="C288" s="31" t="s">
        <v>989</v>
      </c>
      <c r="D288" s="21" t="s">
        <v>559</v>
      </c>
      <c r="E288" s="23">
        <v>0</v>
      </c>
      <c r="F288" s="24">
        <v>0</v>
      </c>
      <c r="G288" s="24">
        <v>0</v>
      </c>
      <c r="H288" s="25">
        <v>0</v>
      </c>
      <c r="I288" s="26">
        <v>0</v>
      </c>
      <c r="J288" s="24">
        <v>0</v>
      </c>
      <c r="K288" s="27">
        <v>0</v>
      </c>
      <c r="L288" s="43"/>
      <c r="M288" s="53">
        <v>0</v>
      </c>
      <c r="O288" s="60">
        <v>39875</v>
      </c>
      <c r="P288" s="60">
        <v>933</v>
      </c>
      <c r="Q288" s="60">
        <v>746.4</v>
      </c>
      <c r="R288" s="60">
        <v>699.75</v>
      </c>
      <c r="T288" s="96">
        <f t="shared" si="16"/>
        <v>0</v>
      </c>
      <c r="U288" s="96">
        <f t="shared" si="17"/>
        <v>0</v>
      </c>
      <c r="W288" s="94">
        <f t="shared" si="18"/>
        <v>0</v>
      </c>
      <c r="X288" s="94">
        <f t="shared" si="19"/>
        <v>0</v>
      </c>
    </row>
    <row r="289" spans="1:24" ht="63.75">
      <c r="A289" s="20">
        <v>279</v>
      </c>
      <c r="B289" s="21" t="s">
        <v>990</v>
      </c>
      <c r="C289" s="31" t="s">
        <v>989</v>
      </c>
      <c r="D289" s="21" t="s">
        <v>559</v>
      </c>
      <c r="E289" s="23">
        <v>0</v>
      </c>
      <c r="F289" s="24">
        <v>0</v>
      </c>
      <c r="G289" s="24">
        <v>0</v>
      </c>
      <c r="H289" s="25">
        <v>0</v>
      </c>
      <c r="I289" s="26">
        <v>0</v>
      </c>
      <c r="J289" s="24">
        <v>0</v>
      </c>
      <c r="K289" s="27">
        <v>0</v>
      </c>
      <c r="L289" s="43"/>
      <c r="M289" s="53">
        <v>0</v>
      </c>
      <c r="O289" s="60">
        <v>83098</v>
      </c>
      <c r="P289" s="60">
        <v>1174</v>
      </c>
      <c r="Q289" s="60">
        <v>939.2</v>
      </c>
      <c r="R289" s="60">
        <v>880.5</v>
      </c>
      <c r="T289" s="96">
        <f t="shared" si="16"/>
        <v>0</v>
      </c>
      <c r="U289" s="96">
        <f t="shared" si="17"/>
        <v>0</v>
      </c>
      <c r="W289" s="94">
        <f t="shared" si="18"/>
        <v>0</v>
      </c>
      <c r="X289" s="94">
        <f t="shared" si="19"/>
        <v>0</v>
      </c>
    </row>
    <row r="290" spans="1:24" ht="25.5">
      <c r="A290" s="20">
        <v>280</v>
      </c>
      <c r="B290" s="21" t="s">
        <v>991</v>
      </c>
      <c r="C290" s="31" t="s">
        <v>992</v>
      </c>
      <c r="D290" s="21" t="s">
        <v>559</v>
      </c>
      <c r="E290" s="23">
        <v>0</v>
      </c>
      <c r="F290" s="24">
        <v>0</v>
      </c>
      <c r="G290" s="24">
        <v>0</v>
      </c>
      <c r="H290" s="25">
        <v>0</v>
      </c>
      <c r="I290" s="26">
        <v>0</v>
      </c>
      <c r="J290" s="24">
        <v>0</v>
      </c>
      <c r="K290" s="27">
        <v>0</v>
      </c>
      <c r="L290" s="43"/>
      <c r="M290" s="53">
        <v>0</v>
      </c>
      <c r="O290" s="60">
        <v>116411</v>
      </c>
      <c r="P290" s="60">
        <v>2008</v>
      </c>
      <c r="Q290" s="60">
        <v>1606.4</v>
      </c>
      <c r="R290" s="60">
        <v>1506</v>
      </c>
      <c r="T290" s="96">
        <f t="shared" si="16"/>
        <v>0</v>
      </c>
      <c r="U290" s="96">
        <f t="shared" si="17"/>
        <v>0</v>
      </c>
      <c r="W290" s="94">
        <f t="shared" si="18"/>
        <v>0</v>
      </c>
      <c r="X290" s="94">
        <f t="shared" si="19"/>
        <v>0</v>
      </c>
    </row>
    <row r="291" spans="1:24" ht="38.25">
      <c r="A291" s="20">
        <v>281</v>
      </c>
      <c r="B291" s="21" t="s">
        <v>993</v>
      </c>
      <c r="C291" s="31" t="s">
        <v>994</v>
      </c>
      <c r="D291" s="21" t="s">
        <v>559</v>
      </c>
      <c r="E291" s="23">
        <v>0</v>
      </c>
      <c r="F291" s="24">
        <v>0</v>
      </c>
      <c r="G291" s="24">
        <v>0</v>
      </c>
      <c r="H291" s="25">
        <v>0</v>
      </c>
      <c r="I291" s="26">
        <v>0</v>
      </c>
      <c r="J291" s="24">
        <v>0</v>
      </c>
      <c r="K291" s="27">
        <v>0</v>
      </c>
      <c r="L291" s="43"/>
      <c r="M291" s="53">
        <v>0</v>
      </c>
      <c r="O291" s="60">
        <v>110631</v>
      </c>
      <c r="P291" s="60">
        <v>8478</v>
      </c>
      <c r="Q291" s="60">
        <v>6782.4</v>
      </c>
      <c r="R291" s="60">
        <v>6358.5</v>
      </c>
      <c r="T291" s="96">
        <f t="shared" si="16"/>
        <v>0</v>
      </c>
      <c r="U291" s="96">
        <f t="shared" si="17"/>
        <v>0</v>
      </c>
      <c r="W291" s="94">
        <f t="shared" si="18"/>
        <v>0</v>
      </c>
      <c r="X291" s="94">
        <f t="shared" si="19"/>
        <v>0</v>
      </c>
    </row>
    <row r="292" spans="1:24" ht="38.25">
      <c r="A292" s="20">
        <v>282</v>
      </c>
      <c r="B292" s="21" t="s">
        <v>995</v>
      </c>
      <c r="C292" s="31" t="s">
        <v>994</v>
      </c>
      <c r="D292" s="21" t="s">
        <v>559</v>
      </c>
      <c r="E292" s="23">
        <v>0</v>
      </c>
      <c r="F292" s="24">
        <v>0</v>
      </c>
      <c r="G292" s="24">
        <v>0</v>
      </c>
      <c r="H292" s="25">
        <v>0</v>
      </c>
      <c r="I292" s="26">
        <v>0</v>
      </c>
      <c r="J292" s="24">
        <v>0</v>
      </c>
      <c r="K292" s="27">
        <v>0</v>
      </c>
      <c r="L292" s="43"/>
      <c r="M292" s="53">
        <v>0</v>
      </c>
      <c r="O292" s="60">
        <v>732700</v>
      </c>
      <c r="P292" s="60">
        <v>9952</v>
      </c>
      <c r="Q292" s="60">
        <v>7961.6</v>
      </c>
      <c r="R292" s="60">
        <v>7464</v>
      </c>
      <c r="T292" s="96">
        <f t="shared" si="16"/>
        <v>0</v>
      </c>
      <c r="U292" s="96">
        <f t="shared" si="17"/>
        <v>0</v>
      </c>
      <c r="W292" s="94">
        <f t="shared" si="18"/>
        <v>0</v>
      </c>
      <c r="X292" s="94">
        <f t="shared" si="19"/>
        <v>0</v>
      </c>
    </row>
    <row r="293" spans="1:24" ht="38.25">
      <c r="A293" s="20">
        <v>283</v>
      </c>
      <c r="B293" s="21" t="s">
        <v>996</v>
      </c>
      <c r="C293" s="31" t="s">
        <v>997</v>
      </c>
      <c r="D293" s="21" t="s">
        <v>559</v>
      </c>
      <c r="E293" s="23">
        <v>4</v>
      </c>
      <c r="F293" s="24">
        <v>20362</v>
      </c>
      <c r="G293" s="24">
        <v>10616</v>
      </c>
      <c r="H293" s="25">
        <v>0.25</v>
      </c>
      <c r="I293" s="26">
        <v>0.60897750712110787</v>
      </c>
      <c r="J293" s="24">
        <v>7962</v>
      </c>
      <c r="K293" s="27">
        <v>31848</v>
      </c>
      <c r="L293" s="43"/>
      <c r="M293" s="53">
        <v>4</v>
      </c>
      <c r="O293" s="60">
        <v>123301</v>
      </c>
      <c r="P293" s="60">
        <v>10616</v>
      </c>
      <c r="Q293" s="60">
        <v>8492.7999999999993</v>
      </c>
      <c r="R293" s="60">
        <v>7962</v>
      </c>
      <c r="T293" s="96">
        <f t="shared" si="16"/>
        <v>172930393.59999999</v>
      </c>
      <c r="U293" s="96">
        <f t="shared" si="17"/>
        <v>162122244</v>
      </c>
      <c r="W293" s="94">
        <f t="shared" si="18"/>
        <v>172930393.59999999</v>
      </c>
      <c r="X293" s="94">
        <f t="shared" si="19"/>
        <v>162122244</v>
      </c>
    </row>
    <row r="294" spans="1:24" ht="38.25">
      <c r="A294" s="20">
        <v>284</v>
      </c>
      <c r="B294" s="21" t="s">
        <v>998</v>
      </c>
      <c r="C294" s="31" t="s">
        <v>997</v>
      </c>
      <c r="D294" s="21" t="s">
        <v>559</v>
      </c>
      <c r="E294" s="23">
        <v>0</v>
      </c>
      <c r="F294" s="24">
        <v>0</v>
      </c>
      <c r="G294" s="24">
        <v>0</v>
      </c>
      <c r="H294" s="25">
        <v>0</v>
      </c>
      <c r="I294" s="26">
        <v>0</v>
      </c>
      <c r="J294" s="24">
        <v>0</v>
      </c>
      <c r="K294" s="27">
        <v>0</v>
      </c>
      <c r="L294" s="43"/>
      <c r="M294" s="53">
        <v>0</v>
      </c>
      <c r="O294" s="60">
        <v>813160</v>
      </c>
      <c r="P294" s="60">
        <v>10616</v>
      </c>
      <c r="Q294" s="60">
        <v>8492.7999999999993</v>
      </c>
      <c r="R294" s="60">
        <v>7962</v>
      </c>
      <c r="T294" s="96">
        <f t="shared" si="16"/>
        <v>0</v>
      </c>
      <c r="U294" s="96">
        <f t="shared" si="17"/>
        <v>0</v>
      </c>
      <c r="W294" s="94">
        <f t="shared" si="18"/>
        <v>0</v>
      </c>
      <c r="X294" s="94">
        <f t="shared" si="19"/>
        <v>0</v>
      </c>
    </row>
    <row r="295" spans="1:24" ht="102">
      <c r="A295" s="20">
        <v>285</v>
      </c>
      <c r="B295" s="21" t="s">
        <v>999</v>
      </c>
      <c r="C295" s="31" t="s">
        <v>1000</v>
      </c>
      <c r="D295" s="21" t="s">
        <v>559</v>
      </c>
      <c r="E295" s="23">
        <v>0</v>
      </c>
      <c r="F295" s="24">
        <v>0</v>
      </c>
      <c r="G295" s="24">
        <v>0</v>
      </c>
      <c r="H295" s="25">
        <v>0</v>
      </c>
      <c r="I295" s="26">
        <v>0</v>
      </c>
      <c r="J295" s="24">
        <v>0</v>
      </c>
      <c r="K295" s="27">
        <v>0</v>
      </c>
      <c r="L295" s="43"/>
      <c r="M295" s="53">
        <v>0</v>
      </c>
      <c r="O295" s="60">
        <v>243208</v>
      </c>
      <c r="P295" s="60">
        <v>21757</v>
      </c>
      <c r="Q295" s="60">
        <v>17405.599999999999</v>
      </c>
      <c r="R295" s="60">
        <v>16317.75</v>
      </c>
      <c r="T295" s="96">
        <f t="shared" si="16"/>
        <v>0</v>
      </c>
      <c r="U295" s="96">
        <f t="shared" si="17"/>
        <v>0</v>
      </c>
      <c r="W295" s="94">
        <f t="shared" si="18"/>
        <v>0</v>
      </c>
      <c r="X295" s="94">
        <f t="shared" si="19"/>
        <v>0</v>
      </c>
    </row>
    <row r="296" spans="1:24" ht="102">
      <c r="A296" s="20">
        <v>286</v>
      </c>
      <c r="B296" s="21" t="s">
        <v>1001</v>
      </c>
      <c r="C296" s="31" t="s">
        <v>1000</v>
      </c>
      <c r="D296" s="21" t="s">
        <v>559</v>
      </c>
      <c r="E296" s="23">
        <v>0</v>
      </c>
      <c r="F296" s="24">
        <v>0</v>
      </c>
      <c r="G296" s="24">
        <v>0</v>
      </c>
      <c r="H296" s="25">
        <v>0</v>
      </c>
      <c r="I296" s="26">
        <v>0</v>
      </c>
      <c r="J296" s="24">
        <v>0</v>
      </c>
      <c r="K296" s="27">
        <v>0</v>
      </c>
      <c r="L296" s="43"/>
      <c r="M296" s="53">
        <v>0</v>
      </c>
      <c r="O296" s="60">
        <v>1626318</v>
      </c>
      <c r="P296" s="60">
        <v>21757</v>
      </c>
      <c r="Q296" s="60">
        <v>17405.599999999999</v>
      </c>
      <c r="R296" s="60">
        <v>16317.75</v>
      </c>
      <c r="T296" s="96">
        <f t="shared" si="16"/>
        <v>0</v>
      </c>
      <c r="U296" s="96">
        <f t="shared" si="17"/>
        <v>0</v>
      </c>
      <c r="W296" s="94">
        <f t="shared" si="18"/>
        <v>0</v>
      </c>
      <c r="X296" s="94">
        <f t="shared" si="19"/>
        <v>0</v>
      </c>
    </row>
    <row r="297" spans="1:24" ht="51">
      <c r="A297" s="20">
        <v>287</v>
      </c>
      <c r="B297" s="21" t="s">
        <v>1002</v>
      </c>
      <c r="C297" s="31" t="s">
        <v>1003</v>
      </c>
      <c r="D297" s="21" t="s">
        <v>559</v>
      </c>
      <c r="E297" s="23">
        <v>0</v>
      </c>
      <c r="F297" s="24">
        <v>0</v>
      </c>
      <c r="G297" s="24">
        <v>0</v>
      </c>
      <c r="H297" s="25">
        <v>0</v>
      </c>
      <c r="I297" s="26">
        <v>0</v>
      </c>
      <c r="J297" s="24">
        <v>0</v>
      </c>
      <c r="K297" s="27">
        <v>0</v>
      </c>
      <c r="L297" s="43"/>
      <c r="M297" s="53">
        <v>0</v>
      </c>
      <c r="O297" s="60">
        <v>274316</v>
      </c>
      <c r="P297" s="60">
        <v>20718</v>
      </c>
      <c r="Q297" s="60">
        <v>16574.400000000001</v>
      </c>
      <c r="R297" s="60">
        <v>15538.5</v>
      </c>
      <c r="T297" s="96">
        <f t="shared" si="16"/>
        <v>0</v>
      </c>
      <c r="U297" s="96">
        <f t="shared" si="17"/>
        <v>0</v>
      </c>
      <c r="W297" s="94">
        <f t="shared" si="18"/>
        <v>0</v>
      </c>
      <c r="X297" s="94">
        <f t="shared" si="19"/>
        <v>0</v>
      </c>
    </row>
    <row r="298" spans="1:24" ht="51">
      <c r="A298" s="20">
        <v>288</v>
      </c>
      <c r="B298" s="21" t="s">
        <v>1004</v>
      </c>
      <c r="C298" s="31" t="s">
        <v>1003</v>
      </c>
      <c r="D298" s="21" t="s">
        <v>559</v>
      </c>
      <c r="E298" s="23">
        <v>0</v>
      </c>
      <c r="F298" s="24">
        <v>0</v>
      </c>
      <c r="G298" s="24">
        <v>0</v>
      </c>
      <c r="H298" s="25">
        <v>0</v>
      </c>
      <c r="I298" s="26">
        <v>0</v>
      </c>
      <c r="J298" s="24">
        <v>0</v>
      </c>
      <c r="K298" s="27">
        <v>0</v>
      </c>
      <c r="L298" s="43"/>
      <c r="M298" s="53">
        <v>0</v>
      </c>
      <c r="O298" s="60">
        <v>1883105</v>
      </c>
      <c r="P298" s="60">
        <v>20718</v>
      </c>
      <c r="Q298" s="60">
        <v>16574.400000000001</v>
      </c>
      <c r="R298" s="60">
        <v>15538.5</v>
      </c>
      <c r="T298" s="96">
        <f t="shared" si="16"/>
        <v>0</v>
      </c>
      <c r="U298" s="96">
        <f t="shared" si="17"/>
        <v>0</v>
      </c>
      <c r="W298" s="94">
        <f t="shared" si="18"/>
        <v>0</v>
      </c>
      <c r="X298" s="94">
        <f t="shared" si="19"/>
        <v>0</v>
      </c>
    </row>
    <row r="299" spans="1:24" ht="25.5">
      <c r="A299" s="20">
        <v>289</v>
      </c>
      <c r="B299" s="21" t="s">
        <v>1005</v>
      </c>
      <c r="C299" s="31" t="s">
        <v>1006</v>
      </c>
      <c r="D299" s="21" t="s">
        <v>559</v>
      </c>
      <c r="E299" s="23">
        <v>1</v>
      </c>
      <c r="F299" s="24">
        <v>6561</v>
      </c>
      <c r="G299" s="24">
        <v>2372</v>
      </c>
      <c r="H299" s="25">
        <v>0.25</v>
      </c>
      <c r="I299" s="26">
        <v>0.72885230909922272</v>
      </c>
      <c r="J299" s="24">
        <v>1779</v>
      </c>
      <c r="K299" s="27">
        <v>1779</v>
      </c>
      <c r="L299" s="43"/>
      <c r="M299" s="53">
        <v>1</v>
      </c>
      <c r="O299" s="60">
        <v>39875</v>
      </c>
      <c r="P299" s="60">
        <v>2372</v>
      </c>
      <c r="Q299" s="60">
        <v>1897.6</v>
      </c>
      <c r="R299" s="60">
        <v>1779</v>
      </c>
      <c r="T299" s="96">
        <f t="shared" si="16"/>
        <v>12450153.6</v>
      </c>
      <c r="U299" s="96">
        <f t="shared" si="17"/>
        <v>11672019</v>
      </c>
      <c r="W299" s="94">
        <f t="shared" si="18"/>
        <v>12450153.6</v>
      </c>
      <c r="X299" s="94">
        <f t="shared" si="19"/>
        <v>11672019</v>
      </c>
    </row>
    <row r="300" spans="1:24" ht="25.5">
      <c r="A300" s="20">
        <v>290</v>
      </c>
      <c r="B300" s="21" t="s">
        <v>1007</v>
      </c>
      <c r="C300" s="31" t="s">
        <v>1006</v>
      </c>
      <c r="D300" s="21" t="s">
        <v>559</v>
      </c>
      <c r="E300" s="23">
        <v>0</v>
      </c>
      <c r="F300" s="24">
        <v>0</v>
      </c>
      <c r="G300" s="24">
        <v>0</v>
      </c>
      <c r="H300" s="25">
        <v>0</v>
      </c>
      <c r="I300" s="26">
        <v>0</v>
      </c>
      <c r="J300" s="24">
        <v>0</v>
      </c>
      <c r="K300" s="27">
        <v>0</v>
      </c>
      <c r="L300" s="43"/>
      <c r="M300" s="53">
        <v>0</v>
      </c>
      <c r="O300" s="60">
        <v>111274</v>
      </c>
      <c r="P300" s="60">
        <v>2372</v>
      </c>
      <c r="Q300" s="60">
        <v>1897.6</v>
      </c>
      <c r="R300" s="60">
        <v>1779</v>
      </c>
      <c r="T300" s="96">
        <f t="shared" si="16"/>
        <v>0</v>
      </c>
      <c r="U300" s="96">
        <f t="shared" si="17"/>
        <v>0</v>
      </c>
      <c r="W300" s="94">
        <f t="shared" si="18"/>
        <v>0</v>
      </c>
      <c r="X300" s="94">
        <f t="shared" si="19"/>
        <v>0</v>
      </c>
    </row>
    <row r="301" spans="1:24" ht="25.5">
      <c r="A301" s="20">
        <v>291</v>
      </c>
      <c r="B301" s="21" t="s">
        <v>1008</v>
      </c>
      <c r="C301" s="31" t="s">
        <v>1009</v>
      </c>
      <c r="D301" s="21" t="s">
        <v>559</v>
      </c>
      <c r="E301" s="23">
        <v>0</v>
      </c>
      <c r="F301" s="24">
        <v>0</v>
      </c>
      <c r="G301" s="24">
        <v>0</v>
      </c>
      <c r="H301" s="25">
        <v>0</v>
      </c>
      <c r="I301" s="26">
        <v>0</v>
      </c>
      <c r="J301" s="24">
        <v>0</v>
      </c>
      <c r="K301" s="27">
        <v>0</v>
      </c>
      <c r="L301" s="43"/>
      <c r="M301" s="53">
        <v>0</v>
      </c>
      <c r="O301" s="60">
        <v>52013</v>
      </c>
      <c r="P301" s="60">
        <v>5618</v>
      </c>
      <c r="Q301" s="60">
        <v>4494.3999999999996</v>
      </c>
      <c r="R301" s="60">
        <v>4213.5</v>
      </c>
      <c r="T301" s="96">
        <f t="shared" si="16"/>
        <v>0</v>
      </c>
      <c r="U301" s="96">
        <f t="shared" si="17"/>
        <v>0</v>
      </c>
      <c r="W301" s="94">
        <f t="shared" si="18"/>
        <v>0</v>
      </c>
      <c r="X301" s="94">
        <f t="shared" si="19"/>
        <v>0</v>
      </c>
    </row>
    <row r="302" spans="1:24" ht="25.5">
      <c r="A302" s="20">
        <v>292</v>
      </c>
      <c r="B302" s="21" t="s">
        <v>1010</v>
      </c>
      <c r="C302" s="31" t="s">
        <v>1009</v>
      </c>
      <c r="D302" s="21" t="s">
        <v>559</v>
      </c>
      <c r="E302" s="23">
        <v>0</v>
      </c>
      <c r="F302" s="24">
        <v>0</v>
      </c>
      <c r="G302" s="24">
        <v>0</v>
      </c>
      <c r="H302" s="25">
        <v>0</v>
      </c>
      <c r="I302" s="26">
        <v>0</v>
      </c>
      <c r="J302" s="24">
        <v>0</v>
      </c>
      <c r="K302" s="27">
        <v>0</v>
      </c>
      <c r="L302" s="43"/>
      <c r="M302" s="53">
        <v>0</v>
      </c>
      <c r="O302" s="60">
        <v>325778</v>
      </c>
      <c r="P302" s="60">
        <v>5618</v>
      </c>
      <c r="Q302" s="60">
        <v>4494.3999999999996</v>
      </c>
      <c r="R302" s="60">
        <v>4213.5</v>
      </c>
      <c r="T302" s="96">
        <f t="shared" si="16"/>
        <v>0</v>
      </c>
      <c r="U302" s="96">
        <f t="shared" si="17"/>
        <v>0</v>
      </c>
      <c r="W302" s="94">
        <f t="shared" si="18"/>
        <v>0</v>
      </c>
      <c r="X302" s="94">
        <f t="shared" si="19"/>
        <v>0</v>
      </c>
    </row>
    <row r="303" spans="1:24" ht="25.5">
      <c r="A303" s="20">
        <v>293</v>
      </c>
      <c r="B303" s="21" t="s">
        <v>1011</v>
      </c>
      <c r="C303" s="31" t="s">
        <v>1012</v>
      </c>
      <c r="D303" s="21" t="s">
        <v>559</v>
      </c>
      <c r="E303" s="23">
        <v>0</v>
      </c>
      <c r="F303" s="24">
        <v>0</v>
      </c>
      <c r="G303" s="24">
        <v>0</v>
      </c>
      <c r="H303" s="25">
        <v>0</v>
      </c>
      <c r="I303" s="26">
        <v>0</v>
      </c>
      <c r="J303" s="24">
        <v>0</v>
      </c>
      <c r="K303" s="27">
        <v>0</v>
      </c>
      <c r="L303" s="43"/>
      <c r="M303" s="53">
        <v>0</v>
      </c>
      <c r="O303" s="60">
        <v>147056</v>
      </c>
      <c r="P303" s="60">
        <v>8657</v>
      </c>
      <c r="Q303" s="60">
        <v>6925.6</v>
      </c>
      <c r="R303" s="60">
        <v>6492.75</v>
      </c>
      <c r="T303" s="96">
        <f t="shared" si="16"/>
        <v>0</v>
      </c>
      <c r="U303" s="96">
        <f t="shared" si="17"/>
        <v>0</v>
      </c>
      <c r="W303" s="94">
        <f t="shared" si="18"/>
        <v>0</v>
      </c>
      <c r="X303" s="94">
        <f t="shared" si="19"/>
        <v>0</v>
      </c>
    </row>
    <row r="304" spans="1:24" ht="25.5">
      <c r="A304" s="20">
        <v>294</v>
      </c>
      <c r="B304" s="21" t="s">
        <v>1013</v>
      </c>
      <c r="C304" s="31" t="s">
        <v>1012</v>
      </c>
      <c r="D304" s="21" t="s">
        <v>559</v>
      </c>
      <c r="E304" s="23">
        <v>0</v>
      </c>
      <c r="F304" s="24">
        <v>0</v>
      </c>
      <c r="G304" s="24">
        <v>0</v>
      </c>
      <c r="H304" s="25">
        <v>0</v>
      </c>
      <c r="I304" s="26">
        <v>0</v>
      </c>
      <c r="J304" s="24">
        <v>0</v>
      </c>
      <c r="K304" s="27">
        <v>0</v>
      </c>
      <c r="L304" s="43"/>
      <c r="M304" s="53">
        <v>0</v>
      </c>
      <c r="O304" s="60">
        <v>647046</v>
      </c>
      <c r="P304" s="60">
        <v>10963</v>
      </c>
      <c r="Q304" s="60">
        <v>8770.4</v>
      </c>
      <c r="R304" s="60">
        <v>8222.25</v>
      </c>
      <c r="T304" s="96">
        <f t="shared" si="16"/>
        <v>0</v>
      </c>
      <c r="U304" s="96">
        <f t="shared" si="17"/>
        <v>0</v>
      </c>
      <c r="W304" s="94">
        <f t="shared" si="18"/>
        <v>0</v>
      </c>
      <c r="X304" s="94">
        <f t="shared" si="19"/>
        <v>0</v>
      </c>
    </row>
    <row r="305" spans="1:24" ht="25.5">
      <c r="A305" s="20">
        <v>295</v>
      </c>
      <c r="B305" s="21" t="s">
        <v>1014</v>
      </c>
      <c r="C305" s="31" t="s">
        <v>1015</v>
      </c>
      <c r="D305" s="21" t="s">
        <v>559</v>
      </c>
      <c r="E305" s="23">
        <v>1</v>
      </c>
      <c r="F305" s="24">
        <v>28280</v>
      </c>
      <c r="G305" s="24">
        <v>12427</v>
      </c>
      <c r="H305" s="25">
        <v>0.25</v>
      </c>
      <c r="I305" s="26">
        <v>0.67042963224893914</v>
      </c>
      <c r="J305" s="24">
        <v>9320.25</v>
      </c>
      <c r="K305" s="27">
        <v>9320.25</v>
      </c>
      <c r="L305" s="43"/>
      <c r="M305" s="53">
        <v>1</v>
      </c>
      <c r="O305" s="60">
        <v>164024</v>
      </c>
      <c r="P305" s="60">
        <v>12427</v>
      </c>
      <c r="Q305" s="60">
        <v>9941.6</v>
      </c>
      <c r="R305" s="60">
        <v>9320.25</v>
      </c>
      <c r="T305" s="96">
        <f t="shared" si="16"/>
        <v>281148448</v>
      </c>
      <c r="U305" s="96">
        <f t="shared" si="17"/>
        <v>263576670</v>
      </c>
      <c r="W305" s="94">
        <f t="shared" si="18"/>
        <v>281148448</v>
      </c>
      <c r="X305" s="94">
        <f t="shared" si="19"/>
        <v>263576670</v>
      </c>
    </row>
    <row r="306" spans="1:24" ht="25.5">
      <c r="A306" s="20">
        <v>296</v>
      </c>
      <c r="B306" s="21" t="s">
        <v>1016</v>
      </c>
      <c r="C306" s="31" t="s">
        <v>1015</v>
      </c>
      <c r="D306" s="21" t="s">
        <v>559</v>
      </c>
      <c r="E306" s="23">
        <v>0</v>
      </c>
      <c r="F306" s="24">
        <v>0</v>
      </c>
      <c r="G306" s="24">
        <v>0</v>
      </c>
      <c r="H306" s="25">
        <v>0</v>
      </c>
      <c r="I306" s="26">
        <v>0</v>
      </c>
      <c r="J306" s="24">
        <v>0</v>
      </c>
      <c r="K306" s="27">
        <v>0</v>
      </c>
      <c r="L306" s="43"/>
      <c r="M306" s="53">
        <v>0</v>
      </c>
      <c r="O306" s="60">
        <v>770362</v>
      </c>
      <c r="P306" s="60">
        <v>17812</v>
      </c>
      <c r="Q306" s="60">
        <v>14249.6</v>
      </c>
      <c r="R306" s="60">
        <v>13359</v>
      </c>
      <c r="T306" s="96">
        <f t="shared" si="16"/>
        <v>0</v>
      </c>
      <c r="U306" s="96">
        <f t="shared" si="17"/>
        <v>0</v>
      </c>
      <c r="W306" s="94">
        <f t="shared" si="18"/>
        <v>0</v>
      </c>
      <c r="X306" s="94">
        <f t="shared" si="19"/>
        <v>0</v>
      </c>
    </row>
    <row r="307" spans="1:24" ht="76.5">
      <c r="A307" s="20">
        <v>297</v>
      </c>
      <c r="B307" s="21" t="s">
        <v>1017</v>
      </c>
      <c r="C307" s="31" t="s">
        <v>1018</v>
      </c>
      <c r="D307" s="21" t="s">
        <v>559</v>
      </c>
      <c r="E307" s="23">
        <v>0</v>
      </c>
      <c r="F307" s="24">
        <v>0</v>
      </c>
      <c r="G307" s="24">
        <v>0</v>
      </c>
      <c r="H307" s="25">
        <v>0</v>
      </c>
      <c r="I307" s="26">
        <v>0</v>
      </c>
      <c r="J307" s="24">
        <v>0</v>
      </c>
      <c r="K307" s="27">
        <v>0</v>
      </c>
      <c r="L307" s="43"/>
      <c r="M307" s="53">
        <v>0</v>
      </c>
      <c r="O307" s="60">
        <v>314561</v>
      </c>
      <c r="P307" s="60">
        <v>10987</v>
      </c>
      <c r="Q307" s="60">
        <v>8789.6</v>
      </c>
      <c r="R307" s="60">
        <v>8240.25</v>
      </c>
      <c r="T307" s="96">
        <f t="shared" si="16"/>
        <v>0</v>
      </c>
      <c r="U307" s="96">
        <f t="shared" si="17"/>
        <v>0</v>
      </c>
      <c r="W307" s="94">
        <f t="shared" si="18"/>
        <v>0</v>
      </c>
      <c r="X307" s="94">
        <f t="shared" si="19"/>
        <v>0</v>
      </c>
    </row>
    <row r="308" spans="1:24" ht="76.5">
      <c r="A308" s="20">
        <v>298</v>
      </c>
      <c r="B308" s="21" t="s">
        <v>1019</v>
      </c>
      <c r="C308" s="31" t="s">
        <v>1018</v>
      </c>
      <c r="D308" s="21" t="s">
        <v>559</v>
      </c>
      <c r="E308" s="23">
        <v>0</v>
      </c>
      <c r="F308" s="24">
        <v>0</v>
      </c>
      <c r="G308" s="24">
        <v>0</v>
      </c>
      <c r="H308" s="25">
        <v>0</v>
      </c>
      <c r="I308" s="26">
        <v>0</v>
      </c>
      <c r="J308" s="24">
        <v>0</v>
      </c>
      <c r="K308" s="27">
        <v>0</v>
      </c>
      <c r="L308" s="43"/>
      <c r="M308" s="53">
        <v>0</v>
      </c>
      <c r="O308" s="60">
        <v>2350287</v>
      </c>
      <c r="P308" s="60">
        <v>18367</v>
      </c>
      <c r="Q308" s="60">
        <v>14693.6</v>
      </c>
      <c r="R308" s="60">
        <v>13775.25</v>
      </c>
      <c r="T308" s="96">
        <f t="shared" si="16"/>
        <v>0</v>
      </c>
      <c r="U308" s="96">
        <f t="shared" si="17"/>
        <v>0</v>
      </c>
      <c r="W308" s="94">
        <f t="shared" si="18"/>
        <v>0</v>
      </c>
      <c r="X308" s="94">
        <f t="shared" si="19"/>
        <v>0</v>
      </c>
    </row>
    <row r="309" spans="1:24" ht="51">
      <c r="A309" s="20">
        <v>299</v>
      </c>
      <c r="B309" s="21" t="s">
        <v>1020</v>
      </c>
      <c r="C309" s="31" t="s">
        <v>1021</v>
      </c>
      <c r="D309" s="21" t="s">
        <v>559</v>
      </c>
      <c r="E309" s="23">
        <v>0</v>
      </c>
      <c r="F309" s="24">
        <v>0</v>
      </c>
      <c r="G309" s="24">
        <v>0</v>
      </c>
      <c r="H309" s="25">
        <v>0</v>
      </c>
      <c r="I309" s="26">
        <v>0</v>
      </c>
      <c r="J309" s="24">
        <v>0</v>
      </c>
      <c r="K309" s="27">
        <v>0</v>
      </c>
      <c r="L309" s="43"/>
      <c r="M309" s="53">
        <v>0</v>
      </c>
      <c r="O309" s="60">
        <v>49704</v>
      </c>
      <c r="P309" s="60">
        <v>3054</v>
      </c>
      <c r="Q309" s="60">
        <v>2443.1999999999998</v>
      </c>
      <c r="R309" s="60">
        <v>2290.5</v>
      </c>
      <c r="T309" s="96">
        <f t="shared" si="16"/>
        <v>0</v>
      </c>
      <c r="U309" s="96">
        <f t="shared" si="17"/>
        <v>0</v>
      </c>
      <c r="W309" s="94">
        <f t="shared" si="18"/>
        <v>0</v>
      </c>
      <c r="X309" s="94">
        <f t="shared" si="19"/>
        <v>0</v>
      </c>
    </row>
    <row r="310" spans="1:24" ht="51">
      <c r="A310" s="20">
        <v>300</v>
      </c>
      <c r="B310" s="21" t="s">
        <v>1022</v>
      </c>
      <c r="C310" s="31" t="s">
        <v>1021</v>
      </c>
      <c r="D310" s="21" t="s">
        <v>559</v>
      </c>
      <c r="E310" s="23">
        <v>0</v>
      </c>
      <c r="F310" s="24">
        <v>0</v>
      </c>
      <c r="G310" s="24">
        <v>0</v>
      </c>
      <c r="H310" s="25">
        <v>0</v>
      </c>
      <c r="I310" s="26">
        <v>0</v>
      </c>
      <c r="J310" s="24">
        <v>0</v>
      </c>
      <c r="K310" s="27">
        <v>0</v>
      </c>
      <c r="L310" s="43"/>
      <c r="M310" s="53">
        <v>0</v>
      </c>
      <c r="O310" s="60">
        <v>356395</v>
      </c>
      <c r="P310" s="60">
        <v>3884</v>
      </c>
      <c r="Q310" s="60">
        <v>3107.2</v>
      </c>
      <c r="R310" s="60">
        <v>2913</v>
      </c>
      <c r="T310" s="96">
        <f t="shared" si="16"/>
        <v>0</v>
      </c>
      <c r="U310" s="96">
        <f t="shared" si="17"/>
        <v>0</v>
      </c>
      <c r="W310" s="94">
        <f t="shared" si="18"/>
        <v>0</v>
      </c>
      <c r="X310" s="94">
        <f t="shared" si="19"/>
        <v>0</v>
      </c>
    </row>
    <row r="311" spans="1:24" ht="51">
      <c r="A311" s="20">
        <v>301</v>
      </c>
      <c r="B311" s="21" t="s">
        <v>1023</v>
      </c>
      <c r="C311" s="31" t="s">
        <v>1024</v>
      </c>
      <c r="D311" s="21" t="s">
        <v>559</v>
      </c>
      <c r="E311" s="23">
        <v>1</v>
      </c>
      <c r="F311" s="24">
        <v>13348</v>
      </c>
      <c r="G311" s="24">
        <v>3733</v>
      </c>
      <c r="H311" s="25">
        <v>0.25</v>
      </c>
      <c r="I311" s="26">
        <v>0.79024947557686542</v>
      </c>
      <c r="J311" s="24">
        <v>2799.75</v>
      </c>
      <c r="K311" s="27">
        <v>2799.75</v>
      </c>
      <c r="L311" s="43"/>
      <c r="M311" s="53">
        <v>1</v>
      </c>
      <c r="O311" s="60">
        <v>71833</v>
      </c>
      <c r="P311" s="60">
        <v>3733</v>
      </c>
      <c r="Q311" s="60">
        <v>2986.4</v>
      </c>
      <c r="R311" s="60">
        <v>2799.75</v>
      </c>
      <c r="T311" s="96">
        <f t="shared" si="16"/>
        <v>39862467.200000003</v>
      </c>
      <c r="U311" s="96">
        <f t="shared" si="17"/>
        <v>37371063</v>
      </c>
      <c r="W311" s="94">
        <f t="shared" si="18"/>
        <v>39862467.200000003</v>
      </c>
      <c r="X311" s="94">
        <f t="shared" si="19"/>
        <v>37371063</v>
      </c>
    </row>
    <row r="312" spans="1:24" ht="51">
      <c r="A312" s="20">
        <v>302</v>
      </c>
      <c r="B312" s="21" t="s">
        <v>1025</v>
      </c>
      <c r="C312" s="31" t="s">
        <v>1024</v>
      </c>
      <c r="D312" s="21" t="s">
        <v>559</v>
      </c>
      <c r="E312" s="23">
        <v>0</v>
      </c>
      <c r="F312" s="24">
        <v>0</v>
      </c>
      <c r="G312" s="24">
        <v>0</v>
      </c>
      <c r="H312" s="25">
        <v>0</v>
      </c>
      <c r="I312" s="26">
        <v>0</v>
      </c>
      <c r="J312" s="24">
        <v>0</v>
      </c>
      <c r="K312" s="27">
        <v>0</v>
      </c>
      <c r="L312" s="43"/>
      <c r="M312" s="53">
        <v>0</v>
      </c>
      <c r="O312" s="60">
        <v>338960</v>
      </c>
      <c r="P312" s="60">
        <v>5270</v>
      </c>
      <c r="Q312" s="60">
        <v>4216</v>
      </c>
      <c r="R312" s="60">
        <v>3952.5</v>
      </c>
      <c r="T312" s="96">
        <f t="shared" si="16"/>
        <v>0</v>
      </c>
      <c r="U312" s="96">
        <f t="shared" si="17"/>
        <v>0</v>
      </c>
      <c r="W312" s="94">
        <f t="shared" si="18"/>
        <v>0</v>
      </c>
      <c r="X312" s="94">
        <f t="shared" si="19"/>
        <v>0</v>
      </c>
    </row>
    <row r="313" spans="1:24" ht="51">
      <c r="A313" s="20">
        <v>303</v>
      </c>
      <c r="B313" s="21" t="s">
        <v>1026</v>
      </c>
      <c r="C313" s="31" t="s">
        <v>1027</v>
      </c>
      <c r="D313" s="21" t="s">
        <v>559</v>
      </c>
      <c r="E313" s="23">
        <v>0</v>
      </c>
      <c r="F313" s="24">
        <v>0</v>
      </c>
      <c r="G313" s="24">
        <v>0</v>
      </c>
      <c r="H313" s="25">
        <v>0</v>
      </c>
      <c r="I313" s="26">
        <v>0</v>
      </c>
      <c r="J313" s="24">
        <v>0</v>
      </c>
      <c r="K313" s="27">
        <v>0</v>
      </c>
      <c r="L313" s="43"/>
      <c r="M313" s="53">
        <v>0</v>
      </c>
      <c r="O313" s="60">
        <v>101583</v>
      </c>
      <c r="P313" s="60">
        <v>8041</v>
      </c>
      <c r="Q313" s="60">
        <v>6432.8</v>
      </c>
      <c r="R313" s="60">
        <v>6030.75</v>
      </c>
      <c r="T313" s="96">
        <f t="shared" si="16"/>
        <v>0</v>
      </c>
      <c r="U313" s="96">
        <f t="shared" si="17"/>
        <v>0</v>
      </c>
      <c r="W313" s="94">
        <f t="shared" si="18"/>
        <v>0</v>
      </c>
      <c r="X313" s="94">
        <f t="shared" si="19"/>
        <v>0</v>
      </c>
    </row>
    <row r="314" spans="1:24" ht="51">
      <c r="A314" s="20">
        <v>304</v>
      </c>
      <c r="B314" s="21" t="s">
        <v>1028</v>
      </c>
      <c r="C314" s="31" t="s">
        <v>1027</v>
      </c>
      <c r="D314" s="21" t="s">
        <v>559</v>
      </c>
      <c r="E314" s="23">
        <v>0</v>
      </c>
      <c r="F314" s="24">
        <v>0</v>
      </c>
      <c r="G314" s="24">
        <v>0</v>
      </c>
      <c r="H314" s="25">
        <v>0</v>
      </c>
      <c r="I314" s="26">
        <v>0</v>
      </c>
      <c r="J314" s="24">
        <v>0</v>
      </c>
      <c r="K314" s="27">
        <v>0</v>
      </c>
      <c r="L314" s="43"/>
      <c r="M314" s="53">
        <v>0</v>
      </c>
      <c r="O314" s="60">
        <v>479336</v>
      </c>
      <c r="P314" s="60">
        <v>8041</v>
      </c>
      <c r="Q314" s="60">
        <v>6432.8</v>
      </c>
      <c r="R314" s="60">
        <v>6030.75</v>
      </c>
      <c r="T314" s="96">
        <f t="shared" si="16"/>
        <v>0</v>
      </c>
      <c r="U314" s="96">
        <f t="shared" si="17"/>
        <v>0</v>
      </c>
      <c r="W314" s="94">
        <f t="shared" si="18"/>
        <v>0</v>
      </c>
      <c r="X314" s="94">
        <f t="shared" si="19"/>
        <v>0</v>
      </c>
    </row>
    <row r="315" spans="1:24" ht="76.5">
      <c r="A315" s="20">
        <v>305</v>
      </c>
      <c r="B315" s="21" t="s">
        <v>1029</v>
      </c>
      <c r="C315" s="31" t="s">
        <v>1030</v>
      </c>
      <c r="D315" s="21" t="s">
        <v>559</v>
      </c>
      <c r="E315" s="23">
        <v>0</v>
      </c>
      <c r="F315" s="24">
        <v>0</v>
      </c>
      <c r="G315" s="24">
        <v>0</v>
      </c>
      <c r="H315" s="25">
        <v>0</v>
      </c>
      <c r="I315" s="26">
        <v>0</v>
      </c>
      <c r="J315" s="24">
        <v>0</v>
      </c>
      <c r="K315" s="27">
        <v>0</v>
      </c>
      <c r="L315" s="43"/>
      <c r="M315" s="53">
        <v>0</v>
      </c>
      <c r="O315" s="60">
        <v>90948</v>
      </c>
      <c r="P315" s="60">
        <v>1212</v>
      </c>
      <c r="Q315" s="60">
        <v>969.6</v>
      </c>
      <c r="R315" s="60">
        <v>909</v>
      </c>
      <c r="T315" s="96">
        <f t="shared" si="16"/>
        <v>0</v>
      </c>
      <c r="U315" s="96">
        <f t="shared" si="17"/>
        <v>0</v>
      </c>
      <c r="W315" s="94">
        <f t="shared" si="18"/>
        <v>0</v>
      </c>
      <c r="X315" s="94">
        <f t="shared" si="19"/>
        <v>0</v>
      </c>
    </row>
    <row r="316" spans="1:24" ht="76.5">
      <c r="A316" s="20">
        <v>306</v>
      </c>
      <c r="B316" s="21" t="s">
        <v>1031</v>
      </c>
      <c r="C316" s="31" t="s">
        <v>1032</v>
      </c>
      <c r="D316" s="21" t="s">
        <v>559</v>
      </c>
      <c r="E316" s="23">
        <v>0</v>
      </c>
      <c r="F316" s="24">
        <v>0</v>
      </c>
      <c r="G316" s="24">
        <v>0</v>
      </c>
      <c r="H316" s="25">
        <v>0</v>
      </c>
      <c r="I316" s="26">
        <v>0</v>
      </c>
      <c r="J316" s="24">
        <v>0</v>
      </c>
      <c r="K316" s="27">
        <v>0</v>
      </c>
      <c r="L316" s="43"/>
      <c r="M316" s="53">
        <v>0</v>
      </c>
      <c r="O316" s="60">
        <v>90948</v>
      </c>
      <c r="P316" s="60">
        <v>1212</v>
      </c>
      <c r="Q316" s="60">
        <v>969.6</v>
      </c>
      <c r="R316" s="60">
        <v>909</v>
      </c>
      <c r="T316" s="96">
        <f t="shared" si="16"/>
        <v>0</v>
      </c>
      <c r="U316" s="96">
        <f t="shared" si="17"/>
        <v>0</v>
      </c>
      <c r="W316" s="94">
        <f t="shared" si="18"/>
        <v>0</v>
      </c>
      <c r="X316" s="94">
        <f t="shared" si="19"/>
        <v>0</v>
      </c>
    </row>
    <row r="317" spans="1:24" ht="89.25">
      <c r="A317" s="20">
        <v>307</v>
      </c>
      <c r="B317" s="21" t="s">
        <v>1033</v>
      </c>
      <c r="C317" s="31" t="s">
        <v>1034</v>
      </c>
      <c r="D317" s="21" t="s">
        <v>559</v>
      </c>
      <c r="E317" s="23">
        <v>0</v>
      </c>
      <c r="F317" s="24">
        <v>0</v>
      </c>
      <c r="G317" s="24">
        <v>0</v>
      </c>
      <c r="H317" s="25">
        <v>0</v>
      </c>
      <c r="I317" s="26">
        <v>0</v>
      </c>
      <c r="J317" s="24">
        <v>0</v>
      </c>
      <c r="K317" s="27">
        <v>0</v>
      </c>
      <c r="L317" s="43"/>
      <c r="M317" s="53">
        <v>0</v>
      </c>
      <c r="O317" s="60">
        <v>90948</v>
      </c>
      <c r="P317" s="60">
        <v>1212</v>
      </c>
      <c r="Q317" s="60">
        <v>969.6</v>
      </c>
      <c r="R317" s="60">
        <v>909</v>
      </c>
      <c r="T317" s="96">
        <f t="shared" si="16"/>
        <v>0</v>
      </c>
      <c r="U317" s="96">
        <f t="shared" si="17"/>
        <v>0</v>
      </c>
      <c r="W317" s="94">
        <f t="shared" si="18"/>
        <v>0</v>
      </c>
      <c r="X317" s="94">
        <f t="shared" si="19"/>
        <v>0</v>
      </c>
    </row>
    <row r="318" spans="1:24" ht="89.25">
      <c r="A318" s="20">
        <v>308</v>
      </c>
      <c r="B318" s="21" t="s">
        <v>1035</v>
      </c>
      <c r="C318" s="31" t="s">
        <v>1036</v>
      </c>
      <c r="D318" s="21" t="s">
        <v>559</v>
      </c>
      <c r="E318" s="23">
        <v>0</v>
      </c>
      <c r="F318" s="24">
        <v>0</v>
      </c>
      <c r="G318" s="24">
        <v>0</v>
      </c>
      <c r="H318" s="25">
        <v>0</v>
      </c>
      <c r="I318" s="26">
        <v>0</v>
      </c>
      <c r="J318" s="24">
        <v>0</v>
      </c>
      <c r="K318" s="27">
        <v>0</v>
      </c>
      <c r="L318" s="43"/>
      <c r="M318" s="53">
        <v>0</v>
      </c>
      <c r="O318" s="60">
        <v>90948</v>
      </c>
      <c r="P318" s="60">
        <v>1212</v>
      </c>
      <c r="Q318" s="60">
        <v>969.6</v>
      </c>
      <c r="R318" s="60">
        <v>909</v>
      </c>
      <c r="T318" s="96">
        <f t="shared" si="16"/>
        <v>0</v>
      </c>
      <c r="U318" s="96">
        <f t="shared" si="17"/>
        <v>0</v>
      </c>
      <c r="W318" s="94">
        <f t="shared" si="18"/>
        <v>0</v>
      </c>
      <c r="X318" s="94">
        <f t="shared" si="19"/>
        <v>0</v>
      </c>
    </row>
    <row r="319" spans="1:24" ht="76.5">
      <c r="A319" s="20">
        <v>309</v>
      </c>
      <c r="B319" s="21" t="s">
        <v>1037</v>
      </c>
      <c r="C319" s="31" t="s">
        <v>1038</v>
      </c>
      <c r="D319" s="21" t="s">
        <v>559</v>
      </c>
      <c r="E319" s="23">
        <v>0</v>
      </c>
      <c r="F319" s="24">
        <v>0</v>
      </c>
      <c r="G319" s="24">
        <v>0</v>
      </c>
      <c r="H319" s="25">
        <v>0</v>
      </c>
      <c r="I319" s="26">
        <v>0</v>
      </c>
      <c r="J319" s="24">
        <v>0</v>
      </c>
      <c r="K319" s="27">
        <v>0</v>
      </c>
      <c r="L319" s="43"/>
      <c r="M319" s="53">
        <v>0</v>
      </c>
      <c r="O319" s="60">
        <v>125563</v>
      </c>
      <c r="P319" s="60">
        <v>1515</v>
      </c>
      <c r="Q319" s="60">
        <v>1212</v>
      </c>
      <c r="R319" s="60">
        <v>1136.25</v>
      </c>
      <c r="T319" s="96">
        <f t="shared" si="16"/>
        <v>0</v>
      </c>
      <c r="U319" s="96">
        <f t="shared" si="17"/>
        <v>0</v>
      </c>
      <c r="W319" s="94">
        <f t="shared" si="18"/>
        <v>0</v>
      </c>
      <c r="X319" s="94">
        <f t="shared" si="19"/>
        <v>0</v>
      </c>
    </row>
    <row r="320" spans="1:24" ht="76.5">
      <c r="A320" s="20">
        <v>310</v>
      </c>
      <c r="B320" s="21" t="s">
        <v>1039</v>
      </c>
      <c r="C320" s="31" t="s">
        <v>1040</v>
      </c>
      <c r="D320" s="21" t="s">
        <v>559</v>
      </c>
      <c r="E320" s="23">
        <v>0</v>
      </c>
      <c r="F320" s="24">
        <v>0</v>
      </c>
      <c r="G320" s="24">
        <v>0</v>
      </c>
      <c r="H320" s="25">
        <v>0</v>
      </c>
      <c r="I320" s="26">
        <v>0</v>
      </c>
      <c r="J320" s="24">
        <v>0</v>
      </c>
      <c r="K320" s="27">
        <v>0</v>
      </c>
      <c r="L320" s="43"/>
      <c r="M320" s="53">
        <v>0</v>
      </c>
      <c r="O320" s="60">
        <v>125563</v>
      </c>
      <c r="P320" s="60">
        <v>1515</v>
      </c>
      <c r="Q320" s="60">
        <v>1212</v>
      </c>
      <c r="R320" s="60">
        <v>1136.25</v>
      </c>
      <c r="T320" s="96">
        <f t="shared" si="16"/>
        <v>0</v>
      </c>
      <c r="U320" s="96">
        <f t="shared" si="17"/>
        <v>0</v>
      </c>
      <c r="W320" s="94">
        <f t="shared" si="18"/>
        <v>0</v>
      </c>
      <c r="X320" s="94">
        <f t="shared" si="19"/>
        <v>0</v>
      </c>
    </row>
    <row r="321" spans="1:24" ht="89.25">
      <c r="A321" s="20">
        <v>311</v>
      </c>
      <c r="B321" s="21" t="s">
        <v>1041</v>
      </c>
      <c r="C321" s="31" t="s">
        <v>1042</v>
      </c>
      <c r="D321" s="21" t="s">
        <v>559</v>
      </c>
      <c r="E321" s="23">
        <v>0</v>
      </c>
      <c r="F321" s="24">
        <v>0</v>
      </c>
      <c r="G321" s="24">
        <v>0</v>
      </c>
      <c r="H321" s="25">
        <v>0</v>
      </c>
      <c r="I321" s="26">
        <v>0</v>
      </c>
      <c r="J321" s="24">
        <v>0</v>
      </c>
      <c r="K321" s="27">
        <v>0</v>
      </c>
      <c r="L321" s="43"/>
      <c r="M321" s="53">
        <v>0</v>
      </c>
      <c r="O321" s="60">
        <v>125563</v>
      </c>
      <c r="P321" s="60">
        <v>1515</v>
      </c>
      <c r="Q321" s="60">
        <v>1212</v>
      </c>
      <c r="R321" s="60">
        <v>1136.25</v>
      </c>
      <c r="T321" s="96">
        <f t="shared" si="16"/>
        <v>0</v>
      </c>
      <c r="U321" s="96">
        <f t="shared" si="17"/>
        <v>0</v>
      </c>
      <c r="W321" s="94">
        <f t="shared" si="18"/>
        <v>0</v>
      </c>
      <c r="X321" s="94">
        <f t="shared" si="19"/>
        <v>0</v>
      </c>
    </row>
    <row r="322" spans="1:24" ht="89.25">
      <c r="A322" s="20">
        <v>312</v>
      </c>
      <c r="B322" s="21" t="s">
        <v>1043</v>
      </c>
      <c r="C322" s="31" t="s">
        <v>1044</v>
      </c>
      <c r="D322" s="21" t="s">
        <v>559</v>
      </c>
      <c r="E322" s="23">
        <v>0</v>
      </c>
      <c r="F322" s="24">
        <v>0</v>
      </c>
      <c r="G322" s="24">
        <v>0</v>
      </c>
      <c r="H322" s="25">
        <v>0</v>
      </c>
      <c r="I322" s="26">
        <v>0</v>
      </c>
      <c r="J322" s="24">
        <v>0</v>
      </c>
      <c r="K322" s="27">
        <v>0</v>
      </c>
      <c r="L322" s="43"/>
      <c r="M322" s="53">
        <v>0</v>
      </c>
      <c r="O322" s="60">
        <v>125563</v>
      </c>
      <c r="P322" s="60">
        <v>1515</v>
      </c>
      <c r="Q322" s="60">
        <v>1212</v>
      </c>
      <c r="R322" s="60">
        <v>1136.25</v>
      </c>
      <c r="T322" s="96">
        <f t="shared" si="16"/>
        <v>0</v>
      </c>
      <c r="U322" s="96">
        <f t="shared" si="17"/>
        <v>0</v>
      </c>
      <c r="W322" s="94">
        <f t="shared" si="18"/>
        <v>0</v>
      </c>
      <c r="X322" s="94">
        <f t="shared" si="19"/>
        <v>0</v>
      </c>
    </row>
    <row r="323" spans="1:24" ht="76.5">
      <c r="A323" s="20">
        <v>313</v>
      </c>
      <c r="B323" s="21" t="s">
        <v>1045</v>
      </c>
      <c r="C323" s="31" t="s">
        <v>1046</v>
      </c>
      <c r="D323" s="21" t="s">
        <v>559</v>
      </c>
      <c r="E323" s="23">
        <v>0</v>
      </c>
      <c r="F323" s="24">
        <v>0</v>
      </c>
      <c r="G323" s="24">
        <v>0</v>
      </c>
      <c r="H323" s="25">
        <v>0</v>
      </c>
      <c r="I323" s="26">
        <v>0</v>
      </c>
      <c r="J323" s="24">
        <v>0</v>
      </c>
      <c r="K323" s="27">
        <v>0</v>
      </c>
      <c r="L323" s="43"/>
      <c r="M323" s="53">
        <v>0</v>
      </c>
      <c r="O323" s="60">
        <v>152938</v>
      </c>
      <c r="P323" s="60">
        <v>2272</v>
      </c>
      <c r="Q323" s="60">
        <v>1817.6</v>
      </c>
      <c r="R323" s="60">
        <v>1704</v>
      </c>
      <c r="T323" s="96">
        <f t="shared" si="16"/>
        <v>0</v>
      </c>
      <c r="U323" s="96">
        <f t="shared" si="17"/>
        <v>0</v>
      </c>
      <c r="W323" s="94">
        <f t="shared" si="18"/>
        <v>0</v>
      </c>
      <c r="X323" s="94">
        <f t="shared" si="19"/>
        <v>0</v>
      </c>
    </row>
    <row r="324" spans="1:24" ht="76.5">
      <c r="A324" s="20">
        <v>314</v>
      </c>
      <c r="B324" s="21" t="s">
        <v>1047</v>
      </c>
      <c r="C324" s="31" t="s">
        <v>1048</v>
      </c>
      <c r="D324" s="21" t="s">
        <v>559</v>
      </c>
      <c r="E324" s="23">
        <v>0</v>
      </c>
      <c r="F324" s="24">
        <v>0</v>
      </c>
      <c r="G324" s="24">
        <v>0</v>
      </c>
      <c r="H324" s="25">
        <v>0</v>
      </c>
      <c r="I324" s="26">
        <v>0</v>
      </c>
      <c r="J324" s="24">
        <v>0</v>
      </c>
      <c r="K324" s="27">
        <v>0</v>
      </c>
      <c r="L324" s="43"/>
      <c r="M324" s="53">
        <v>0</v>
      </c>
      <c r="O324" s="60">
        <v>152938</v>
      </c>
      <c r="P324" s="60">
        <v>2272</v>
      </c>
      <c r="Q324" s="60">
        <v>1817.6</v>
      </c>
      <c r="R324" s="60">
        <v>1704</v>
      </c>
      <c r="T324" s="96">
        <f t="shared" si="16"/>
        <v>0</v>
      </c>
      <c r="U324" s="96">
        <f t="shared" si="17"/>
        <v>0</v>
      </c>
      <c r="W324" s="94">
        <f t="shared" si="18"/>
        <v>0</v>
      </c>
      <c r="X324" s="94">
        <f t="shared" si="19"/>
        <v>0</v>
      </c>
    </row>
    <row r="325" spans="1:24" ht="89.25">
      <c r="A325" s="20">
        <v>315</v>
      </c>
      <c r="B325" s="21" t="s">
        <v>1049</v>
      </c>
      <c r="C325" s="31" t="s">
        <v>1050</v>
      </c>
      <c r="D325" s="21" t="s">
        <v>559</v>
      </c>
      <c r="E325" s="23">
        <v>0</v>
      </c>
      <c r="F325" s="24">
        <v>0</v>
      </c>
      <c r="G325" s="24">
        <v>0</v>
      </c>
      <c r="H325" s="25">
        <v>0</v>
      </c>
      <c r="I325" s="26">
        <v>0</v>
      </c>
      <c r="J325" s="24">
        <v>0</v>
      </c>
      <c r="K325" s="27">
        <v>0</v>
      </c>
      <c r="L325" s="43"/>
      <c r="M325" s="53">
        <v>0</v>
      </c>
      <c r="O325" s="60">
        <v>172884</v>
      </c>
      <c r="P325" s="60">
        <v>2272</v>
      </c>
      <c r="Q325" s="60">
        <v>1817.6</v>
      </c>
      <c r="R325" s="60">
        <v>1704</v>
      </c>
      <c r="T325" s="96">
        <f t="shared" si="16"/>
        <v>0</v>
      </c>
      <c r="U325" s="96">
        <f t="shared" si="17"/>
        <v>0</v>
      </c>
      <c r="W325" s="94">
        <f t="shared" si="18"/>
        <v>0</v>
      </c>
      <c r="X325" s="94">
        <f t="shared" si="19"/>
        <v>0</v>
      </c>
    </row>
    <row r="326" spans="1:24" ht="89.25">
      <c r="A326" s="20">
        <v>316</v>
      </c>
      <c r="B326" s="21" t="s">
        <v>1051</v>
      </c>
      <c r="C326" s="31" t="s">
        <v>1052</v>
      </c>
      <c r="D326" s="21" t="s">
        <v>559</v>
      </c>
      <c r="E326" s="23">
        <v>0</v>
      </c>
      <c r="F326" s="24">
        <v>0</v>
      </c>
      <c r="G326" s="24">
        <v>0</v>
      </c>
      <c r="H326" s="25">
        <v>0</v>
      </c>
      <c r="I326" s="26">
        <v>0</v>
      </c>
      <c r="J326" s="24">
        <v>0</v>
      </c>
      <c r="K326" s="27">
        <v>0</v>
      </c>
      <c r="L326" s="43"/>
      <c r="M326" s="53">
        <v>0</v>
      </c>
      <c r="O326" s="60">
        <v>152938</v>
      </c>
      <c r="P326" s="60">
        <v>2272</v>
      </c>
      <c r="Q326" s="60">
        <v>1817.6</v>
      </c>
      <c r="R326" s="60">
        <v>1704</v>
      </c>
      <c r="T326" s="96">
        <f t="shared" si="16"/>
        <v>0</v>
      </c>
      <c r="U326" s="96">
        <f t="shared" si="17"/>
        <v>0</v>
      </c>
      <c r="W326" s="94">
        <f t="shared" si="18"/>
        <v>0</v>
      </c>
      <c r="X326" s="94">
        <f t="shared" si="19"/>
        <v>0</v>
      </c>
    </row>
    <row r="327" spans="1:24" ht="76.5">
      <c r="A327" s="20">
        <v>317</v>
      </c>
      <c r="B327" s="21" t="s">
        <v>1053</v>
      </c>
      <c r="C327" s="31" t="s">
        <v>1054</v>
      </c>
      <c r="D327" s="21" t="s">
        <v>559</v>
      </c>
      <c r="E327" s="23">
        <v>0</v>
      </c>
      <c r="F327" s="24">
        <v>0</v>
      </c>
      <c r="G327" s="24">
        <v>0</v>
      </c>
      <c r="H327" s="25">
        <v>0</v>
      </c>
      <c r="I327" s="26">
        <v>0</v>
      </c>
      <c r="J327" s="24">
        <v>0</v>
      </c>
      <c r="K327" s="27">
        <v>0</v>
      </c>
      <c r="L327" s="43"/>
      <c r="M327" s="53">
        <v>0</v>
      </c>
      <c r="O327" s="60">
        <v>689771</v>
      </c>
      <c r="P327" s="60">
        <v>5236</v>
      </c>
      <c r="Q327" s="60">
        <v>4188.8</v>
      </c>
      <c r="R327" s="60">
        <v>3927</v>
      </c>
      <c r="T327" s="96">
        <f t="shared" si="16"/>
        <v>0</v>
      </c>
      <c r="U327" s="96">
        <f t="shared" si="17"/>
        <v>0</v>
      </c>
      <c r="W327" s="94">
        <f t="shared" si="18"/>
        <v>0</v>
      </c>
      <c r="X327" s="94">
        <f t="shared" si="19"/>
        <v>0</v>
      </c>
    </row>
    <row r="328" spans="1:24" ht="76.5">
      <c r="A328" s="20">
        <v>318</v>
      </c>
      <c r="B328" s="21" t="s">
        <v>1055</v>
      </c>
      <c r="C328" s="31" t="s">
        <v>1056</v>
      </c>
      <c r="D328" s="21" t="s">
        <v>559</v>
      </c>
      <c r="E328" s="23">
        <v>0</v>
      </c>
      <c r="F328" s="24">
        <v>0</v>
      </c>
      <c r="G328" s="24">
        <v>0</v>
      </c>
      <c r="H328" s="25">
        <v>0</v>
      </c>
      <c r="I328" s="26">
        <v>0</v>
      </c>
      <c r="J328" s="24">
        <v>0</v>
      </c>
      <c r="K328" s="27">
        <v>0</v>
      </c>
      <c r="L328" s="43"/>
      <c r="M328" s="53">
        <v>0</v>
      </c>
      <c r="O328" s="60">
        <v>736123</v>
      </c>
      <c r="P328" s="60">
        <v>5236</v>
      </c>
      <c r="Q328" s="60">
        <v>4188.8</v>
      </c>
      <c r="R328" s="60">
        <v>3927</v>
      </c>
      <c r="T328" s="96">
        <f t="shared" si="16"/>
        <v>0</v>
      </c>
      <c r="U328" s="96">
        <f t="shared" si="17"/>
        <v>0</v>
      </c>
      <c r="W328" s="94">
        <f t="shared" si="18"/>
        <v>0</v>
      </c>
      <c r="X328" s="94">
        <f t="shared" si="19"/>
        <v>0</v>
      </c>
    </row>
    <row r="329" spans="1:24" ht="89.25">
      <c r="A329" s="20">
        <v>319</v>
      </c>
      <c r="B329" s="21" t="s">
        <v>1057</v>
      </c>
      <c r="C329" s="31" t="s">
        <v>1058</v>
      </c>
      <c r="D329" s="21" t="s">
        <v>559</v>
      </c>
      <c r="E329" s="23">
        <v>0</v>
      </c>
      <c r="F329" s="24">
        <v>0</v>
      </c>
      <c r="G329" s="24">
        <v>0</v>
      </c>
      <c r="H329" s="25">
        <v>0</v>
      </c>
      <c r="I329" s="26">
        <v>0</v>
      </c>
      <c r="J329" s="24">
        <v>0</v>
      </c>
      <c r="K329" s="27">
        <v>0</v>
      </c>
      <c r="L329" s="43"/>
      <c r="M329" s="53">
        <v>0</v>
      </c>
      <c r="O329" s="60">
        <v>689771</v>
      </c>
      <c r="P329" s="60">
        <v>5236</v>
      </c>
      <c r="Q329" s="60">
        <v>4188.8</v>
      </c>
      <c r="R329" s="60">
        <v>3927</v>
      </c>
      <c r="T329" s="96">
        <f t="shared" si="16"/>
        <v>0</v>
      </c>
      <c r="U329" s="96">
        <f t="shared" si="17"/>
        <v>0</v>
      </c>
      <c r="W329" s="94">
        <f t="shared" si="18"/>
        <v>0</v>
      </c>
      <c r="X329" s="94">
        <f t="shared" si="19"/>
        <v>0</v>
      </c>
    </row>
    <row r="330" spans="1:24" ht="89.25">
      <c r="A330" s="20">
        <v>320</v>
      </c>
      <c r="B330" s="21" t="s">
        <v>1059</v>
      </c>
      <c r="C330" s="31" t="s">
        <v>1060</v>
      </c>
      <c r="D330" s="21" t="s">
        <v>559</v>
      </c>
      <c r="E330" s="23">
        <v>0</v>
      </c>
      <c r="F330" s="24">
        <v>0</v>
      </c>
      <c r="G330" s="24">
        <v>0</v>
      </c>
      <c r="H330" s="25">
        <v>0</v>
      </c>
      <c r="I330" s="26">
        <v>0</v>
      </c>
      <c r="J330" s="24">
        <v>0</v>
      </c>
      <c r="K330" s="27">
        <v>0</v>
      </c>
      <c r="L330" s="43"/>
      <c r="M330" s="53">
        <v>0</v>
      </c>
      <c r="O330" s="60">
        <v>736123</v>
      </c>
      <c r="P330" s="60">
        <v>5236</v>
      </c>
      <c r="Q330" s="60">
        <v>4188.8</v>
      </c>
      <c r="R330" s="60">
        <v>3927</v>
      </c>
      <c r="T330" s="96">
        <f t="shared" ref="T330:T393" si="20">F330*Q330</f>
        <v>0</v>
      </c>
      <c r="U330" s="96">
        <f t="shared" ref="U330:U393" si="21">F330*R330</f>
        <v>0</v>
      </c>
      <c r="W330" s="94">
        <f t="shared" ref="W330:W393" si="22">T330-L330</f>
        <v>0</v>
      </c>
      <c r="X330" s="94">
        <f t="shared" ref="X330:X393" si="23">U330-L330</f>
        <v>0</v>
      </c>
    </row>
    <row r="331" spans="1:24" ht="63.75">
      <c r="A331" s="20">
        <v>321</v>
      </c>
      <c r="B331" s="21" t="s">
        <v>1061</v>
      </c>
      <c r="C331" s="31" t="s">
        <v>1062</v>
      </c>
      <c r="D331" s="21" t="s">
        <v>559</v>
      </c>
      <c r="E331" s="23">
        <v>0</v>
      </c>
      <c r="F331" s="24">
        <v>0</v>
      </c>
      <c r="G331" s="24">
        <v>0</v>
      </c>
      <c r="H331" s="25">
        <v>0</v>
      </c>
      <c r="I331" s="26">
        <v>0</v>
      </c>
      <c r="J331" s="24">
        <v>0</v>
      </c>
      <c r="K331" s="27">
        <v>0</v>
      </c>
      <c r="L331" s="43"/>
      <c r="M331" s="53">
        <v>0</v>
      </c>
      <c r="O331" s="60">
        <v>989800</v>
      </c>
      <c r="P331" s="60">
        <v>15590</v>
      </c>
      <c r="Q331" s="60">
        <v>12472</v>
      </c>
      <c r="R331" s="60">
        <v>11692.5</v>
      </c>
      <c r="T331" s="96">
        <f t="shared" si="20"/>
        <v>0</v>
      </c>
      <c r="U331" s="96">
        <f t="shared" si="21"/>
        <v>0</v>
      </c>
      <c r="W331" s="94">
        <f t="shared" si="22"/>
        <v>0</v>
      </c>
      <c r="X331" s="94">
        <f t="shared" si="23"/>
        <v>0</v>
      </c>
    </row>
    <row r="332" spans="1:24" ht="63.75">
      <c r="A332" s="20">
        <v>322</v>
      </c>
      <c r="B332" s="21" t="s">
        <v>1063</v>
      </c>
      <c r="C332" s="31" t="s">
        <v>1064</v>
      </c>
      <c r="D332" s="21" t="s">
        <v>559</v>
      </c>
      <c r="E332" s="23">
        <v>0</v>
      </c>
      <c r="F332" s="24">
        <v>0</v>
      </c>
      <c r="G332" s="24">
        <v>0</v>
      </c>
      <c r="H332" s="25">
        <v>0</v>
      </c>
      <c r="I332" s="26">
        <v>0</v>
      </c>
      <c r="J332" s="24">
        <v>0</v>
      </c>
      <c r="K332" s="27">
        <v>0</v>
      </c>
      <c r="L332" s="43"/>
      <c r="M332" s="53">
        <v>0</v>
      </c>
      <c r="O332" s="60">
        <v>992911</v>
      </c>
      <c r="P332" s="60">
        <v>15590</v>
      </c>
      <c r="Q332" s="60">
        <v>12472</v>
      </c>
      <c r="R332" s="60">
        <v>11692.5</v>
      </c>
      <c r="T332" s="96">
        <f t="shared" si="20"/>
        <v>0</v>
      </c>
      <c r="U332" s="96">
        <f t="shared" si="21"/>
        <v>0</v>
      </c>
      <c r="W332" s="94">
        <f t="shared" si="22"/>
        <v>0</v>
      </c>
      <c r="X332" s="94">
        <f t="shared" si="23"/>
        <v>0</v>
      </c>
    </row>
    <row r="333" spans="1:24" ht="63.75">
      <c r="A333" s="20">
        <v>323</v>
      </c>
      <c r="B333" s="21" t="s">
        <v>1065</v>
      </c>
      <c r="C333" s="31" t="s">
        <v>1066</v>
      </c>
      <c r="D333" s="21" t="s">
        <v>559</v>
      </c>
      <c r="E333" s="23">
        <v>0</v>
      </c>
      <c r="F333" s="24">
        <v>0</v>
      </c>
      <c r="G333" s="24">
        <v>0</v>
      </c>
      <c r="H333" s="25">
        <v>0</v>
      </c>
      <c r="I333" s="26">
        <v>0</v>
      </c>
      <c r="J333" s="24">
        <v>0</v>
      </c>
      <c r="K333" s="27">
        <v>0</v>
      </c>
      <c r="L333" s="43"/>
      <c r="M333" s="53">
        <v>0</v>
      </c>
      <c r="O333" s="60">
        <v>989800</v>
      </c>
      <c r="P333" s="60">
        <v>15590</v>
      </c>
      <c r="Q333" s="60">
        <v>12472</v>
      </c>
      <c r="R333" s="60">
        <v>11692.5</v>
      </c>
      <c r="T333" s="96">
        <f t="shared" si="20"/>
        <v>0</v>
      </c>
      <c r="U333" s="96">
        <f t="shared" si="21"/>
        <v>0</v>
      </c>
      <c r="W333" s="94">
        <f t="shared" si="22"/>
        <v>0</v>
      </c>
      <c r="X333" s="94">
        <f t="shared" si="23"/>
        <v>0</v>
      </c>
    </row>
    <row r="334" spans="1:24" ht="63.75">
      <c r="A334" s="20">
        <v>324</v>
      </c>
      <c r="B334" s="21" t="s">
        <v>1067</v>
      </c>
      <c r="C334" s="31" t="s">
        <v>1068</v>
      </c>
      <c r="D334" s="21" t="s">
        <v>559</v>
      </c>
      <c r="E334" s="23">
        <v>0</v>
      </c>
      <c r="F334" s="24">
        <v>0</v>
      </c>
      <c r="G334" s="24">
        <v>0</v>
      </c>
      <c r="H334" s="25">
        <v>0</v>
      </c>
      <c r="I334" s="26">
        <v>0</v>
      </c>
      <c r="J334" s="24">
        <v>0</v>
      </c>
      <c r="K334" s="27">
        <v>0</v>
      </c>
      <c r="L334" s="43"/>
      <c r="M334" s="53">
        <v>0</v>
      </c>
      <c r="O334" s="60">
        <v>1360972</v>
      </c>
      <c r="P334" s="60">
        <v>14942</v>
      </c>
      <c r="Q334" s="60">
        <v>11953.6</v>
      </c>
      <c r="R334" s="60">
        <v>11206.5</v>
      </c>
      <c r="T334" s="96">
        <f t="shared" si="20"/>
        <v>0</v>
      </c>
      <c r="U334" s="96">
        <f t="shared" si="21"/>
        <v>0</v>
      </c>
      <c r="W334" s="94">
        <f t="shared" si="22"/>
        <v>0</v>
      </c>
      <c r="X334" s="94">
        <f t="shared" si="23"/>
        <v>0</v>
      </c>
    </row>
    <row r="335" spans="1:24" ht="63.75">
      <c r="A335" s="20">
        <v>325</v>
      </c>
      <c r="B335" s="21" t="s">
        <v>1069</v>
      </c>
      <c r="C335" s="31" t="s">
        <v>1070</v>
      </c>
      <c r="D335" s="21" t="s">
        <v>559</v>
      </c>
      <c r="E335" s="23">
        <v>0</v>
      </c>
      <c r="F335" s="24">
        <v>0</v>
      </c>
      <c r="G335" s="24">
        <v>0</v>
      </c>
      <c r="H335" s="25">
        <v>0</v>
      </c>
      <c r="I335" s="26">
        <v>0</v>
      </c>
      <c r="J335" s="24">
        <v>0</v>
      </c>
      <c r="K335" s="27">
        <v>0</v>
      </c>
      <c r="L335" s="43"/>
      <c r="M335" s="53">
        <v>0</v>
      </c>
      <c r="O335" s="60">
        <v>1275273</v>
      </c>
      <c r="P335" s="60">
        <v>14942</v>
      </c>
      <c r="Q335" s="60">
        <v>11953.6</v>
      </c>
      <c r="R335" s="60">
        <v>11206.5</v>
      </c>
      <c r="T335" s="96">
        <f t="shared" si="20"/>
        <v>0</v>
      </c>
      <c r="U335" s="96">
        <f t="shared" si="21"/>
        <v>0</v>
      </c>
      <c r="W335" s="94">
        <f t="shared" si="22"/>
        <v>0</v>
      </c>
      <c r="X335" s="94">
        <f t="shared" si="23"/>
        <v>0</v>
      </c>
    </row>
    <row r="336" spans="1:24" ht="63.75">
      <c r="A336" s="20">
        <v>326</v>
      </c>
      <c r="B336" s="21" t="s">
        <v>1071</v>
      </c>
      <c r="C336" s="31" t="s">
        <v>1072</v>
      </c>
      <c r="D336" s="21" t="s">
        <v>559</v>
      </c>
      <c r="E336" s="23">
        <v>0</v>
      </c>
      <c r="F336" s="24">
        <v>0</v>
      </c>
      <c r="G336" s="24">
        <v>0</v>
      </c>
      <c r="H336" s="25">
        <v>0</v>
      </c>
      <c r="I336" s="26">
        <v>0</v>
      </c>
      <c r="J336" s="24">
        <v>0</v>
      </c>
      <c r="K336" s="27">
        <v>0</v>
      </c>
      <c r="L336" s="43"/>
      <c r="M336" s="53">
        <v>0</v>
      </c>
      <c r="O336" s="60">
        <v>1360972</v>
      </c>
      <c r="P336" s="60">
        <v>14942</v>
      </c>
      <c r="Q336" s="60">
        <v>11953.6</v>
      </c>
      <c r="R336" s="60">
        <v>11206.5</v>
      </c>
      <c r="T336" s="96">
        <f t="shared" si="20"/>
        <v>0</v>
      </c>
      <c r="U336" s="96">
        <f t="shared" si="21"/>
        <v>0</v>
      </c>
      <c r="W336" s="94">
        <f t="shared" si="22"/>
        <v>0</v>
      </c>
      <c r="X336" s="94">
        <f t="shared" si="23"/>
        <v>0</v>
      </c>
    </row>
    <row r="337" spans="1:24" ht="63.75">
      <c r="A337" s="20">
        <v>327</v>
      </c>
      <c r="B337" s="21" t="s">
        <v>1073</v>
      </c>
      <c r="C337" s="31" t="s">
        <v>1074</v>
      </c>
      <c r="D337" s="21" t="s">
        <v>559</v>
      </c>
      <c r="E337" s="23">
        <v>0</v>
      </c>
      <c r="F337" s="24">
        <v>0</v>
      </c>
      <c r="G337" s="24">
        <v>0</v>
      </c>
      <c r="H337" s="25">
        <v>0</v>
      </c>
      <c r="I337" s="26">
        <v>0</v>
      </c>
      <c r="J337" s="24">
        <v>0</v>
      </c>
      <c r="K337" s="27">
        <v>0</v>
      </c>
      <c r="L337" s="43"/>
      <c r="M337" s="53">
        <v>0</v>
      </c>
      <c r="O337" s="60">
        <v>2196682</v>
      </c>
      <c r="P337" s="60">
        <v>27437</v>
      </c>
      <c r="Q337" s="60">
        <v>21949.599999999999</v>
      </c>
      <c r="R337" s="60">
        <v>20577.75</v>
      </c>
      <c r="T337" s="96">
        <f t="shared" si="20"/>
        <v>0</v>
      </c>
      <c r="U337" s="96">
        <f t="shared" si="21"/>
        <v>0</v>
      </c>
      <c r="W337" s="94">
        <f t="shared" si="22"/>
        <v>0</v>
      </c>
      <c r="X337" s="94">
        <f t="shared" si="23"/>
        <v>0</v>
      </c>
    </row>
    <row r="338" spans="1:24" ht="63.75">
      <c r="A338" s="20">
        <v>328</v>
      </c>
      <c r="B338" s="21" t="s">
        <v>1075</v>
      </c>
      <c r="C338" s="31" t="s">
        <v>1076</v>
      </c>
      <c r="D338" s="21" t="s">
        <v>559</v>
      </c>
      <c r="E338" s="23">
        <v>0</v>
      </c>
      <c r="F338" s="24">
        <v>0</v>
      </c>
      <c r="G338" s="24">
        <v>0</v>
      </c>
      <c r="H338" s="25">
        <v>0</v>
      </c>
      <c r="I338" s="26">
        <v>0</v>
      </c>
      <c r="J338" s="24">
        <v>0</v>
      </c>
      <c r="K338" s="27">
        <v>0</v>
      </c>
      <c r="L338" s="43"/>
      <c r="M338" s="53">
        <v>0</v>
      </c>
      <c r="O338" s="60">
        <v>2202277</v>
      </c>
      <c r="P338" s="60">
        <v>27437</v>
      </c>
      <c r="Q338" s="60">
        <v>21949.599999999999</v>
      </c>
      <c r="R338" s="60">
        <v>20577.75</v>
      </c>
      <c r="T338" s="96">
        <f t="shared" si="20"/>
        <v>0</v>
      </c>
      <c r="U338" s="96">
        <f t="shared" si="21"/>
        <v>0</v>
      </c>
      <c r="W338" s="94">
        <f t="shared" si="22"/>
        <v>0</v>
      </c>
      <c r="X338" s="94">
        <f t="shared" si="23"/>
        <v>0</v>
      </c>
    </row>
    <row r="339" spans="1:24" ht="63.75">
      <c r="A339" s="20">
        <v>329</v>
      </c>
      <c r="B339" s="21" t="s">
        <v>1077</v>
      </c>
      <c r="C339" s="31" t="s">
        <v>1078</v>
      </c>
      <c r="D339" s="21" t="s">
        <v>559</v>
      </c>
      <c r="E339" s="23">
        <v>0</v>
      </c>
      <c r="F339" s="24">
        <v>0</v>
      </c>
      <c r="G339" s="24">
        <v>0</v>
      </c>
      <c r="H339" s="25">
        <v>0</v>
      </c>
      <c r="I339" s="26">
        <v>0</v>
      </c>
      <c r="J339" s="24">
        <v>0</v>
      </c>
      <c r="K339" s="27">
        <v>0</v>
      </c>
      <c r="L339" s="43"/>
      <c r="M339" s="53">
        <v>0</v>
      </c>
      <c r="O339" s="60">
        <v>2196682</v>
      </c>
      <c r="P339" s="60">
        <v>27437</v>
      </c>
      <c r="Q339" s="60">
        <v>21949.599999999999</v>
      </c>
      <c r="R339" s="60">
        <v>20577.75</v>
      </c>
      <c r="T339" s="96">
        <f t="shared" si="20"/>
        <v>0</v>
      </c>
      <c r="U339" s="96">
        <f t="shared" si="21"/>
        <v>0</v>
      </c>
      <c r="W339" s="94">
        <f t="shared" si="22"/>
        <v>0</v>
      </c>
      <c r="X339" s="94">
        <f t="shared" si="23"/>
        <v>0</v>
      </c>
    </row>
    <row r="340" spans="1:24" ht="63.75">
      <c r="A340" s="20">
        <v>330</v>
      </c>
      <c r="B340" s="21" t="s">
        <v>1079</v>
      </c>
      <c r="C340" s="31" t="s">
        <v>1080</v>
      </c>
      <c r="D340" s="21" t="s">
        <v>559</v>
      </c>
      <c r="E340" s="23">
        <v>0</v>
      </c>
      <c r="F340" s="24">
        <v>0</v>
      </c>
      <c r="G340" s="24">
        <v>0</v>
      </c>
      <c r="H340" s="25">
        <v>0</v>
      </c>
      <c r="I340" s="26">
        <v>0</v>
      </c>
      <c r="J340" s="24">
        <v>0</v>
      </c>
      <c r="K340" s="27">
        <v>0</v>
      </c>
      <c r="L340" s="43"/>
      <c r="M340" s="53">
        <v>0</v>
      </c>
      <c r="O340" s="60">
        <v>5290566</v>
      </c>
      <c r="P340" s="60">
        <v>79229</v>
      </c>
      <c r="Q340" s="60">
        <v>63383.199999999997</v>
      </c>
      <c r="R340" s="60">
        <v>59421.75</v>
      </c>
      <c r="T340" s="96">
        <f t="shared" si="20"/>
        <v>0</v>
      </c>
      <c r="U340" s="96">
        <f t="shared" si="21"/>
        <v>0</v>
      </c>
      <c r="W340" s="94">
        <f t="shared" si="22"/>
        <v>0</v>
      </c>
      <c r="X340" s="94">
        <f t="shared" si="23"/>
        <v>0</v>
      </c>
    </row>
    <row r="341" spans="1:24" ht="63.75">
      <c r="A341" s="20">
        <v>331</v>
      </c>
      <c r="B341" s="21" t="s">
        <v>1081</v>
      </c>
      <c r="C341" s="31" t="s">
        <v>1082</v>
      </c>
      <c r="D341" s="21" t="s">
        <v>559</v>
      </c>
      <c r="E341" s="23">
        <v>0</v>
      </c>
      <c r="F341" s="24">
        <v>0</v>
      </c>
      <c r="G341" s="24">
        <v>0</v>
      </c>
      <c r="H341" s="25">
        <v>0</v>
      </c>
      <c r="I341" s="26">
        <v>0</v>
      </c>
      <c r="J341" s="24">
        <v>0</v>
      </c>
      <c r="K341" s="27">
        <v>0</v>
      </c>
      <c r="L341" s="43"/>
      <c r="M341" s="53">
        <v>0</v>
      </c>
      <c r="O341" s="60">
        <v>5280107</v>
      </c>
      <c r="P341" s="60">
        <v>79229</v>
      </c>
      <c r="Q341" s="60">
        <v>63383.199999999997</v>
      </c>
      <c r="R341" s="60">
        <v>59421.75</v>
      </c>
      <c r="T341" s="96">
        <f t="shared" si="20"/>
        <v>0</v>
      </c>
      <c r="U341" s="96">
        <f t="shared" si="21"/>
        <v>0</v>
      </c>
      <c r="W341" s="94">
        <f t="shared" si="22"/>
        <v>0</v>
      </c>
      <c r="X341" s="94">
        <f t="shared" si="23"/>
        <v>0</v>
      </c>
    </row>
    <row r="342" spans="1:24" ht="63.75">
      <c r="A342" s="20">
        <v>332</v>
      </c>
      <c r="B342" s="21" t="s">
        <v>1083</v>
      </c>
      <c r="C342" s="31" t="s">
        <v>1084</v>
      </c>
      <c r="D342" s="21" t="s">
        <v>559</v>
      </c>
      <c r="E342" s="23">
        <v>0</v>
      </c>
      <c r="F342" s="24">
        <v>0</v>
      </c>
      <c r="G342" s="24">
        <v>0</v>
      </c>
      <c r="H342" s="25">
        <v>0</v>
      </c>
      <c r="I342" s="26">
        <v>0</v>
      </c>
      <c r="J342" s="24">
        <v>0</v>
      </c>
      <c r="K342" s="27">
        <v>0</v>
      </c>
      <c r="L342" s="43"/>
      <c r="M342" s="53">
        <v>0</v>
      </c>
      <c r="O342" s="60">
        <v>5282014</v>
      </c>
      <c r="P342" s="60">
        <v>79229</v>
      </c>
      <c r="Q342" s="60">
        <v>63383.199999999997</v>
      </c>
      <c r="R342" s="60">
        <v>59421.75</v>
      </c>
      <c r="T342" s="96">
        <f t="shared" si="20"/>
        <v>0</v>
      </c>
      <c r="U342" s="96">
        <f t="shared" si="21"/>
        <v>0</v>
      </c>
      <c r="W342" s="94">
        <f t="shared" si="22"/>
        <v>0</v>
      </c>
      <c r="X342" s="94">
        <f t="shared" si="23"/>
        <v>0</v>
      </c>
    </row>
    <row r="343" spans="1:24" ht="63.75">
      <c r="A343" s="20">
        <v>333</v>
      </c>
      <c r="B343" s="21" t="s">
        <v>1085</v>
      </c>
      <c r="C343" s="31" t="s">
        <v>1086</v>
      </c>
      <c r="D343" s="21" t="s">
        <v>559</v>
      </c>
      <c r="E343" s="23">
        <v>0</v>
      </c>
      <c r="F343" s="24">
        <v>0</v>
      </c>
      <c r="G343" s="24">
        <v>0</v>
      </c>
      <c r="H343" s="25">
        <v>0</v>
      </c>
      <c r="I343" s="26">
        <v>0</v>
      </c>
      <c r="J343" s="24">
        <v>0</v>
      </c>
      <c r="K343" s="27">
        <v>0</v>
      </c>
      <c r="L343" s="43"/>
      <c r="M343" s="53">
        <v>0</v>
      </c>
      <c r="O343" s="60">
        <v>8130308</v>
      </c>
      <c r="P343" s="60">
        <v>79768</v>
      </c>
      <c r="Q343" s="60">
        <v>63814.400000000001</v>
      </c>
      <c r="R343" s="60">
        <v>59826</v>
      </c>
      <c r="T343" s="96">
        <f t="shared" si="20"/>
        <v>0</v>
      </c>
      <c r="U343" s="96">
        <f t="shared" si="21"/>
        <v>0</v>
      </c>
      <c r="W343" s="94">
        <f t="shared" si="22"/>
        <v>0</v>
      </c>
      <c r="X343" s="94">
        <f t="shared" si="23"/>
        <v>0</v>
      </c>
    </row>
    <row r="344" spans="1:24" ht="63.75">
      <c r="A344" s="20">
        <v>334</v>
      </c>
      <c r="B344" s="21" t="s">
        <v>1087</v>
      </c>
      <c r="C344" s="31" t="s">
        <v>1088</v>
      </c>
      <c r="D344" s="21" t="s">
        <v>559</v>
      </c>
      <c r="E344" s="23">
        <v>0</v>
      </c>
      <c r="F344" s="24">
        <v>0</v>
      </c>
      <c r="G344" s="24">
        <v>0</v>
      </c>
      <c r="H344" s="25">
        <v>0</v>
      </c>
      <c r="I344" s="26">
        <v>0</v>
      </c>
      <c r="J344" s="24">
        <v>0</v>
      </c>
      <c r="K344" s="27">
        <v>0</v>
      </c>
      <c r="L344" s="43"/>
      <c r="M344" s="53">
        <v>0</v>
      </c>
      <c r="O344" s="60">
        <v>7977814</v>
      </c>
      <c r="P344" s="60">
        <v>79768</v>
      </c>
      <c r="Q344" s="60">
        <v>63814.400000000001</v>
      </c>
      <c r="R344" s="60">
        <v>59826</v>
      </c>
      <c r="T344" s="96">
        <f t="shared" si="20"/>
        <v>0</v>
      </c>
      <c r="U344" s="96">
        <f t="shared" si="21"/>
        <v>0</v>
      </c>
      <c r="W344" s="94">
        <f t="shared" si="22"/>
        <v>0</v>
      </c>
      <c r="X344" s="94">
        <f t="shared" si="23"/>
        <v>0</v>
      </c>
    </row>
    <row r="345" spans="1:24" ht="216.75">
      <c r="A345" s="20">
        <v>335</v>
      </c>
      <c r="B345" s="21" t="s">
        <v>1089</v>
      </c>
      <c r="C345" s="31" t="s">
        <v>1090</v>
      </c>
      <c r="D345" s="21" t="s">
        <v>559</v>
      </c>
      <c r="E345" s="23">
        <v>0</v>
      </c>
      <c r="F345" s="24">
        <v>0</v>
      </c>
      <c r="G345" s="24">
        <v>0</v>
      </c>
      <c r="H345" s="25">
        <v>0</v>
      </c>
      <c r="I345" s="26">
        <v>0</v>
      </c>
      <c r="J345" s="24">
        <v>0</v>
      </c>
      <c r="K345" s="27">
        <v>0</v>
      </c>
      <c r="L345" s="43"/>
      <c r="M345" s="53">
        <v>0</v>
      </c>
      <c r="O345" s="60">
        <v>615866</v>
      </c>
      <c r="P345" s="60">
        <v>11755</v>
      </c>
      <c r="Q345" s="60">
        <v>9404</v>
      </c>
      <c r="R345" s="60">
        <v>8816.25</v>
      </c>
      <c r="T345" s="96">
        <f t="shared" si="20"/>
        <v>0</v>
      </c>
      <c r="U345" s="96">
        <f t="shared" si="21"/>
        <v>0</v>
      </c>
      <c r="W345" s="94">
        <f t="shared" si="22"/>
        <v>0</v>
      </c>
      <c r="X345" s="94">
        <f t="shared" si="23"/>
        <v>0</v>
      </c>
    </row>
    <row r="346" spans="1:24" ht="216.75">
      <c r="A346" s="20">
        <v>336</v>
      </c>
      <c r="B346" s="21" t="s">
        <v>1091</v>
      </c>
      <c r="C346" s="31" t="s">
        <v>1092</v>
      </c>
      <c r="D346" s="21" t="s">
        <v>559</v>
      </c>
      <c r="E346" s="23">
        <v>1</v>
      </c>
      <c r="F346" s="24">
        <v>226919</v>
      </c>
      <c r="G346" s="24">
        <v>12785</v>
      </c>
      <c r="H346" s="25">
        <v>0.25</v>
      </c>
      <c r="I346" s="26">
        <v>0.95774373234502175</v>
      </c>
      <c r="J346" s="24">
        <v>9588.75</v>
      </c>
      <c r="K346" s="27">
        <v>9588.75</v>
      </c>
      <c r="L346" s="43"/>
      <c r="M346" s="53">
        <v>1</v>
      </c>
      <c r="O346" s="60">
        <v>724461</v>
      </c>
      <c r="P346" s="60">
        <v>12785</v>
      </c>
      <c r="Q346" s="60">
        <v>10228</v>
      </c>
      <c r="R346" s="60">
        <v>9588.75</v>
      </c>
      <c r="T346" s="96">
        <f t="shared" si="20"/>
        <v>2320927532</v>
      </c>
      <c r="U346" s="96">
        <f t="shared" si="21"/>
        <v>2175869561.25</v>
      </c>
      <c r="W346" s="94">
        <f t="shared" si="22"/>
        <v>2320927532</v>
      </c>
      <c r="X346" s="94">
        <f t="shared" si="23"/>
        <v>2175869561.25</v>
      </c>
    </row>
    <row r="347" spans="1:24" ht="216.75">
      <c r="A347" s="20">
        <v>337</v>
      </c>
      <c r="B347" s="21" t="s">
        <v>1093</v>
      </c>
      <c r="C347" s="31" t="s">
        <v>1094</v>
      </c>
      <c r="D347" s="21" t="s">
        <v>559</v>
      </c>
      <c r="E347" s="23">
        <v>0</v>
      </c>
      <c r="F347" s="24">
        <v>0</v>
      </c>
      <c r="G347" s="24">
        <v>0</v>
      </c>
      <c r="H347" s="25">
        <v>0</v>
      </c>
      <c r="I347" s="26">
        <v>0</v>
      </c>
      <c r="J347" s="24">
        <v>0</v>
      </c>
      <c r="K347" s="27">
        <v>0</v>
      </c>
      <c r="L347" s="43"/>
      <c r="M347" s="53">
        <v>0</v>
      </c>
      <c r="O347" s="60">
        <v>846058</v>
      </c>
      <c r="P347" s="60">
        <v>14249</v>
      </c>
      <c r="Q347" s="60">
        <v>11399.2</v>
      </c>
      <c r="R347" s="60">
        <v>10686.75</v>
      </c>
      <c r="T347" s="96">
        <f t="shared" si="20"/>
        <v>0</v>
      </c>
      <c r="U347" s="96">
        <f t="shared" si="21"/>
        <v>0</v>
      </c>
      <c r="W347" s="94">
        <f t="shared" si="22"/>
        <v>0</v>
      </c>
      <c r="X347" s="94">
        <f t="shared" si="23"/>
        <v>0</v>
      </c>
    </row>
    <row r="348" spans="1:24" ht="216.75">
      <c r="A348" s="20">
        <v>338</v>
      </c>
      <c r="B348" s="21" t="s">
        <v>1095</v>
      </c>
      <c r="C348" s="31" t="s">
        <v>1096</v>
      </c>
      <c r="D348" s="21" t="s">
        <v>559</v>
      </c>
      <c r="E348" s="23">
        <v>0</v>
      </c>
      <c r="F348" s="24">
        <v>0</v>
      </c>
      <c r="G348" s="24">
        <v>0</v>
      </c>
      <c r="H348" s="25">
        <v>0</v>
      </c>
      <c r="I348" s="26">
        <v>0</v>
      </c>
      <c r="J348" s="24">
        <v>0</v>
      </c>
      <c r="K348" s="27">
        <v>0</v>
      </c>
      <c r="L348" s="43"/>
      <c r="M348" s="53">
        <v>0</v>
      </c>
      <c r="O348" s="60">
        <v>1115096</v>
      </c>
      <c r="P348" s="60">
        <v>14936</v>
      </c>
      <c r="Q348" s="60">
        <v>11948.8</v>
      </c>
      <c r="R348" s="60">
        <v>11202</v>
      </c>
      <c r="T348" s="96">
        <f t="shared" si="20"/>
        <v>0</v>
      </c>
      <c r="U348" s="96">
        <f t="shared" si="21"/>
        <v>0</v>
      </c>
      <c r="W348" s="94">
        <f t="shared" si="22"/>
        <v>0</v>
      </c>
      <c r="X348" s="94">
        <f t="shared" si="23"/>
        <v>0</v>
      </c>
    </row>
    <row r="349" spans="1:24" ht="216.75">
      <c r="A349" s="20">
        <v>339</v>
      </c>
      <c r="B349" s="21" t="s">
        <v>1097</v>
      </c>
      <c r="C349" s="31" t="s">
        <v>1098</v>
      </c>
      <c r="D349" s="21" t="s">
        <v>559</v>
      </c>
      <c r="E349" s="23">
        <v>0</v>
      </c>
      <c r="F349" s="24">
        <v>0</v>
      </c>
      <c r="G349" s="24">
        <v>0</v>
      </c>
      <c r="H349" s="25">
        <v>0</v>
      </c>
      <c r="I349" s="26">
        <v>0</v>
      </c>
      <c r="J349" s="24">
        <v>0</v>
      </c>
      <c r="K349" s="27">
        <v>0</v>
      </c>
      <c r="L349" s="43"/>
      <c r="M349" s="53">
        <v>0</v>
      </c>
      <c r="O349" s="60">
        <v>1866480</v>
      </c>
      <c r="P349" s="60">
        <v>14123</v>
      </c>
      <c r="Q349" s="60">
        <v>11298.4</v>
      </c>
      <c r="R349" s="60">
        <v>10592.25</v>
      </c>
      <c r="T349" s="96">
        <f t="shared" si="20"/>
        <v>0</v>
      </c>
      <c r="U349" s="96">
        <f t="shared" si="21"/>
        <v>0</v>
      </c>
      <c r="W349" s="94">
        <f t="shared" si="22"/>
        <v>0</v>
      </c>
      <c r="X349" s="94">
        <f t="shared" si="23"/>
        <v>0</v>
      </c>
    </row>
    <row r="350" spans="1:24" ht="216.75">
      <c r="A350" s="20">
        <v>340</v>
      </c>
      <c r="B350" s="21" t="s">
        <v>1099</v>
      </c>
      <c r="C350" s="31" t="s">
        <v>1100</v>
      </c>
      <c r="D350" s="21" t="s">
        <v>559</v>
      </c>
      <c r="E350" s="23">
        <v>0</v>
      </c>
      <c r="F350" s="24">
        <v>0</v>
      </c>
      <c r="G350" s="24">
        <v>0</v>
      </c>
      <c r="H350" s="25">
        <v>0</v>
      </c>
      <c r="I350" s="26">
        <v>0</v>
      </c>
      <c r="J350" s="24">
        <v>0</v>
      </c>
      <c r="K350" s="27">
        <v>0</v>
      </c>
      <c r="L350" s="43"/>
      <c r="M350" s="53">
        <v>0</v>
      </c>
      <c r="O350" s="60">
        <v>2355724</v>
      </c>
      <c r="P350" s="60">
        <v>29054</v>
      </c>
      <c r="Q350" s="60">
        <v>23243.200000000001</v>
      </c>
      <c r="R350" s="60">
        <v>21790.5</v>
      </c>
      <c r="T350" s="96">
        <f t="shared" si="20"/>
        <v>0</v>
      </c>
      <c r="U350" s="96">
        <f t="shared" si="21"/>
        <v>0</v>
      </c>
      <c r="W350" s="94">
        <f t="shared" si="22"/>
        <v>0</v>
      </c>
      <c r="X350" s="94">
        <f t="shared" si="23"/>
        <v>0</v>
      </c>
    </row>
    <row r="351" spans="1:24" ht="38.25">
      <c r="A351" s="20">
        <v>341</v>
      </c>
      <c r="B351" s="21" t="s">
        <v>1101</v>
      </c>
      <c r="C351" s="31" t="s">
        <v>1102</v>
      </c>
      <c r="D351" s="21" t="s">
        <v>559</v>
      </c>
      <c r="E351" s="23">
        <v>0</v>
      </c>
      <c r="F351" s="24">
        <v>0</v>
      </c>
      <c r="G351" s="24">
        <v>0</v>
      </c>
      <c r="H351" s="25">
        <v>0</v>
      </c>
      <c r="I351" s="26">
        <v>0</v>
      </c>
      <c r="J351" s="24">
        <v>0</v>
      </c>
      <c r="K351" s="27">
        <v>0</v>
      </c>
      <c r="L351" s="43"/>
      <c r="M351" s="53">
        <v>0</v>
      </c>
      <c r="O351" s="60">
        <v>172884</v>
      </c>
      <c r="P351" s="60">
        <v>834</v>
      </c>
      <c r="Q351" s="60">
        <v>667.2</v>
      </c>
      <c r="R351" s="60">
        <v>625.5</v>
      </c>
      <c r="T351" s="96">
        <f t="shared" si="20"/>
        <v>0</v>
      </c>
      <c r="U351" s="96">
        <f t="shared" si="21"/>
        <v>0</v>
      </c>
      <c r="W351" s="94">
        <f t="shared" si="22"/>
        <v>0</v>
      </c>
      <c r="X351" s="94">
        <f t="shared" si="23"/>
        <v>0</v>
      </c>
    </row>
    <row r="352" spans="1:24" ht="51">
      <c r="A352" s="20">
        <v>342</v>
      </c>
      <c r="B352" s="21" t="s">
        <v>1103</v>
      </c>
      <c r="C352" s="31" t="s">
        <v>1104</v>
      </c>
      <c r="D352" s="21" t="s">
        <v>559</v>
      </c>
      <c r="E352" s="23">
        <v>0</v>
      </c>
      <c r="F352" s="24">
        <v>0</v>
      </c>
      <c r="G352" s="24">
        <v>0</v>
      </c>
      <c r="H352" s="25">
        <v>0</v>
      </c>
      <c r="I352" s="26">
        <v>0</v>
      </c>
      <c r="J352" s="24">
        <v>0</v>
      </c>
      <c r="K352" s="27">
        <v>0</v>
      </c>
      <c r="L352" s="43"/>
      <c r="M352" s="53">
        <v>0</v>
      </c>
      <c r="O352" s="60">
        <v>81725</v>
      </c>
      <c r="P352" s="60">
        <v>742</v>
      </c>
      <c r="Q352" s="60">
        <v>593.6</v>
      </c>
      <c r="R352" s="60">
        <v>556.5</v>
      </c>
      <c r="T352" s="96">
        <f t="shared" si="20"/>
        <v>0</v>
      </c>
      <c r="U352" s="96">
        <f t="shared" si="21"/>
        <v>0</v>
      </c>
      <c r="W352" s="94">
        <f t="shared" si="22"/>
        <v>0</v>
      </c>
      <c r="X352" s="94">
        <f t="shared" si="23"/>
        <v>0</v>
      </c>
    </row>
    <row r="353" spans="1:24" ht="38.25">
      <c r="A353" s="20">
        <v>343</v>
      </c>
      <c r="B353" s="21" t="s">
        <v>1105</v>
      </c>
      <c r="C353" s="31" t="s">
        <v>1106</v>
      </c>
      <c r="D353" s="21" t="s">
        <v>559</v>
      </c>
      <c r="E353" s="23">
        <v>0</v>
      </c>
      <c r="F353" s="24">
        <v>0</v>
      </c>
      <c r="G353" s="24">
        <v>0</v>
      </c>
      <c r="H353" s="25">
        <v>0</v>
      </c>
      <c r="I353" s="26">
        <v>0</v>
      </c>
      <c r="J353" s="24">
        <v>0</v>
      </c>
      <c r="K353" s="27">
        <v>0</v>
      </c>
      <c r="L353" s="43"/>
      <c r="M353" s="53">
        <v>0</v>
      </c>
      <c r="O353" s="60">
        <v>65496</v>
      </c>
      <c r="P353" s="60">
        <v>482</v>
      </c>
      <c r="Q353" s="60">
        <v>385.6</v>
      </c>
      <c r="R353" s="60">
        <v>361.5</v>
      </c>
      <c r="T353" s="96">
        <f t="shared" si="20"/>
        <v>0</v>
      </c>
      <c r="U353" s="96">
        <f t="shared" si="21"/>
        <v>0</v>
      </c>
      <c r="W353" s="94">
        <f t="shared" si="22"/>
        <v>0</v>
      </c>
      <c r="X353" s="94">
        <f t="shared" si="23"/>
        <v>0</v>
      </c>
    </row>
    <row r="354" spans="1:24" ht="89.25">
      <c r="A354" s="20">
        <v>344</v>
      </c>
      <c r="B354" s="21" t="s">
        <v>1107</v>
      </c>
      <c r="C354" s="31" t="s">
        <v>1108</v>
      </c>
      <c r="D354" s="21" t="s">
        <v>559</v>
      </c>
      <c r="E354" s="23">
        <v>0</v>
      </c>
      <c r="F354" s="24">
        <v>0</v>
      </c>
      <c r="G354" s="24">
        <v>0</v>
      </c>
      <c r="H354" s="25">
        <v>0</v>
      </c>
      <c r="I354" s="26">
        <v>0</v>
      </c>
      <c r="J354" s="24">
        <v>0</v>
      </c>
      <c r="K354" s="27">
        <v>0</v>
      </c>
      <c r="L354" s="43"/>
      <c r="M354" s="53">
        <v>0</v>
      </c>
      <c r="O354" s="60">
        <v>55994</v>
      </c>
      <c r="P354" s="60">
        <v>627</v>
      </c>
      <c r="Q354" s="60">
        <v>501.6</v>
      </c>
      <c r="R354" s="60">
        <v>470.25</v>
      </c>
      <c r="T354" s="96">
        <f t="shared" si="20"/>
        <v>0</v>
      </c>
      <c r="U354" s="96">
        <f t="shared" si="21"/>
        <v>0</v>
      </c>
      <c r="W354" s="94">
        <f t="shared" si="22"/>
        <v>0</v>
      </c>
      <c r="X354" s="94">
        <f t="shared" si="23"/>
        <v>0</v>
      </c>
    </row>
    <row r="355" spans="1:24" ht="89.25">
      <c r="A355" s="20">
        <v>345</v>
      </c>
      <c r="B355" s="21" t="s">
        <v>1109</v>
      </c>
      <c r="C355" s="31" t="s">
        <v>1110</v>
      </c>
      <c r="D355" s="21" t="s">
        <v>559</v>
      </c>
      <c r="E355" s="23">
        <v>0</v>
      </c>
      <c r="F355" s="24">
        <v>0</v>
      </c>
      <c r="G355" s="24">
        <v>0</v>
      </c>
      <c r="H355" s="25">
        <v>0</v>
      </c>
      <c r="I355" s="26">
        <v>0</v>
      </c>
      <c r="J355" s="24">
        <v>0</v>
      </c>
      <c r="K355" s="27">
        <v>0</v>
      </c>
      <c r="L355" s="43"/>
      <c r="M355" s="53">
        <v>0</v>
      </c>
      <c r="O355" s="60">
        <v>105541</v>
      </c>
      <c r="P355" s="60">
        <v>792</v>
      </c>
      <c r="Q355" s="60">
        <v>633.6</v>
      </c>
      <c r="R355" s="60">
        <v>594</v>
      </c>
      <c r="T355" s="96">
        <f t="shared" si="20"/>
        <v>0</v>
      </c>
      <c r="U355" s="96">
        <f t="shared" si="21"/>
        <v>0</v>
      </c>
      <c r="W355" s="94">
        <f t="shared" si="22"/>
        <v>0</v>
      </c>
      <c r="X355" s="94">
        <f t="shared" si="23"/>
        <v>0</v>
      </c>
    </row>
    <row r="356" spans="1:24" ht="89.25">
      <c r="A356" s="20">
        <v>346</v>
      </c>
      <c r="B356" s="21" t="s">
        <v>1111</v>
      </c>
      <c r="C356" s="31" t="s">
        <v>1112</v>
      </c>
      <c r="D356" s="21" t="s">
        <v>559</v>
      </c>
      <c r="E356" s="23">
        <v>0</v>
      </c>
      <c r="F356" s="24">
        <v>0</v>
      </c>
      <c r="G356" s="24">
        <v>0</v>
      </c>
      <c r="H356" s="25">
        <v>0</v>
      </c>
      <c r="I356" s="26">
        <v>0</v>
      </c>
      <c r="J356" s="24">
        <v>0</v>
      </c>
      <c r="K356" s="27">
        <v>0</v>
      </c>
      <c r="L356" s="43"/>
      <c r="M356" s="53">
        <v>0</v>
      </c>
      <c r="O356" s="60">
        <v>136536</v>
      </c>
      <c r="P356" s="60">
        <v>1216</v>
      </c>
      <c r="Q356" s="60">
        <v>972.8</v>
      </c>
      <c r="R356" s="60">
        <v>912</v>
      </c>
      <c r="T356" s="96">
        <f t="shared" si="20"/>
        <v>0</v>
      </c>
      <c r="U356" s="96">
        <f t="shared" si="21"/>
        <v>0</v>
      </c>
      <c r="W356" s="94">
        <f t="shared" si="22"/>
        <v>0</v>
      </c>
      <c r="X356" s="94">
        <f t="shared" si="23"/>
        <v>0</v>
      </c>
    </row>
    <row r="357" spans="1:24" ht="89.25">
      <c r="A357" s="20">
        <v>347</v>
      </c>
      <c r="B357" s="21" t="s">
        <v>1113</v>
      </c>
      <c r="C357" s="31" t="s">
        <v>1114</v>
      </c>
      <c r="D357" s="21" t="s">
        <v>559</v>
      </c>
      <c r="E357" s="23">
        <v>0</v>
      </c>
      <c r="F357" s="24">
        <v>0</v>
      </c>
      <c r="G357" s="24">
        <v>0</v>
      </c>
      <c r="H357" s="25">
        <v>0</v>
      </c>
      <c r="I357" s="26">
        <v>0</v>
      </c>
      <c r="J357" s="24">
        <v>0</v>
      </c>
      <c r="K357" s="27">
        <v>0</v>
      </c>
      <c r="L357" s="43"/>
      <c r="M357" s="53">
        <v>0</v>
      </c>
      <c r="O357" s="60">
        <v>114338</v>
      </c>
      <c r="P357" s="60">
        <v>858</v>
      </c>
      <c r="Q357" s="60">
        <v>686.4</v>
      </c>
      <c r="R357" s="60">
        <v>643.5</v>
      </c>
      <c r="T357" s="96">
        <f t="shared" si="20"/>
        <v>0</v>
      </c>
      <c r="U357" s="96">
        <f t="shared" si="21"/>
        <v>0</v>
      </c>
      <c r="W357" s="94">
        <f t="shared" si="22"/>
        <v>0</v>
      </c>
      <c r="X357" s="94">
        <f t="shared" si="23"/>
        <v>0</v>
      </c>
    </row>
    <row r="358" spans="1:24" ht="114.75">
      <c r="A358" s="20">
        <v>348</v>
      </c>
      <c r="B358" s="21" t="s">
        <v>1115</v>
      </c>
      <c r="C358" s="31" t="s">
        <v>1116</v>
      </c>
      <c r="D358" s="21" t="s">
        <v>559</v>
      </c>
      <c r="E358" s="23">
        <v>0</v>
      </c>
      <c r="F358" s="24">
        <v>0</v>
      </c>
      <c r="G358" s="24">
        <v>0</v>
      </c>
      <c r="H358" s="25">
        <v>0</v>
      </c>
      <c r="I358" s="26">
        <v>0</v>
      </c>
      <c r="J358" s="24">
        <v>0</v>
      </c>
      <c r="K358" s="27">
        <v>0</v>
      </c>
      <c r="L358" s="43"/>
      <c r="M358" s="53">
        <v>0</v>
      </c>
      <c r="O358" s="60">
        <v>124382</v>
      </c>
      <c r="P358" s="60">
        <v>858</v>
      </c>
      <c r="Q358" s="60">
        <v>686.4</v>
      </c>
      <c r="R358" s="60">
        <v>643.5</v>
      </c>
      <c r="T358" s="96">
        <f t="shared" si="20"/>
        <v>0</v>
      </c>
      <c r="U358" s="96">
        <f t="shared" si="21"/>
        <v>0</v>
      </c>
      <c r="W358" s="94">
        <f t="shared" si="22"/>
        <v>0</v>
      </c>
      <c r="X358" s="94">
        <f t="shared" si="23"/>
        <v>0</v>
      </c>
    </row>
    <row r="359" spans="1:24" ht="114.75">
      <c r="A359" s="20">
        <v>349</v>
      </c>
      <c r="B359" s="21" t="s">
        <v>1117</v>
      </c>
      <c r="C359" s="31" t="s">
        <v>1118</v>
      </c>
      <c r="D359" s="21" t="s">
        <v>559</v>
      </c>
      <c r="E359" s="23">
        <v>2</v>
      </c>
      <c r="F359" s="24">
        <v>30995</v>
      </c>
      <c r="G359" s="24">
        <v>858</v>
      </c>
      <c r="H359" s="25">
        <v>0.25</v>
      </c>
      <c r="I359" s="26">
        <v>0.97923858686884979</v>
      </c>
      <c r="J359" s="24">
        <v>643.5</v>
      </c>
      <c r="K359" s="27">
        <v>1287</v>
      </c>
      <c r="L359" s="43"/>
      <c r="M359" s="53">
        <v>2</v>
      </c>
      <c r="O359" s="60">
        <v>67306</v>
      </c>
      <c r="P359" s="60">
        <v>858</v>
      </c>
      <c r="Q359" s="60">
        <v>686.4</v>
      </c>
      <c r="R359" s="60">
        <v>643.5</v>
      </c>
      <c r="T359" s="96">
        <f t="shared" si="20"/>
        <v>21274968</v>
      </c>
      <c r="U359" s="96">
        <f t="shared" si="21"/>
        <v>19945282.5</v>
      </c>
      <c r="W359" s="94">
        <f t="shared" si="22"/>
        <v>21274968</v>
      </c>
      <c r="X359" s="94">
        <f t="shared" si="23"/>
        <v>19945282.5</v>
      </c>
    </row>
    <row r="360" spans="1:24" ht="89.25">
      <c r="A360" s="20">
        <v>350</v>
      </c>
      <c r="B360" s="21" t="s">
        <v>1119</v>
      </c>
      <c r="C360" s="31" t="s">
        <v>1120</v>
      </c>
      <c r="D360" s="21" t="s">
        <v>559</v>
      </c>
      <c r="E360" s="23">
        <v>0</v>
      </c>
      <c r="F360" s="24">
        <v>0</v>
      </c>
      <c r="G360" s="24">
        <v>0</v>
      </c>
      <c r="H360" s="25">
        <v>0</v>
      </c>
      <c r="I360" s="26">
        <v>0</v>
      </c>
      <c r="J360" s="24">
        <v>0</v>
      </c>
      <c r="K360" s="27">
        <v>0</v>
      </c>
      <c r="L360" s="43"/>
      <c r="M360" s="53">
        <v>0</v>
      </c>
      <c r="O360" s="60">
        <v>322440</v>
      </c>
      <c r="P360" s="60">
        <v>1258</v>
      </c>
      <c r="Q360" s="60">
        <v>1006.4</v>
      </c>
      <c r="R360" s="60">
        <v>943.5</v>
      </c>
      <c r="T360" s="96">
        <f t="shared" si="20"/>
        <v>0</v>
      </c>
      <c r="U360" s="96">
        <f t="shared" si="21"/>
        <v>0</v>
      </c>
      <c r="W360" s="94">
        <f t="shared" si="22"/>
        <v>0</v>
      </c>
      <c r="X360" s="94">
        <f t="shared" si="23"/>
        <v>0</v>
      </c>
    </row>
    <row r="361" spans="1:24" ht="89.25">
      <c r="A361" s="20">
        <v>351</v>
      </c>
      <c r="B361" s="21" t="s">
        <v>1121</v>
      </c>
      <c r="C361" s="31" t="s">
        <v>1122</v>
      </c>
      <c r="D361" s="21" t="s">
        <v>559</v>
      </c>
      <c r="E361" s="23">
        <v>0</v>
      </c>
      <c r="F361" s="24">
        <v>0</v>
      </c>
      <c r="G361" s="24">
        <v>0</v>
      </c>
      <c r="H361" s="25">
        <v>0</v>
      </c>
      <c r="I361" s="26">
        <v>0</v>
      </c>
      <c r="J361" s="24">
        <v>0</v>
      </c>
      <c r="K361" s="27">
        <v>0</v>
      </c>
      <c r="L361" s="43"/>
      <c r="M361" s="53">
        <v>0</v>
      </c>
      <c r="O361" s="60">
        <v>683861</v>
      </c>
      <c r="P361" s="60">
        <v>3773</v>
      </c>
      <c r="Q361" s="60">
        <v>3018.4</v>
      </c>
      <c r="R361" s="60">
        <v>2829.75</v>
      </c>
      <c r="T361" s="96">
        <f t="shared" si="20"/>
        <v>0</v>
      </c>
      <c r="U361" s="96">
        <f t="shared" si="21"/>
        <v>0</v>
      </c>
      <c r="W361" s="94">
        <f t="shared" si="22"/>
        <v>0</v>
      </c>
      <c r="X361" s="94">
        <f t="shared" si="23"/>
        <v>0</v>
      </c>
    </row>
    <row r="362" spans="1:24" ht="127.5">
      <c r="A362" s="20">
        <v>352</v>
      </c>
      <c r="B362" s="21" t="s">
        <v>1123</v>
      </c>
      <c r="C362" s="31" t="s">
        <v>1124</v>
      </c>
      <c r="D362" s="21" t="s">
        <v>559</v>
      </c>
      <c r="E362" s="23">
        <v>0</v>
      </c>
      <c r="F362" s="24">
        <v>0</v>
      </c>
      <c r="G362" s="24">
        <v>0</v>
      </c>
      <c r="H362" s="25">
        <v>0</v>
      </c>
      <c r="I362" s="26">
        <v>0</v>
      </c>
      <c r="J362" s="24">
        <v>0</v>
      </c>
      <c r="K362" s="27">
        <v>0</v>
      </c>
      <c r="L362" s="43"/>
      <c r="M362" s="53">
        <v>0</v>
      </c>
      <c r="O362" s="60">
        <v>554175</v>
      </c>
      <c r="P362" s="60">
        <v>13158</v>
      </c>
      <c r="Q362" s="60">
        <v>10526.4</v>
      </c>
      <c r="R362" s="60">
        <v>9868.5</v>
      </c>
      <c r="T362" s="96">
        <f t="shared" si="20"/>
        <v>0</v>
      </c>
      <c r="U362" s="96">
        <f t="shared" si="21"/>
        <v>0</v>
      </c>
      <c r="W362" s="94">
        <f t="shared" si="22"/>
        <v>0</v>
      </c>
      <c r="X362" s="94">
        <f t="shared" si="23"/>
        <v>0</v>
      </c>
    </row>
    <row r="363" spans="1:24" ht="102">
      <c r="A363" s="20">
        <v>353</v>
      </c>
      <c r="B363" s="21" t="s">
        <v>1125</v>
      </c>
      <c r="C363" s="31" t="s">
        <v>1126</v>
      </c>
      <c r="D363" s="21" t="s">
        <v>559</v>
      </c>
      <c r="E363" s="23">
        <v>0</v>
      </c>
      <c r="F363" s="24">
        <v>0</v>
      </c>
      <c r="G363" s="24">
        <v>0</v>
      </c>
      <c r="H363" s="25">
        <v>0</v>
      </c>
      <c r="I363" s="26">
        <v>0</v>
      </c>
      <c r="J363" s="24">
        <v>0</v>
      </c>
      <c r="K363" s="27">
        <v>0</v>
      </c>
      <c r="L363" s="43"/>
      <c r="M363" s="53">
        <v>0</v>
      </c>
      <c r="O363" s="60">
        <v>521338</v>
      </c>
      <c r="P363" s="60">
        <v>1237</v>
      </c>
      <c r="Q363" s="60">
        <v>989.6</v>
      </c>
      <c r="R363" s="60">
        <v>927.75</v>
      </c>
      <c r="T363" s="96">
        <f t="shared" si="20"/>
        <v>0</v>
      </c>
      <c r="U363" s="96">
        <f t="shared" si="21"/>
        <v>0</v>
      </c>
      <c r="W363" s="94">
        <f t="shared" si="22"/>
        <v>0</v>
      </c>
      <c r="X363" s="94">
        <f t="shared" si="23"/>
        <v>0</v>
      </c>
    </row>
    <row r="364" spans="1:24" ht="102">
      <c r="A364" s="20">
        <v>354</v>
      </c>
      <c r="B364" s="21" t="s">
        <v>1127</v>
      </c>
      <c r="C364" s="31" t="s">
        <v>1128</v>
      </c>
      <c r="D364" s="21" t="s">
        <v>559</v>
      </c>
      <c r="E364" s="23">
        <v>0</v>
      </c>
      <c r="F364" s="24">
        <v>0</v>
      </c>
      <c r="G364" s="24">
        <v>0</v>
      </c>
      <c r="H364" s="25">
        <v>0</v>
      </c>
      <c r="I364" s="26">
        <v>0</v>
      </c>
      <c r="J364" s="24">
        <v>0</v>
      </c>
      <c r="K364" s="27">
        <v>0</v>
      </c>
      <c r="L364" s="43"/>
      <c r="M364" s="53">
        <v>0</v>
      </c>
      <c r="O364" s="60">
        <v>435938</v>
      </c>
      <c r="P364" s="60">
        <v>3312</v>
      </c>
      <c r="Q364" s="60">
        <v>2649.6</v>
      </c>
      <c r="R364" s="60">
        <v>2484</v>
      </c>
      <c r="T364" s="96">
        <f t="shared" si="20"/>
        <v>0</v>
      </c>
      <c r="U364" s="96">
        <f t="shared" si="21"/>
        <v>0</v>
      </c>
      <c r="W364" s="94">
        <f t="shared" si="22"/>
        <v>0</v>
      </c>
      <c r="X364" s="94">
        <f t="shared" si="23"/>
        <v>0</v>
      </c>
    </row>
    <row r="365" spans="1:24" ht="89.25">
      <c r="A365" s="20">
        <v>355</v>
      </c>
      <c r="B365" s="21" t="s">
        <v>1129</v>
      </c>
      <c r="C365" s="31" t="s">
        <v>1130</v>
      </c>
      <c r="D365" s="21" t="s">
        <v>559</v>
      </c>
      <c r="E365" s="23">
        <v>0</v>
      </c>
      <c r="F365" s="24">
        <v>0</v>
      </c>
      <c r="G365" s="24">
        <v>0</v>
      </c>
      <c r="H365" s="25">
        <v>0</v>
      </c>
      <c r="I365" s="26">
        <v>0</v>
      </c>
      <c r="J365" s="24">
        <v>0</v>
      </c>
      <c r="K365" s="27">
        <v>0</v>
      </c>
      <c r="L365" s="43"/>
      <c r="M365" s="53">
        <v>0</v>
      </c>
      <c r="O365" s="60">
        <v>320711</v>
      </c>
      <c r="P365" s="60">
        <v>880</v>
      </c>
      <c r="Q365" s="60">
        <v>704</v>
      </c>
      <c r="R365" s="60">
        <v>660</v>
      </c>
      <c r="T365" s="96">
        <f t="shared" si="20"/>
        <v>0</v>
      </c>
      <c r="U365" s="96">
        <f t="shared" si="21"/>
        <v>0</v>
      </c>
      <c r="W365" s="94">
        <f t="shared" si="22"/>
        <v>0</v>
      </c>
      <c r="X365" s="94">
        <f t="shared" si="23"/>
        <v>0</v>
      </c>
    </row>
    <row r="366" spans="1:24" ht="89.25">
      <c r="A366" s="20">
        <v>356</v>
      </c>
      <c r="B366" s="21" t="s">
        <v>1131</v>
      </c>
      <c r="C366" s="31" t="s">
        <v>1132</v>
      </c>
      <c r="D366" s="21" t="s">
        <v>559</v>
      </c>
      <c r="E366" s="23">
        <v>0</v>
      </c>
      <c r="F366" s="24">
        <v>0</v>
      </c>
      <c r="G366" s="24">
        <v>0</v>
      </c>
      <c r="H366" s="25">
        <v>0</v>
      </c>
      <c r="I366" s="26">
        <v>0</v>
      </c>
      <c r="J366" s="24">
        <v>0</v>
      </c>
      <c r="K366" s="27">
        <v>0</v>
      </c>
      <c r="L366" s="43"/>
      <c r="M366" s="53">
        <v>0</v>
      </c>
      <c r="O366" s="60">
        <v>556372</v>
      </c>
      <c r="P366" s="60">
        <v>3333</v>
      </c>
      <c r="Q366" s="60">
        <v>2666.4</v>
      </c>
      <c r="R366" s="60">
        <v>2499.75</v>
      </c>
      <c r="T366" s="96">
        <f t="shared" si="20"/>
        <v>0</v>
      </c>
      <c r="U366" s="96">
        <f t="shared" si="21"/>
        <v>0</v>
      </c>
      <c r="W366" s="94">
        <f t="shared" si="22"/>
        <v>0</v>
      </c>
      <c r="X366" s="94">
        <f t="shared" si="23"/>
        <v>0</v>
      </c>
    </row>
    <row r="367" spans="1:24" ht="102">
      <c r="A367" s="20">
        <v>357</v>
      </c>
      <c r="B367" s="21" t="s">
        <v>1133</v>
      </c>
      <c r="C367" s="31" t="s">
        <v>1134</v>
      </c>
      <c r="D367" s="21" t="s">
        <v>559</v>
      </c>
      <c r="E367" s="23">
        <v>0</v>
      </c>
      <c r="F367" s="24">
        <v>0</v>
      </c>
      <c r="G367" s="24">
        <v>0</v>
      </c>
      <c r="H367" s="25">
        <v>0</v>
      </c>
      <c r="I367" s="26">
        <v>0</v>
      </c>
      <c r="J367" s="24">
        <v>0</v>
      </c>
      <c r="K367" s="27">
        <v>0</v>
      </c>
      <c r="L367" s="43"/>
      <c r="M367" s="53">
        <v>0</v>
      </c>
      <c r="O367" s="60">
        <v>344885</v>
      </c>
      <c r="P367" s="60">
        <v>2264</v>
      </c>
      <c r="Q367" s="60">
        <v>1811.2</v>
      </c>
      <c r="R367" s="60">
        <v>1698</v>
      </c>
      <c r="T367" s="96">
        <f t="shared" si="20"/>
        <v>0</v>
      </c>
      <c r="U367" s="96">
        <f t="shared" si="21"/>
        <v>0</v>
      </c>
      <c r="W367" s="94">
        <f t="shared" si="22"/>
        <v>0</v>
      </c>
      <c r="X367" s="94">
        <f t="shared" si="23"/>
        <v>0</v>
      </c>
    </row>
    <row r="368" spans="1:24" ht="102">
      <c r="A368" s="20">
        <v>358</v>
      </c>
      <c r="B368" s="21" t="s">
        <v>1135</v>
      </c>
      <c r="C368" s="31" t="s">
        <v>1136</v>
      </c>
      <c r="D368" s="21" t="s">
        <v>559</v>
      </c>
      <c r="E368" s="23">
        <v>0</v>
      </c>
      <c r="F368" s="24">
        <v>0</v>
      </c>
      <c r="G368" s="24">
        <v>0</v>
      </c>
      <c r="H368" s="25">
        <v>0</v>
      </c>
      <c r="I368" s="26">
        <v>0</v>
      </c>
      <c r="J368" s="24">
        <v>0</v>
      </c>
      <c r="K368" s="27">
        <v>0</v>
      </c>
      <c r="L368" s="43"/>
      <c r="M368" s="53">
        <v>0</v>
      </c>
      <c r="O368" s="60">
        <v>1245417</v>
      </c>
      <c r="P368" s="60">
        <v>15674</v>
      </c>
      <c r="Q368" s="60">
        <v>12539.2</v>
      </c>
      <c r="R368" s="60">
        <v>11755.5</v>
      </c>
      <c r="T368" s="96">
        <f t="shared" si="20"/>
        <v>0</v>
      </c>
      <c r="U368" s="96">
        <f t="shared" si="21"/>
        <v>0</v>
      </c>
      <c r="W368" s="94">
        <f t="shared" si="22"/>
        <v>0</v>
      </c>
      <c r="X368" s="94">
        <f t="shared" si="23"/>
        <v>0</v>
      </c>
    </row>
    <row r="369" spans="1:24" ht="102">
      <c r="A369" s="20">
        <v>359</v>
      </c>
      <c r="B369" s="21" t="s">
        <v>1137</v>
      </c>
      <c r="C369" s="31" t="s">
        <v>1138</v>
      </c>
      <c r="D369" s="21" t="s">
        <v>559</v>
      </c>
      <c r="E369" s="23">
        <v>0</v>
      </c>
      <c r="F369" s="24">
        <v>0</v>
      </c>
      <c r="G369" s="24">
        <v>0</v>
      </c>
      <c r="H369" s="25">
        <v>0</v>
      </c>
      <c r="I369" s="26">
        <v>0</v>
      </c>
      <c r="J369" s="24">
        <v>0</v>
      </c>
      <c r="K369" s="27">
        <v>0</v>
      </c>
      <c r="L369" s="43"/>
      <c r="M369" s="53">
        <v>0</v>
      </c>
      <c r="O369" s="60">
        <v>911182</v>
      </c>
      <c r="P369" s="60">
        <v>1170</v>
      </c>
      <c r="Q369" s="60">
        <v>936</v>
      </c>
      <c r="R369" s="60">
        <v>877.5</v>
      </c>
      <c r="T369" s="96">
        <f t="shared" si="20"/>
        <v>0</v>
      </c>
      <c r="U369" s="96">
        <f t="shared" si="21"/>
        <v>0</v>
      </c>
      <c r="W369" s="94">
        <f t="shared" si="22"/>
        <v>0</v>
      </c>
      <c r="X369" s="94">
        <f t="shared" si="23"/>
        <v>0</v>
      </c>
    </row>
    <row r="370" spans="1:24" ht="102">
      <c r="A370" s="20">
        <v>360</v>
      </c>
      <c r="B370" s="21" t="s">
        <v>1139</v>
      </c>
      <c r="C370" s="31" t="s">
        <v>1140</v>
      </c>
      <c r="D370" s="21" t="s">
        <v>559</v>
      </c>
      <c r="E370" s="23">
        <v>0</v>
      </c>
      <c r="F370" s="24">
        <v>0</v>
      </c>
      <c r="G370" s="24">
        <v>0</v>
      </c>
      <c r="H370" s="25">
        <v>0</v>
      </c>
      <c r="I370" s="26">
        <v>0</v>
      </c>
      <c r="J370" s="24">
        <v>0</v>
      </c>
      <c r="K370" s="27">
        <v>0</v>
      </c>
      <c r="L370" s="43"/>
      <c r="M370" s="53">
        <v>0</v>
      </c>
      <c r="O370" s="60">
        <v>4279785</v>
      </c>
      <c r="P370" s="60">
        <v>4817</v>
      </c>
      <c r="Q370" s="60">
        <v>3853.6</v>
      </c>
      <c r="R370" s="60">
        <v>3612.75</v>
      </c>
      <c r="T370" s="96">
        <f t="shared" si="20"/>
        <v>0</v>
      </c>
      <c r="U370" s="96">
        <f t="shared" si="21"/>
        <v>0</v>
      </c>
      <c r="W370" s="94">
        <f t="shared" si="22"/>
        <v>0</v>
      </c>
      <c r="X370" s="94">
        <f t="shared" si="23"/>
        <v>0</v>
      </c>
    </row>
    <row r="371" spans="1:24" ht="76.5">
      <c r="A371" s="20">
        <v>361</v>
      </c>
      <c r="B371" s="21" t="s">
        <v>1141</v>
      </c>
      <c r="C371" s="31" t="s">
        <v>1142</v>
      </c>
      <c r="D371" s="21" t="s">
        <v>559</v>
      </c>
      <c r="E371" s="23">
        <v>0</v>
      </c>
      <c r="F371" s="24">
        <v>0</v>
      </c>
      <c r="G371" s="24">
        <v>0</v>
      </c>
      <c r="H371" s="25">
        <v>0</v>
      </c>
      <c r="I371" s="26">
        <v>0</v>
      </c>
      <c r="J371" s="24">
        <v>0</v>
      </c>
      <c r="K371" s="27">
        <v>0</v>
      </c>
      <c r="L371" s="43"/>
      <c r="M371" s="53">
        <v>0</v>
      </c>
      <c r="O371" s="60">
        <v>3096763</v>
      </c>
      <c r="P371" s="60">
        <v>46071</v>
      </c>
      <c r="Q371" s="60">
        <v>36856.800000000003</v>
      </c>
      <c r="R371" s="60">
        <v>34553.25</v>
      </c>
      <c r="T371" s="96">
        <f t="shared" si="20"/>
        <v>0</v>
      </c>
      <c r="U371" s="96">
        <f t="shared" si="21"/>
        <v>0</v>
      </c>
      <c r="W371" s="94">
        <f t="shared" si="22"/>
        <v>0</v>
      </c>
      <c r="X371" s="94">
        <f t="shared" si="23"/>
        <v>0</v>
      </c>
    </row>
    <row r="372" spans="1:24" ht="51">
      <c r="A372" s="20">
        <v>362</v>
      </c>
      <c r="B372" s="21" t="s">
        <v>1143</v>
      </c>
      <c r="C372" s="31" t="s">
        <v>1144</v>
      </c>
      <c r="D372" s="21" t="s">
        <v>559</v>
      </c>
      <c r="E372" s="23">
        <v>0</v>
      </c>
      <c r="F372" s="24">
        <v>0</v>
      </c>
      <c r="G372" s="24">
        <v>0</v>
      </c>
      <c r="H372" s="25">
        <v>0</v>
      </c>
      <c r="I372" s="26">
        <v>0</v>
      </c>
      <c r="J372" s="24">
        <v>0</v>
      </c>
      <c r="K372" s="27">
        <v>0</v>
      </c>
      <c r="L372" s="43"/>
      <c r="M372" s="53">
        <v>0</v>
      </c>
      <c r="O372" s="60">
        <v>1848008</v>
      </c>
      <c r="P372" s="60">
        <v>33537</v>
      </c>
      <c r="Q372" s="60">
        <v>26829.599999999999</v>
      </c>
      <c r="R372" s="60">
        <v>25152.75</v>
      </c>
      <c r="T372" s="96">
        <f t="shared" si="20"/>
        <v>0</v>
      </c>
      <c r="U372" s="96">
        <f t="shared" si="21"/>
        <v>0</v>
      </c>
      <c r="W372" s="94">
        <f t="shared" si="22"/>
        <v>0</v>
      </c>
      <c r="X372" s="94">
        <f t="shared" si="23"/>
        <v>0</v>
      </c>
    </row>
    <row r="373" spans="1:24" ht="114.75">
      <c r="A373" s="20">
        <v>363</v>
      </c>
      <c r="B373" s="21" t="s">
        <v>1145</v>
      </c>
      <c r="C373" s="31" t="s">
        <v>1146</v>
      </c>
      <c r="D373" s="21" t="s">
        <v>559</v>
      </c>
      <c r="E373" s="23">
        <v>0</v>
      </c>
      <c r="F373" s="24">
        <v>0</v>
      </c>
      <c r="G373" s="24">
        <v>0</v>
      </c>
      <c r="H373" s="25">
        <v>0</v>
      </c>
      <c r="I373" s="26">
        <v>0</v>
      </c>
      <c r="J373" s="24">
        <v>0</v>
      </c>
      <c r="K373" s="27">
        <v>0</v>
      </c>
      <c r="L373" s="43"/>
      <c r="M373" s="53">
        <v>0</v>
      </c>
      <c r="O373" s="60">
        <v>322392</v>
      </c>
      <c r="P373" s="60">
        <v>14253</v>
      </c>
      <c r="Q373" s="60">
        <v>11402.4</v>
      </c>
      <c r="R373" s="60">
        <v>10689.75</v>
      </c>
      <c r="T373" s="96">
        <f t="shared" si="20"/>
        <v>0</v>
      </c>
      <c r="U373" s="96">
        <f t="shared" si="21"/>
        <v>0</v>
      </c>
      <c r="W373" s="94">
        <f t="shared" si="22"/>
        <v>0</v>
      </c>
      <c r="X373" s="94">
        <f t="shared" si="23"/>
        <v>0</v>
      </c>
    </row>
    <row r="374" spans="1:24" ht="114.75">
      <c r="A374" s="20">
        <v>364</v>
      </c>
      <c r="B374" s="21" t="s">
        <v>1147</v>
      </c>
      <c r="C374" s="31" t="s">
        <v>1146</v>
      </c>
      <c r="D374" s="21" t="s">
        <v>559</v>
      </c>
      <c r="E374" s="23">
        <v>0</v>
      </c>
      <c r="F374" s="24">
        <v>0</v>
      </c>
      <c r="G374" s="24">
        <v>0</v>
      </c>
      <c r="H374" s="25">
        <v>0</v>
      </c>
      <c r="I374" s="26">
        <v>0</v>
      </c>
      <c r="J374" s="24">
        <v>0</v>
      </c>
      <c r="K374" s="27">
        <v>0</v>
      </c>
      <c r="L374" s="43"/>
      <c r="M374" s="53">
        <v>0</v>
      </c>
      <c r="O374" s="60">
        <v>1230451</v>
      </c>
      <c r="P374" s="60">
        <v>14253</v>
      </c>
      <c r="Q374" s="60">
        <v>11402.4</v>
      </c>
      <c r="R374" s="60">
        <v>10689.75</v>
      </c>
      <c r="T374" s="96">
        <f t="shared" si="20"/>
        <v>0</v>
      </c>
      <c r="U374" s="96">
        <f t="shared" si="21"/>
        <v>0</v>
      </c>
      <c r="W374" s="94">
        <f t="shared" si="22"/>
        <v>0</v>
      </c>
      <c r="X374" s="94">
        <f t="shared" si="23"/>
        <v>0</v>
      </c>
    </row>
    <row r="375" spans="1:24" ht="114.75">
      <c r="A375" s="20">
        <v>365</v>
      </c>
      <c r="B375" s="21" t="s">
        <v>1148</v>
      </c>
      <c r="C375" s="31" t="s">
        <v>1149</v>
      </c>
      <c r="D375" s="21" t="s">
        <v>559</v>
      </c>
      <c r="E375" s="23">
        <v>0</v>
      </c>
      <c r="F375" s="24">
        <v>0</v>
      </c>
      <c r="G375" s="24">
        <v>0</v>
      </c>
      <c r="H375" s="25">
        <v>0</v>
      </c>
      <c r="I375" s="26">
        <v>0</v>
      </c>
      <c r="J375" s="24">
        <v>0</v>
      </c>
      <c r="K375" s="27">
        <v>0</v>
      </c>
      <c r="L375" s="43"/>
      <c r="M375" s="53">
        <v>0</v>
      </c>
      <c r="O375" s="60">
        <v>350672</v>
      </c>
      <c r="P375" s="60">
        <v>17420</v>
      </c>
      <c r="Q375" s="60">
        <v>13936</v>
      </c>
      <c r="R375" s="60">
        <v>13065</v>
      </c>
      <c r="T375" s="96">
        <f t="shared" si="20"/>
        <v>0</v>
      </c>
      <c r="U375" s="96">
        <f t="shared" si="21"/>
        <v>0</v>
      </c>
      <c r="W375" s="94">
        <f t="shared" si="22"/>
        <v>0</v>
      </c>
      <c r="X375" s="94">
        <f t="shared" si="23"/>
        <v>0</v>
      </c>
    </row>
    <row r="376" spans="1:24" ht="114.75">
      <c r="A376" s="20">
        <v>366</v>
      </c>
      <c r="B376" s="21" t="s">
        <v>1150</v>
      </c>
      <c r="C376" s="31" t="s">
        <v>1149</v>
      </c>
      <c r="D376" s="21" t="s">
        <v>559</v>
      </c>
      <c r="E376" s="23">
        <v>0</v>
      </c>
      <c r="F376" s="24">
        <v>0</v>
      </c>
      <c r="G376" s="24">
        <v>0</v>
      </c>
      <c r="H376" s="25">
        <v>0</v>
      </c>
      <c r="I376" s="26">
        <v>0</v>
      </c>
      <c r="J376" s="24">
        <v>0</v>
      </c>
      <c r="K376" s="27">
        <v>0</v>
      </c>
      <c r="L376" s="43"/>
      <c r="M376" s="53">
        <v>0</v>
      </c>
      <c r="O376" s="60">
        <v>1360952</v>
      </c>
      <c r="P376" s="60">
        <v>17420</v>
      </c>
      <c r="Q376" s="60">
        <v>13936</v>
      </c>
      <c r="R376" s="60">
        <v>13065</v>
      </c>
      <c r="T376" s="96">
        <f t="shared" si="20"/>
        <v>0</v>
      </c>
      <c r="U376" s="96">
        <f t="shared" si="21"/>
        <v>0</v>
      </c>
      <c r="W376" s="94">
        <f t="shared" si="22"/>
        <v>0</v>
      </c>
      <c r="X376" s="94">
        <f t="shared" si="23"/>
        <v>0</v>
      </c>
    </row>
    <row r="377" spans="1:24" ht="114.75">
      <c r="A377" s="20">
        <v>367</v>
      </c>
      <c r="B377" s="21" t="s">
        <v>1151</v>
      </c>
      <c r="C377" s="31" t="s">
        <v>1152</v>
      </c>
      <c r="D377" s="21" t="s">
        <v>559</v>
      </c>
      <c r="E377" s="23">
        <v>2</v>
      </c>
      <c r="F377" s="24">
        <v>53393</v>
      </c>
      <c r="G377" s="24">
        <v>20984</v>
      </c>
      <c r="H377" s="25">
        <v>0.25</v>
      </c>
      <c r="I377" s="26">
        <v>0.70524226022137726</v>
      </c>
      <c r="J377" s="24">
        <v>15738</v>
      </c>
      <c r="K377" s="27">
        <v>31476</v>
      </c>
      <c r="L377" s="43"/>
      <c r="M377" s="53">
        <v>2</v>
      </c>
      <c r="O377" s="60">
        <v>373296</v>
      </c>
      <c r="P377" s="60">
        <v>20984</v>
      </c>
      <c r="Q377" s="60">
        <v>16787.2</v>
      </c>
      <c r="R377" s="60">
        <v>15738</v>
      </c>
      <c r="T377" s="96">
        <f t="shared" si="20"/>
        <v>896318969.60000002</v>
      </c>
      <c r="U377" s="96">
        <f t="shared" si="21"/>
        <v>840299034</v>
      </c>
      <c r="W377" s="94">
        <f t="shared" si="22"/>
        <v>896318969.60000002</v>
      </c>
      <c r="X377" s="94">
        <f t="shared" si="23"/>
        <v>840299034</v>
      </c>
    </row>
    <row r="378" spans="1:24" ht="114.75">
      <c r="A378" s="20">
        <v>368</v>
      </c>
      <c r="B378" s="21" t="s">
        <v>1153</v>
      </c>
      <c r="C378" s="31" t="s">
        <v>1152</v>
      </c>
      <c r="D378" s="21" t="s">
        <v>559</v>
      </c>
      <c r="E378" s="23">
        <v>0</v>
      </c>
      <c r="F378" s="24">
        <v>0</v>
      </c>
      <c r="G378" s="24">
        <v>0</v>
      </c>
      <c r="H378" s="25">
        <v>0</v>
      </c>
      <c r="I378" s="26">
        <v>0</v>
      </c>
      <c r="J378" s="24">
        <v>0</v>
      </c>
      <c r="K378" s="27">
        <v>0</v>
      </c>
      <c r="L378" s="43"/>
      <c r="M378" s="53">
        <v>0</v>
      </c>
      <c r="O378" s="60">
        <v>1455127</v>
      </c>
      <c r="P378" s="60">
        <v>20984</v>
      </c>
      <c r="Q378" s="60">
        <v>16787.2</v>
      </c>
      <c r="R378" s="60">
        <v>15738</v>
      </c>
      <c r="T378" s="96">
        <f t="shared" si="20"/>
        <v>0</v>
      </c>
      <c r="U378" s="96">
        <f t="shared" si="21"/>
        <v>0</v>
      </c>
      <c r="W378" s="94">
        <f t="shared" si="22"/>
        <v>0</v>
      </c>
      <c r="X378" s="94">
        <f t="shared" si="23"/>
        <v>0</v>
      </c>
    </row>
    <row r="379" spans="1:24" ht="165.75">
      <c r="A379" s="20">
        <v>369</v>
      </c>
      <c r="B379" s="21" t="s">
        <v>1154</v>
      </c>
      <c r="C379" s="31" t="s">
        <v>1155</v>
      </c>
      <c r="D379" s="21" t="s">
        <v>559</v>
      </c>
      <c r="E379" s="23">
        <v>0</v>
      </c>
      <c r="F379" s="24">
        <v>0</v>
      </c>
      <c r="G379" s="24">
        <v>0</v>
      </c>
      <c r="H379" s="25">
        <v>0</v>
      </c>
      <c r="I379" s="26">
        <v>0</v>
      </c>
      <c r="J379" s="24">
        <v>0</v>
      </c>
      <c r="K379" s="27">
        <v>0</v>
      </c>
      <c r="L379" s="43"/>
      <c r="M379" s="53">
        <v>0</v>
      </c>
      <c r="O379" s="60">
        <v>11772940</v>
      </c>
      <c r="P379" s="60">
        <v>125631</v>
      </c>
      <c r="Q379" s="60">
        <v>100504.8</v>
      </c>
      <c r="R379" s="60">
        <v>94223.25</v>
      </c>
      <c r="T379" s="96">
        <f t="shared" si="20"/>
        <v>0</v>
      </c>
      <c r="U379" s="96">
        <f t="shared" si="21"/>
        <v>0</v>
      </c>
      <c r="W379" s="94">
        <f t="shared" si="22"/>
        <v>0</v>
      </c>
      <c r="X379" s="94">
        <f t="shared" si="23"/>
        <v>0</v>
      </c>
    </row>
    <row r="380" spans="1:24" ht="63.75">
      <c r="A380" s="20">
        <v>370</v>
      </c>
      <c r="B380" s="21" t="s">
        <v>1156</v>
      </c>
      <c r="C380" s="31" t="s">
        <v>1157</v>
      </c>
      <c r="D380" s="21" t="s">
        <v>559</v>
      </c>
      <c r="E380" s="23">
        <v>0</v>
      </c>
      <c r="F380" s="24">
        <v>0</v>
      </c>
      <c r="G380" s="24">
        <v>0</v>
      </c>
      <c r="H380" s="25">
        <v>0</v>
      </c>
      <c r="I380" s="26">
        <v>0</v>
      </c>
      <c r="J380" s="24">
        <v>0</v>
      </c>
      <c r="K380" s="27">
        <v>0</v>
      </c>
      <c r="L380" s="43"/>
      <c r="M380" s="53">
        <v>0</v>
      </c>
      <c r="O380" s="60">
        <v>249673</v>
      </c>
      <c r="P380" s="60">
        <v>18099</v>
      </c>
      <c r="Q380" s="60">
        <v>14479.2</v>
      </c>
      <c r="R380" s="60">
        <v>13574.25</v>
      </c>
      <c r="T380" s="96">
        <f t="shared" si="20"/>
        <v>0</v>
      </c>
      <c r="U380" s="96">
        <f t="shared" si="21"/>
        <v>0</v>
      </c>
      <c r="W380" s="94">
        <f t="shared" si="22"/>
        <v>0</v>
      </c>
      <c r="X380" s="94">
        <f t="shared" si="23"/>
        <v>0</v>
      </c>
    </row>
    <row r="381" spans="1:24" ht="63.75">
      <c r="A381" s="20">
        <v>371</v>
      </c>
      <c r="B381" s="21" t="s">
        <v>1158</v>
      </c>
      <c r="C381" s="31" t="s">
        <v>1157</v>
      </c>
      <c r="D381" s="21" t="s">
        <v>559</v>
      </c>
      <c r="E381" s="23">
        <v>0</v>
      </c>
      <c r="F381" s="24">
        <v>0</v>
      </c>
      <c r="G381" s="24">
        <v>0</v>
      </c>
      <c r="H381" s="25">
        <v>0</v>
      </c>
      <c r="I381" s="26">
        <v>0</v>
      </c>
      <c r="J381" s="24">
        <v>0</v>
      </c>
      <c r="K381" s="27">
        <v>0</v>
      </c>
      <c r="L381" s="43"/>
      <c r="M381" s="53">
        <v>0</v>
      </c>
      <c r="O381" s="60">
        <v>2648411</v>
      </c>
      <c r="P381" s="60">
        <v>21776</v>
      </c>
      <c r="Q381" s="60">
        <v>17420.8</v>
      </c>
      <c r="R381" s="60">
        <v>16332</v>
      </c>
      <c r="T381" s="96">
        <f t="shared" si="20"/>
        <v>0</v>
      </c>
      <c r="U381" s="96">
        <f t="shared" si="21"/>
        <v>0</v>
      </c>
      <c r="W381" s="94">
        <f t="shared" si="22"/>
        <v>0</v>
      </c>
      <c r="X381" s="94">
        <f t="shared" si="23"/>
        <v>0</v>
      </c>
    </row>
    <row r="382" spans="1:24" ht="63.75">
      <c r="A382" s="20">
        <v>372</v>
      </c>
      <c r="B382" s="21" t="s">
        <v>1159</v>
      </c>
      <c r="C382" s="31" t="s">
        <v>1160</v>
      </c>
      <c r="D382" s="21" t="s">
        <v>559</v>
      </c>
      <c r="E382" s="23">
        <v>0</v>
      </c>
      <c r="F382" s="24">
        <v>0</v>
      </c>
      <c r="G382" s="24">
        <v>0</v>
      </c>
      <c r="H382" s="25">
        <v>0</v>
      </c>
      <c r="I382" s="26">
        <v>0</v>
      </c>
      <c r="J382" s="24">
        <v>0</v>
      </c>
      <c r="K382" s="27">
        <v>0</v>
      </c>
      <c r="L382" s="43"/>
      <c r="M382" s="53">
        <v>0</v>
      </c>
      <c r="O382" s="60">
        <v>712656</v>
      </c>
      <c r="P382" s="60">
        <v>31574</v>
      </c>
      <c r="Q382" s="60">
        <v>25259.200000000001</v>
      </c>
      <c r="R382" s="60">
        <v>23680.5</v>
      </c>
      <c r="T382" s="96">
        <f t="shared" si="20"/>
        <v>0</v>
      </c>
      <c r="U382" s="96">
        <f t="shared" si="21"/>
        <v>0</v>
      </c>
      <c r="W382" s="94">
        <f t="shared" si="22"/>
        <v>0</v>
      </c>
      <c r="X382" s="94">
        <f t="shared" si="23"/>
        <v>0</v>
      </c>
    </row>
    <row r="383" spans="1:24" ht="63.75">
      <c r="A383" s="20">
        <v>373</v>
      </c>
      <c r="B383" s="21" t="s">
        <v>1161</v>
      </c>
      <c r="C383" s="31" t="s">
        <v>1160</v>
      </c>
      <c r="D383" s="21" t="s">
        <v>559</v>
      </c>
      <c r="E383" s="23">
        <v>0</v>
      </c>
      <c r="F383" s="24">
        <v>0</v>
      </c>
      <c r="G383" s="24">
        <v>0</v>
      </c>
      <c r="H383" s="25">
        <v>0</v>
      </c>
      <c r="I383" s="26">
        <v>0</v>
      </c>
      <c r="J383" s="24">
        <v>0</v>
      </c>
      <c r="K383" s="27">
        <v>0</v>
      </c>
      <c r="L383" s="43"/>
      <c r="M383" s="53">
        <v>0</v>
      </c>
      <c r="O383" s="60">
        <v>4275936</v>
      </c>
      <c r="P383" s="60">
        <v>78722</v>
      </c>
      <c r="Q383" s="60">
        <v>62977.599999999999</v>
      </c>
      <c r="R383" s="60">
        <v>59041.5</v>
      </c>
      <c r="T383" s="96">
        <f t="shared" si="20"/>
        <v>0</v>
      </c>
      <c r="U383" s="96">
        <f t="shared" si="21"/>
        <v>0</v>
      </c>
      <c r="W383" s="94">
        <f t="shared" si="22"/>
        <v>0</v>
      </c>
      <c r="X383" s="94">
        <f t="shared" si="23"/>
        <v>0</v>
      </c>
    </row>
    <row r="384" spans="1:24" ht="51">
      <c r="A384" s="20">
        <v>374</v>
      </c>
      <c r="B384" s="21" t="s">
        <v>1162</v>
      </c>
      <c r="C384" s="31" t="s">
        <v>1163</v>
      </c>
      <c r="D384" s="21" t="s">
        <v>559</v>
      </c>
      <c r="E384" s="23">
        <v>0</v>
      </c>
      <c r="F384" s="24">
        <v>0</v>
      </c>
      <c r="G384" s="24">
        <v>0</v>
      </c>
      <c r="H384" s="25">
        <v>0</v>
      </c>
      <c r="I384" s="26">
        <v>0</v>
      </c>
      <c r="J384" s="24">
        <v>0</v>
      </c>
      <c r="K384" s="27">
        <v>0</v>
      </c>
      <c r="L384" s="43"/>
      <c r="M384" s="53">
        <v>0</v>
      </c>
      <c r="O384" s="60">
        <v>127260</v>
      </c>
      <c r="P384" s="60">
        <v>4185</v>
      </c>
      <c r="Q384" s="60">
        <v>3348</v>
      </c>
      <c r="R384" s="60">
        <v>3138.75</v>
      </c>
      <c r="T384" s="96">
        <f t="shared" si="20"/>
        <v>0</v>
      </c>
      <c r="U384" s="96">
        <f t="shared" si="21"/>
        <v>0</v>
      </c>
      <c r="W384" s="94">
        <f t="shared" si="22"/>
        <v>0</v>
      </c>
      <c r="X384" s="94">
        <f t="shared" si="23"/>
        <v>0</v>
      </c>
    </row>
    <row r="385" spans="1:24" ht="51">
      <c r="A385" s="20">
        <v>375</v>
      </c>
      <c r="B385" s="21" t="s">
        <v>1164</v>
      </c>
      <c r="C385" s="31" t="s">
        <v>1163</v>
      </c>
      <c r="D385" s="21" t="s">
        <v>559</v>
      </c>
      <c r="E385" s="23">
        <v>0</v>
      </c>
      <c r="F385" s="24">
        <v>0</v>
      </c>
      <c r="G385" s="24">
        <v>0</v>
      </c>
      <c r="H385" s="25">
        <v>0</v>
      </c>
      <c r="I385" s="26">
        <v>0</v>
      </c>
      <c r="J385" s="24">
        <v>0</v>
      </c>
      <c r="K385" s="27">
        <v>0</v>
      </c>
      <c r="L385" s="43"/>
      <c r="M385" s="53">
        <v>0</v>
      </c>
      <c r="O385" s="60">
        <v>329056</v>
      </c>
      <c r="P385" s="60">
        <v>5026</v>
      </c>
      <c r="Q385" s="60">
        <v>4020.8</v>
      </c>
      <c r="R385" s="60">
        <v>3769.5</v>
      </c>
      <c r="T385" s="96">
        <f t="shared" si="20"/>
        <v>0</v>
      </c>
      <c r="U385" s="96">
        <f t="shared" si="21"/>
        <v>0</v>
      </c>
      <c r="W385" s="94">
        <f t="shared" si="22"/>
        <v>0</v>
      </c>
      <c r="X385" s="94">
        <f t="shared" si="23"/>
        <v>0</v>
      </c>
    </row>
    <row r="386" spans="1:24" ht="51">
      <c r="A386" s="20">
        <v>376</v>
      </c>
      <c r="B386" s="21" t="s">
        <v>1165</v>
      </c>
      <c r="C386" s="31" t="s">
        <v>1166</v>
      </c>
      <c r="D386" s="21" t="s">
        <v>559</v>
      </c>
      <c r="E386" s="23">
        <v>0</v>
      </c>
      <c r="F386" s="24">
        <v>0</v>
      </c>
      <c r="G386" s="24">
        <v>0</v>
      </c>
      <c r="H386" s="25">
        <v>0</v>
      </c>
      <c r="I386" s="26">
        <v>0</v>
      </c>
      <c r="J386" s="24">
        <v>0</v>
      </c>
      <c r="K386" s="27">
        <v>0</v>
      </c>
      <c r="L386" s="43"/>
      <c r="M386" s="53">
        <v>0</v>
      </c>
      <c r="O386" s="60">
        <v>59388</v>
      </c>
      <c r="P386" s="60">
        <v>4307</v>
      </c>
      <c r="Q386" s="60">
        <v>3445.6</v>
      </c>
      <c r="R386" s="60">
        <v>3230.25</v>
      </c>
      <c r="T386" s="96">
        <f t="shared" si="20"/>
        <v>0</v>
      </c>
      <c r="U386" s="96">
        <f t="shared" si="21"/>
        <v>0</v>
      </c>
      <c r="W386" s="94">
        <f t="shared" si="22"/>
        <v>0</v>
      </c>
      <c r="X386" s="94">
        <f t="shared" si="23"/>
        <v>0</v>
      </c>
    </row>
    <row r="387" spans="1:24" ht="63.75">
      <c r="A387" s="20">
        <v>377</v>
      </c>
      <c r="B387" s="21" t="s">
        <v>1167</v>
      </c>
      <c r="C387" s="31" t="s">
        <v>1168</v>
      </c>
      <c r="D387" s="21" t="s">
        <v>559</v>
      </c>
      <c r="E387" s="23">
        <v>0</v>
      </c>
      <c r="F387" s="24">
        <v>0</v>
      </c>
      <c r="G387" s="24">
        <v>0</v>
      </c>
      <c r="H387" s="25">
        <v>0</v>
      </c>
      <c r="I387" s="26">
        <v>0</v>
      </c>
      <c r="J387" s="24">
        <v>0</v>
      </c>
      <c r="K387" s="27">
        <v>0</v>
      </c>
      <c r="L387" s="43"/>
      <c r="M387" s="53">
        <v>0</v>
      </c>
      <c r="O387" s="60">
        <v>320469</v>
      </c>
      <c r="P387" s="60">
        <v>5143</v>
      </c>
      <c r="Q387" s="60">
        <v>4114.3999999999996</v>
      </c>
      <c r="R387" s="60">
        <v>3857.25</v>
      </c>
      <c r="T387" s="96">
        <f t="shared" si="20"/>
        <v>0</v>
      </c>
      <c r="U387" s="96">
        <f t="shared" si="21"/>
        <v>0</v>
      </c>
      <c r="W387" s="94">
        <f t="shared" si="22"/>
        <v>0</v>
      </c>
      <c r="X387" s="94">
        <f t="shared" si="23"/>
        <v>0</v>
      </c>
    </row>
    <row r="388" spans="1:24" ht="63.75">
      <c r="A388" s="20">
        <v>378</v>
      </c>
      <c r="B388" s="21" t="s">
        <v>1169</v>
      </c>
      <c r="C388" s="31" t="s">
        <v>1170</v>
      </c>
      <c r="D388" s="21" t="s">
        <v>559</v>
      </c>
      <c r="E388" s="23">
        <v>0</v>
      </c>
      <c r="F388" s="24">
        <v>0</v>
      </c>
      <c r="G388" s="24">
        <v>0</v>
      </c>
      <c r="H388" s="25">
        <v>0</v>
      </c>
      <c r="I388" s="26">
        <v>0</v>
      </c>
      <c r="J388" s="24">
        <v>0</v>
      </c>
      <c r="K388" s="27">
        <v>0</v>
      </c>
      <c r="L388" s="43"/>
      <c r="M388" s="53">
        <v>0</v>
      </c>
      <c r="O388" s="60">
        <v>703198</v>
      </c>
      <c r="P388" s="60">
        <v>8116</v>
      </c>
      <c r="Q388" s="60">
        <v>6492.8</v>
      </c>
      <c r="R388" s="60">
        <v>6087</v>
      </c>
      <c r="T388" s="96">
        <f t="shared" si="20"/>
        <v>0</v>
      </c>
      <c r="U388" s="96">
        <f t="shared" si="21"/>
        <v>0</v>
      </c>
      <c r="W388" s="94">
        <f t="shared" si="22"/>
        <v>0</v>
      </c>
      <c r="X388" s="94">
        <f t="shared" si="23"/>
        <v>0</v>
      </c>
    </row>
    <row r="389" spans="1:24" ht="63.75">
      <c r="A389" s="20">
        <v>379</v>
      </c>
      <c r="B389" s="21" t="s">
        <v>1171</v>
      </c>
      <c r="C389" s="31" t="s">
        <v>1172</v>
      </c>
      <c r="D389" s="21" t="s">
        <v>559</v>
      </c>
      <c r="E389" s="23">
        <v>1</v>
      </c>
      <c r="F389" s="24">
        <v>113572</v>
      </c>
      <c r="G389" s="24">
        <v>11284</v>
      </c>
      <c r="H389" s="25">
        <v>0.25</v>
      </c>
      <c r="I389" s="26">
        <v>0.92548339379424505</v>
      </c>
      <c r="J389" s="24">
        <v>8463</v>
      </c>
      <c r="K389" s="27">
        <v>8463</v>
      </c>
      <c r="L389" s="43"/>
      <c r="M389" s="53">
        <v>1</v>
      </c>
      <c r="O389" s="60">
        <v>834826</v>
      </c>
      <c r="P389" s="60">
        <v>11284</v>
      </c>
      <c r="Q389" s="60">
        <v>9027.2000000000007</v>
      </c>
      <c r="R389" s="60">
        <v>8463</v>
      </c>
      <c r="T389" s="96">
        <f t="shared" si="20"/>
        <v>1025237158.4000001</v>
      </c>
      <c r="U389" s="96">
        <f t="shared" si="21"/>
        <v>961159836</v>
      </c>
      <c r="W389" s="94">
        <f t="shared" si="22"/>
        <v>1025237158.4000001</v>
      </c>
      <c r="X389" s="94">
        <f t="shared" si="23"/>
        <v>961159836</v>
      </c>
    </row>
    <row r="390" spans="1:24" ht="76.5">
      <c r="A390" s="20">
        <v>380</v>
      </c>
      <c r="B390" s="21" t="s">
        <v>1173</v>
      </c>
      <c r="C390" s="31" t="s">
        <v>1174</v>
      </c>
      <c r="D390" s="21" t="s">
        <v>559</v>
      </c>
      <c r="E390" s="23">
        <v>0</v>
      </c>
      <c r="F390" s="24">
        <v>0</v>
      </c>
      <c r="G390" s="24">
        <v>0</v>
      </c>
      <c r="H390" s="25">
        <v>0</v>
      </c>
      <c r="I390" s="26">
        <v>0</v>
      </c>
      <c r="J390" s="24">
        <v>0</v>
      </c>
      <c r="K390" s="27">
        <v>0</v>
      </c>
      <c r="L390" s="43"/>
      <c r="M390" s="53">
        <v>0</v>
      </c>
      <c r="O390" s="60">
        <v>271488</v>
      </c>
      <c r="P390" s="60">
        <v>19426</v>
      </c>
      <c r="Q390" s="60">
        <v>15540.8</v>
      </c>
      <c r="R390" s="60">
        <v>14569.5</v>
      </c>
      <c r="T390" s="96">
        <f t="shared" si="20"/>
        <v>0</v>
      </c>
      <c r="U390" s="96">
        <f t="shared" si="21"/>
        <v>0</v>
      </c>
      <c r="W390" s="94">
        <f t="shared" si="22"/>
        <v>0</v>
      </c>
      <c r="X390" s="94">
        <f t="shared" si="23"/>
        <v>0</v>
      </c>
    </row>
    <row r="391" spans="1:24" ht="76.5">
      <c r="A391" s="20">
        <v>381</v>
      </c>
      <c r="B391" s="21" t="s">
        <v>1175</v>
      </c>
      <c r="C391" s="31" t="s">
        <v>1174</v>
      </c>
      <c r="D391" s="21" t="s">
        <v>559</v>
      </c>
      <c r="E391" s="23">
        <v>0</v>
      </c>
      <c r="F391" s="24">
        <v>0</v>
      </c>
      <c r="G391" s="24">
        <v>0</v>
      </c>
      <c r="H391" s="25">
        <v>0</v>
      </c>
      <c r="I391" s="26">
        <v>0</v>
      </c>
      <c r="J391" s="24">
        <v>0</v>
      </c>
      <c r="K391" s="27">
        <v>0</v>
      </c>
      <c r="L391" s="43"/>
      <c r="M391" s="53">
        <v>0</v>
      </c>
      <c r="O391" s="60">
        <v>2202603</v>
      </c>
      <c r="P391" s="60">
        <v>32743</v>
      </c>
      <c r="Q391" s="60">
        <v>26194.400000000001</v>
      </c>
      <c r="R391" s="60">
        <v>24557.25</v>
      </c>
      <c r="T391" s="96">
        <f t="shared" si="20"/>
        <v>0</v>
      </c>
      <c r="U391" s="96">
        <f t="shared" si="21"/>
        <v>0</v>
      </c>
      <c r="W391" s="94">
        <f t="shared" si="22"/>
        <v>0</v>
      </c>
      <c r="X391" s="94">
        <f t="shared" si="23"/>
        <v>0</v>
      </c>
    </row>
    <row r="392" spans="1:24" ht="76.5">
      <c r="A392" s="20">
        <v>382</v>
      </c>
      <c r="B392" s="21" t="s">
        <v>1176</v>
      </c>
      <c r="C392" s="31" t="s">
        <v>1177</v>
      </c>
      <c r="D392" s="21" t="s">
        <v>559</v>
      </c>
      <c r="E392" s="23">
        <v>0</v>
      </c>
      <c r="F392" s="24">
        <v>0</v>
      </c>
      <c r="G392" s="24">
        <v>0</v>
      </c>
      <c r="H392" s="25">
        <v>0</v>
      </c>
      <c r="I392" s="26">
        <v>0</v>
      </c>
      <c r="J392" s="24">
        <v>0</v>
      </c>
      <c r="K392" s="27">
        <v>0</v>
      </c>
      <c r="L392" s="43"/>
      <c r="M392" s="53">
        <v>0</v>
      </c>
      <c r="O392" s="60">
        <v>3156048</v>
      </c>
      <c r="P392" s="60">
        <v>32650</v>
      </c>
      <c r="Q392" s="60">
        <v>26120</v>
      </c>
      <c r="R392" s="60">
        <v>24487.5</v>
      </c>
      <c r="T392" s="96">
        <f t="shared" si="20"/>
        <v>0</v>
      </c>
      <c r="U392" s="96">
        <f t="shared" si="21"/>
        <v>0</v>
      </c>
      <c r="W392" s="94">
        <f t="shared" si="22"/>
        <v>0</v>
      </c>
      <c r="X392" s="94">
        <f t="shared" si="23"/>
        <v>0</v>
      </c>
    </row>
    <row r="393" spans="1:24" ht="76.5">
      <c r="A393" s="20">
        <v>383</v>
      </c>
      <c r="B393" s="21" t="s">
        <v>1178</v>
      </c>
      <c r="C393" s="31" t="s">
        <v>1177</v>
      </c>
      <c r="D393" s="21" t="s">
        <v>559</v>
      </c>
      <c r="E393" s="23">
        <v>0</v>
      </c>
      <c r="F393" s="24">
        <v>0</v>
      </c>
      <c r="G393" s="24">
        <v>0</v>
      </c>
      <c r="H393" s="25">
        <v>0</v>
      </c>
      <c r="I393" s="26">
        <v>0</v>
      </c>
      <c r="J393" s="24">
        <v>0</v>
      </c>
      <c r="K393" s="27">
        <v>0</v>
      </c>
      <c r="L393" s="43"/>
      <c r="M393" s="53">
        <v>0</v>
      </c>
      <c r="O393" s="60">
        <v>5721044</v>
      </c>
      <c r="P393" s="60">
        <v>63149</v>
      </c>
      <c r="Q393" s="60">
        <v>50519.199999999997</v>
      </c>
      <c r="R393" s="60">
        <v>47361.75</v>
      </c>
      <c r="T393" s="96">
        <f t="shared" si="20"/>
        <v>0</v>
      </c>
      <c r="U393" s="96">
        <f t="shared" si="21"/>
        <v>0</v>
      </c>
      <c r="W393" s="94">
        <f t="shared" si="22"/>
        <v>0</v>
      </c>
      <c r="X393" s="94">
        <f t="shared" si="23"/>
        <v>0</v>
      </c>
    </row>
    <row r="394" spans="1:24" ht="102">
      <c r="A394" s="20">
        <v>384</v>
      </c>
      <c r="B394" s="21" t="s">
        <v>1179</v>
      </c>
      <c r="C394" s="31" t="s">
        <v>1180</v>
      </c>
      <c r="D394" s="21" t="s">
        <v>1181</v>
      </c>
      <c r="E394" s="23">
        <v>2</v>
      </c>
      <c r="F394" s="24">
        <v>260628</v>
      </c>
      <c r="G394" s="24">
        <v>79234</v>
      </c>
      <c r="H394" s="25">
        <v>0.25</v>
      </c>
      <c r="I394" s="26">
        <v>0.77199111377135221</v>
      </c>
      <c r="J394" s="24">
        <v>59425.5</v>
      </c>
      <c r="K394" s="27">
        <v>118851</v>
      </c>
      <c r="L394" s="43"/>
      <c r="M394" s="53">
        <v>2</v>
      </c>
      <c r="O394" s="60">
        <v>669105</v>
      </c>
      <c r="P394" s="60">
        <v>79234</v>
      </c>
      <c r="Q394" s="60">
        <v>63387.199999999997</v>
      </c>
      <c r="R394" s="60">
        <v>59425.5</v>
      </c>
      <c r="T394" s="96">
        <f t="shared" ref="T394:T417" si="24">F394*Q394</f>
        <v>16520479161.599998</v>
      </c>
      <c r="U394" s="96">
        <f t="shared" ref="U394:U417" si="25">F394*R394</f>
        <v>15487949214</v>
      </c>
      <c r="W394" s="94">
        <f t="shared" ref="W394:W417" si="26">T394-L394</f>
        <v>16520479161.599998</v>
      </c>
      <c r="X394" s="94">
        <f t="shared" ref="X394:X417" si="27">U394-L394</f>
        <v>15487949214</v>
      </c>
    </row>
    <row r="395" spans="1:24" ht="102">
      <c r="A395" s="20">
        <v>385</v>
      </c>
      <c r="B395" s="21" t="s">
        <v>1182</v>
      </c>
      <c r="C395" s="31" t="s">
        <v>1180</v>
      </c>
      <c r="D395" s="21" t="s">
        <v>1181</v>
      </c>
      <c r="E395" s="23">
        <v>0</v>
      </c>
      <c r="F395" s="24">
        <v>0</v>
      </c>
      <c r="G395" s="24">
        <v>0</v>
      </c>
      <c r="H395" s="25">
        <v>0</v>
      </c>
      <c r="I395" s="26">
        <v>0</v>
      </c>
      <c r="J395" s="24">
        <v>0</v>
      </c>
      <c r="K395" s="27">
        <v>0</v>
      </c>
      <c r="L395" s="43"/>
      <c r="M395" s="53">
        <v>0</v>
      </c>
      <c r="O395" s="60">
        <v>5690388</v>
      </c>
      <c r="P395" s="60">
        <v>83262</v>
      </c>
      <c r="Q395" s="60">
        <v>66609.600000000006</v>
      </c>
      <c r="R395" s="60">
        <v>62446.5</v>
      </c>
      <c r="T395" s="96">
        <f t="shared" si="24"/>
        <v>0</v>
      </c>
      <c r="U395" s="96">
        <f t="shared" si="25"/>
        <v>0</v>
      </c>
      <c r="W395" s="94">
        <f t="shared" si="26"/>
        <v>0</v>
      </c>
      <c r="X395" s="94">
        <f t="shared" si="27"/>
        <v>0</v>
      </c>
    </row>
    <row r="396" spans="1:24" ht="102">
      <c r="A396" s="20">
        <v>386</v>
      </c>
      <c r="B396" s="21" t="s">
        <v>1183</v>
      </c>
      <c r="C396" s="31" t="s">
        <v>1184</v>
      </c>
      <c r="D396" s="21" t="s">
        <v>559</v>
      </c>
      <c r="E396" s="23">
        <v>0</v>
      </c>
      <c r="F396" s="24">
        <v>0</v>
      </c>
      <c r="G396" s="24">
        <v>0</v>
      </c>
      <c r="H396" s="25">
        <v>0</v>
      </c>
      <c r="I396" s="26">
        <v>0</v>
      </c>
      <c r="J396" s="24">
        <v>0</v>
      </c>
      <c r="K396" s="27">
        <v>0</v>
      </c>
      <c r="L396" s="43"/>
      <c r="M396" s="53">
        <v>0</v>
      </c>
      <c r="O396" s="60">
        <v>721140</v>
      </c>
      <c r="P396" s="60">
        <v>84840</v>
      </c>
      <c r="Q396" s="60">
        <v>67872</v>
      </c>
      <c r="R396" s="60">
        <v>63630</v>
      </c>
      <c r="T396" s="96">
        <f t="shared" si="24"/>
        <v>0</v>
      </c>
      <c r="U396" s="96">
        <f t="shared" si="25"/>
        <v>0</v>
      </c>
      <c r="W396" s="94">
        <f t="shared" si="26"/>
        <v>0</v>
      </c>
      <c r="X396" s="94">
        <f t="shared" si="27"/>
        <v>0</v>
      </c>
    </row>
    <row r="397" spans="1:24" ht="102">
      <c r="A397" s="20">
        <v>387</v>
      </c>
      <c r="B397" s="21" t="s">
        <v>1185</v>
      </c>
      <c r="C397" s="31" t="s">
        <v>1184</v>
      </c>
      <c r="D397" s="21" t="s">
        <v>559</v>
      </c>
      <c r="E397" s="23">
        <v>0</v>
      </c>
      <c r="F397" s="24">
        <v>0</v>
      </c>
      <c r="G397" s="24">
        <v>0</v>
      </c>
      <c r="H397" s="25">
        <v>0</v>
      </c>
      <c r="I397" s="26">
        <v>0</v>
      </c>
      <c r="J397" s="24">
        <v>0</v>
      </c>
      <c r="K397" s="27">
        <v>0</v>
      </c>
      <c r="L397" s="43"/>
      <c r="M397" s="53">
        <v>0</v>
      </c>
      <c r="O397" s="60">
        <v>5690388</v>
      </c>
      <c r="P397" s="60">
        <v>90864</v>
      </c>
      <c r="Q397" s="60">
        <v>72691.199999999997</v>
      </c>
      <c r="R397" s="60">
        <v>68148</v>
      </c>
      <c r="T397" s="96">
        <f t="shared" si="24"/>
        <v>0</v>
      </c>
      <c r="U397" s="96">
        <f t="shared" si="25"/>
        <v>0</v>
      </c>
      <c r="W397" s="94">
        <f t="shared" si="26"/>
        <v>0</v>
      </c>
      <c r="X397" s="94">
        <f t="shared" si="27"/>
        <v>0</v>
      </c>
    </row>
    <row r="398" spans="1:24" ht="102">
      <c r="A398" s="20">
        <v>388</v>
      </c>
      <c r="B398" s="21" t="s">
        <v>1186</v>
      </c>
      <c r="C398" s="31" t="s">
        <v>1187</v>
      </c>
      <c r="D398" s="21" t="s">
        <v>559</v>
      </c>
      <c r="E398" s="23">
        <v>0</v>
      </c>
      <c r="F398" s="24">
        <v>0</v>
      </c>
      <c r="G398" s="24">
        <v>0</v>
      </c>
      <c r="H398" s="25">
        <v>0</v>
      </c>
      <c r="I398" s="26">
        <v>0</v>
      </c>
      <c r="J398" s="24">
        <v>0</v>
      </c>
      <c r="K398" s="27">
        <v>0</v>
      </c>
      <c r="L398" s="43"/>
      <c r="M398" s="53">
        <v>0</v>
      </c>
      <c r="O398" s="60">
        <v>989800</v>
      </c>
      <c r="P398" s="60">
        <v>104919</v>
      </c>
      <c r="Q398" s="60">
        <v>83935.2</v>
      </c>
      <c r="R398" s="60">
        <v>78689.25</v>
      </c>
      <c r="T398" s="96">
        <f t="shared" si="24"/>
        <v>0</v>
      </c>
      <c r="U398" s="96">
        <f t="shared" si="25"/>
        <v>0</v>
      </c>
      <c r="W398" s="94">
        <f t="shared" si="26"/>
        <v>0</v>
      </c>
      <c r="X398" s="94">
        <f t="shared" si="27"/>
        <v>0</v>
      </c>
    </row>
    <row r="399" spans="1:24" ht="102">
      <c r="A399" s="20">
        <v>389</v>
      </c>
      <c r="B399" s="21" t="s">
        <v>1188</v>
      </c>
      <c r="C399" s="31" t="s">
        <v>1187</v>
      </c>
      <c r="D399" s="21" t="s">
        <v>559</v>
      </c>
      <c r="E399" s="23">
        <v>0</v>
      </c>
      <c r="F399" s="24">
        <v>0</v>
      </c>
      <c r="G399" s="24">
        <v>0</v>
      </c>
      <c r="H399" s="25">
        <v>0</v>
      </c>
      <c r="I399" s="26">
        <v>0</v>
      </c>
      <c r="J399" s="24">
        <v>0</v>
      </c>
      <c r="K399" s="27">
        <v>0</v>
      </c>
      <c r="L399" s="43"/>
      <c r="M399" s="53">
        <v>0</v>
      </c>
      <c r="O399" s="60">
        <v>13030067</v>
      </c>
      <c r="P399" s="60">
        <v>104919</v>
      </c>
      <c r="Q399" s="60">
        <v>83935.2</v>
      </c>
      <c r="R399" s="60">
        <v>78689.25</v>
      </c>
      <c r="T399" s="96">
        <f t="shared" si="24"/>
        <v>0</v>
      </c>
      <c r="U399" s="96">
        <f t="shared" si="25"/>
        <v>0</v>
      </c>
      <c r="W399" s="94">
        <f t="shared" si="26"/>
        <v>0</v>
      </c>
      <c r="X399" s="94">
        <f t="shared" si="27"/>
        <v>0</v>
      </c>
    </row>
    <row r="400" spans="1:24" ht="76.5">
      <c r="A400" s="20">
        <v>390</v>
      </c>
      <c r="B400" s="21" t="s">
        <v>1189</v>
      </c>
      <c r="C400" s="31" t="s">
        <v>1190</v>
      </c>
      <c r="D400" s="21" t="s">
        <v>559</v>
      </c>
      <c r="E400" s="23">
        <v>0</v>
      </c>
      <c r="F400" s="24">
        <v>0</v>
      </c>
      <c r="G400" s="24">
        <v>0</v>
      </c>
      <c r="H400" s="25">
        <v>0</v>
      </c>
      <c r="I400" s="26">
        <v>0</v>
      </c>
      <c r="J400" s="24">
        <v>0</v>
      </c>
      <c r="K400" s="27">
        <v>0</v>
      </c>
      <c r="L400" s="43"/>
      <c r="M400" s="53">
        <v>0</v>
      </c>
      <c r="O400" s="60">
        <v>753945</v>
      </c>
      <c r="P400" s="60">
        <v>81164</v>
      </c>
      <c r="Q400" s="60">
        <v>64931.199999999997</v>
      </c>
      <c r="R400" s="60">
        <v>60873</v>
      </c>
      <c r="T400" s="96">
        <f t="shared" si="24"/>
        <v>0</v>
      </c>
      <c r="U400" s="96">
        <f t="shared" si="25"/>
        <v>0</v>
      </c>
      <c r="W400" s="94">
        <f t="shared" si="26"/>
        <v>0</v>
      </c>
      <c r="X400" s="94">
        <f t="shared" si="27"/>
        <v>0</v>
      </c>
    </row>
    <row r="401" spans="1:24" ht="76.5">
      <c r="A401" s="20">
        <v>391</v>
      </c>
      <c r="B401" s="21" t="s">
        <v>1191</v>
      </c>
      <c r="C401" s="31" t="s">
        <v>1190</v>
      </c>
      <c r="D401" s="21" t="s">
        <v>559</v>
      </c>
      <c r="E401" s="23">
        <v>0</v>
      </c>
      <c r="F401" s="24">
        <v>0</v>
      </c>
      <c r="G401" s="24">
        <v>0</v>
      </c>
      <c r="H401" s="25">
        <v>0</v>
      </c>
      <c r="I401" s="26">
        <v>0</v>
      </c>
      <c r="J401" s="24">
        <v>0</v>
      </c>
      <c r="K401" s="27">
        <v>0</v>
      </c>
      <c r="L401" s="43"/>
      <c r="M401" s="53">
        <v>0</v>
      </c>
      <c r="O401" s="60">
        <v>8479475</v>
      </c>
      <c r="P401" s="60">
        <v>89201</v>
      </c>
      <c r="Q401" s="60">
        <v>71360.800000000003</v>
      </c>
      <c r="R401" s="60">
        <v>66900.75</v>
      </c>
      <c r="T401" s="96">
        <f t="shared" si="24"/>
        <v>0</v>
      </c>
      <c r="U401" s="96">
        <f t="shared" si="25"/>
        <v>0</v>
      </c>
      <c r="W401" s="94">
        <f t="shared" si="26"/>
        <v>0</v>
      </c>
      <c r="X401" s="94">
        <f t="shared" si="27"/>
        <v>0</v>
      </c>
    </row>
    <row r="402" spans="1:24" ht="63.75">
      <c r="A402" s="20">
        <v>392</v>
      </c>
      <c r="B402" s="21" t="s">
        <v>1192</v>
      </c>
      <c r="C402" s="31" t="s">
        <v>1193</v>
      </c>
      <c r="D402" s="21" t="s">
        <v>559</v>
      </c>
      <c r="E402" s="23">
        <v>0</v>
      </c>
      <c r="F402" s="24">
        <v>0</v>
      </c>
      <c r="G402" s="24">
        <v>0</v>
      </c>
      <c r="H402" s="25">
        <v>0</v>
      </c>
      <c r="I402" s="26">
        <v>0</v>
      </c>
      <c r="J402" s="24">
        <v>0</v>
      </c>
      <c r="K402" s="27">
        <v>0</v>
      </c>
      <c r="L402" s="43"/>
      <c r="M402" s="53">
        <v>0</v>
      </c>
      <c r="O402" s="60">
        <v>1074640</v>
      </c>
      <c r="P402" s="60">
        <v>88884</v>
      </c>
      <c r="Q402" s="60">
        <v>71107.199999999997</v>
      </c>
      <c r="R402" s="60">
        <v>66663</v>
      </c>
      <c r="T402" s="96">
        <f t="shared" si="24"/>
        <v>0</v>
      </c>
      <c r="U402" s="96">
        <f t="shared" si="25"/>
        <v>0</v>
      </c>
      <c r="W402" s="94">
        <f t="shared" si="26"/>
        <v>0</v>
      </c>
      <c r="X402" s="94">
        <f t="shared" si="27"/>
        <v>0</v>
      </c>
    </row>
    <row r="403" spans="1:24" ht="63.75">
      <c r="A403" s="20">
        <v>393</v>
      </c>
      <c r="B403" s="21" t="s">
        <v>1194</v>
      </c>
      <c r="C403" s="31" t="s">
        <v>1193</v>
      </c>
      <c r="D403" s="21" t="s">
        <v>559</v>
      </c>
      <c r="E403" s="23">
        <v>0</v>
      </c>
      <c r="F403" s="24">
        <v>0</v>
      </c>
      <c r="G403" s="24">
        <v>0</v>
      </c>
      <c r="H403" s="25">
        <v>0</v>
      </c>
      <c r="I403" s="26">
        <v>0</v>
      </c>
      <c r="J403" s="24">
        <v>0</v>
      </c>
      <c r="K403" s="27">
        <v>0</v>
      </c>
      <c r="L403" s="43"/>
      <c r="M403" s="53">
        <v>0</v>
      </c>
      <c r="O403" s="60">
        <v>19004160</v>
      </c>
      <c r="P403" s="60">
        <v>88884</v>
      </c>
      <c r="Q403" s="60">
        <v>71107.199999999997</v>
      </c>
      <c r="R403" s="60">
        <v>66663</v>
      </c>
      <c r="T403" s="96">
        <f t="shared" si="24"/>
        <v>0</v>
      </c>
      <c r="U403" s="96">
        <f t="shared" si="25"/>
        <v>0</v>
      </c>
      <c r="W403" s="94">
        <f t="shared" si="26"/>
        <v>0</v>
      </c>
      <c r="X403" s="94">
        <f t="shared" si="27"/>
        <v>0</v>
      </c>
    </row>
    <row r="404" spans="1:24" ht="63.75">
      <c r="A404" s="20">
        <v>394</v>
      </c>
      <c r="B404" s="21" t="s">
        <v>1195</v>
      </c>
      <c r="C404" s="31" t="s">
        <v>1196</v>
      </c>
      <c r="D404" s="21" t="s">
        <v>559</v>
      </c>
      <c r="E404" s="23">
        <v>1</v>
      </c>
      <c r="F404" s="24">
        <v>244339</v>
      </c>
      <c r="G404" s="24">
        <v>87668</v>
      </c>
      <c r="H404" s="25">
        <v>0.25</v>
      </c>
      <c r="I404" s="26">
        <v>0.7309025575123087</v>
      </c>
      <c r="J404" s="24">
        <v>65751</v>
      </c>
      <c r="K404" s="27">
        <v>65751</v>
      </c>
      <c r="L404" s="43"/>
      <c r="M404" s="53">
        <v>1</v>
      </c>
      <c r="O404" s="60">
        <v>1187760</v>
      </c>
      <c r="P404" s="60">
        <v>87668</v>
      </c>
      <c r="Q404" s="60">
        <v>70134.399999999994</v>
      </c>
      <c r="R404" s="60">
        <v>65751</v>
      </c>
      <c r="T404" s="96">
        <f t="shared" si="24"/>
        <v>17136569161.599998</v>
      </c>
      <c r="U404" s="96">
        <f t="shared" si="25"/>
        <v>16065533589</v>
      </c>
      <c r="W404" s="94">
        <f t="shared" si="26"/>
        <v>17136569161.599998</v>
      </c>
      <c r="X404" s="94">
        <f t="shared" si="27"/>
        <v>16065533589</v>
      </c>
    </row>
    <row r="405" spans="1:24" ht="63.75">
      <c r="A405" s="20">
        <v>395</v>
      </c>
      <c r="B405" s="21" t="s">
        <v>1197</v>
      </c>
      <c r="C405" s="31" t="s">
        <v>1196</v>
      </c>
      <c r="D405" s="21" t="s">
        <v>559</v>
      </c>
      <c r="E405" s="23">
        <v>0</v>
      </c>
      <c r="F405" s="24">
        <v>0</v>
      </c>
      <c r="G405" s="24">
        <v>0</v>
      </c>
      <c r="H405" s="25">
        <v>0</v>
      </c>
      <c r="I405" s="26">
        <v>0</v>
      </c>
      <c r="J405" s="24">
        <v>0</v>
      </c>
      <c r="K405" s="27">
        <v>0</v>
      </c>
      <c r="L405" s="43"/>
      <c r="M405" s="53">
        <v>0</v>
      </c>
      <c r="O405" s="60">
        <v>9219358</v>
      </c>
      <c r="P405" s="60">
        <v>102900</v>
      </c>
      <c r="Q405" s="60">
        <v>82320</v>
      </c>
      <c r="R405" s="60">
        <v>77175</v>
      </c>
      <c r="T405" s="96">
        <f t="shared" si="24"/>
        <v>0</v>
      </c>
      <c r="U405" s="96">
        <f t="shared" si="25"/>
        <v>0</v>
      </c>
      <c r="W405" s="94">
        <f t="shared" si="26"/>
        <v>0</v>
      </c>
      <c r="X405" s="94">
        <f t="shared" si="27"/>
        <v>0</v>
      </c>
    </row>
    <row r="406" spans="1:24" ht="89.25">
      <c r="A406" s="20">
        <v>396</v>
      </c>
      <c r="B406" s="21" t="s">
        <v>1198</v>
      </c>
      <c r="C406" s="31" t="s">
        <v>1199</v>
      </c>
      <c r="D406" s="21" t="s">
        <v>559</v>
      </c>
      <c r="E406" s="23">
        <v>0</v>
      </c>
      <c r="F406" s="24">
        <v>0</v>
      </c>
      <c r="G406" s="24">
        <v>0</v>
      </c>
      <c r="H406" s="25">
        <v>0</v>
      </c>
      <c r="I406" s="26">
        <v>0</v>
      </c>
      <c r="J406" s="24">
        <v>0</v>
      </c>
      <c r="K406" s="27">
        <v>0</v>
      </c>
      <c r="L406" s="43"/>
      <c r="M406" s="53">
        <v>0</v>
      </c>
      <c r="O406" s="60">
        <v>509040</v>
      </c>
      <c r="P406" s="60">
        <v>48619</v>
      </c>
      <c r="Q406" s="60">
        <v>38895.199999999997</v>
      </c>
      <c r="R406" s="60">
        <v>36464.25</v>
      </c>
      <c r="T406" s="96">
        <f t="shared" si="24"/>
        <v>0</v>
      </c>
      <c r="U406" s="96">
        <f t="shared" si="25"/>
        <v>0</v>
      </c>
      <c r="W406" s="94">
        <f t="shared" si="26"/>
        <v>0</v>
      </c>
      <c r="X406" s="94">
        <f t="shared" si="27"/>
        <v>0</v>
      </c>
    </row>
    <row r="407" spans="1:24" ht="89.25">
      <c r="A407" s="20">
        <v>397</v>
      </c>
      <c r="B407" s="21" t="s">
        <v>1200</v>
      </c>
      <c r="C407" s="31" t="s">
        <v>1199</v>
      </c>
      <c r="D407" s="21" t="s">
        <v>559</v>
      </c>
      <c r="E407" s="23">
        <v>0</v>
      </c>
      <c r="F407" s="24">
        <v>0</v>
      </c>
      <c r="G407" s="24">
        <v>0</v>
      </c>
      <c r="H407" s="25">
        <v>0</v>
      </c>
      <c r="I407" s="26">
        <v>0</v>
      </c>
      <c r="J407" s="24">
        <v>0</v>
      </c>
      <c r="K407" s="27">
        <v>0</v>
      </c>
      <c r="L407" s="43"/>
      <c r="M407" s="53">
        <v>0</v>
      </c>
      <c r="O407" s="60">
        <v>3955784</v>
      </c>
      <c r="P407" s="60">
        <v>58434</v>
      </c>
      <c r="Q407" s="60">
        <v>46747.199999999997</v>
      </c>
      <c r="R407" s="60">
        <v>43825.5</v>
      </c>
      <c r="T407" s="96">
        <f t="shared" si="24"/>
        <v>0</v>
      </c>
      <c r="U407" s="96">
        <f t="shared" si="25"/>
        <v>0</v>
      </c>
      <c r="W407" s="94">
        <f t="shared" si="26"/>
        <v>0</v>
      </c>
      <c r="X407" s="94">
        <f t="shared" si="27"/>
        <v>0</v>
      </c>
    </row>
    <row r="408" spans="1:24" ht="102">
      <c r="A408" s="20">
        <v>398</v>
      </c>
      <c r="B408" s="21" t="s">
        <v>1201</v>
      </c>
      <c r="C408" s="31" t="s">
        <v>1202</v>
      </c>
      <c r="D408" s="21" t="s">
        <v>559</v>
      </c>
      <c r="E408" s="23">
        <v>1</v>
      </c>
      <c r="F408" s="24">
        <v>18778</v>
      </c>
      <c r="G408" s="24">
        <v>2822</v>
      </c>
      <c r="H408" s="25">
        <v>0.25</v>
      </c>
      <c r="I408" s="26">
        <v>0.88728831611460224</v>
      </c>
      <c r="J408" s="24">
        <v>2116.5</v>
      </c>
      <c r="K408" s="27">
        <v>2116.5</v>
      </c>
      <c r="L408" s="43"/>
      <c r="M408" s="53">
        <v>1</v>
      </c>
      <c r="O408" s="60">
        <v>1272600</v>
      </c>
      <c r="P408" s="60">
        <v>2822</v>
      </c>
      <c r="Q408" s="60">
        <v>2257.6</v>
      </c>
      <c r="R408" s="60">
        <v>2116.5</v>
      </c>
      <c r="T408" s="96">
        <f t="shared" si="24"/>
        <v>42393212.799999997</v>
      </c>
      <c r="U408" s="96">
        <f t="shared" si="25"/>
        <v>39743637</v>
      </c>
      <c r="W408" s="94">
        <f t="shared" si="26"/>
        <v>42393212.799999997</v>
      </c>
      <c r="X408" s="94">
        <f t="shared" si="27"/>
        <v>39743637</v>
      </c>
    </row>
    <row r="409" spans="1:24" ht="102">
      <c r="A409" s="20">
        <v>399</v>
      </c>
      <c r="B409" s="21" t="s">
        <v>1203</v>
      </c>
      <c r="C409" s="31" t="s">
        <v>1202</v>
      </c>
      <c r="D409" s="21" t="s">
        <v>559</v>
      </c>
      <c r="E409" s="23">
        <v>0</v>
      </c>
      <c r="F409" s="24">
        <v>0</v>
      </c>
      <c r="G409" s="24">
        <v>0</v>
      </c>
      <c r="H409" s="25">
        <v>0</v>
      </c>
      <c r="I409" s="26">
        <v>0</v>
      </c>
      <c r="J409" s="24">
        <v>0</v>
      </c>
      <c r="K409" s="27">
        <v>0</v>
      </c>
      <c r="L409" s="43"/>
      <c r="M409" s="53">
        <v>0</v>
      </c>
      <c r="O409" s="60">
        <v>9877883</v>
      </c>
      <c r="P409" s="60">
        <v>12709</v>
      </c>
      <c r="Q409" s="60">
        <v>10167.200000000001</v>
      </c>
      <c r="R409" s="60">
        <v>9531.75</v>
      </c>
      <c r="T409" s="96">
        <f t="shared" si="24"/>
        <v>0</v>
      </c>
      <c r="U409" s="96">
        <f t="shared" si="25"/>
        <v>0</v>
      </c>
      <c r="W409" s="94">
        <f t="shared" si="26"/>
        <v>0</v>
      </c>
      <c r="X409" s="94">
        <f t="shared" si="27"/>
        <v>0</v>
      </c>
    </row>
    <row r="410" spans="1:24" ht="89.25">
      <c r="A410" s="20">
        <v>400</v>
      </c>
      <c r="B410" s="21" t="s">
        <v>1204</v>
      </c>
      <c r="C410" s="31" t="s">
        <v>1205</v>
      </c>
      <c r="D410" s="21" t="s">
        <v>559</v>
      </c>
      <c r="E410" s="23">
        <v>0</v>
      </c>
      <c r="F410" s="24">
        <v>0</v>
      </c>
      <c r="G410" s="24">
        <v>0</v>
      </c>
      <c r="H410" s="25">
        <v>0</v>
      </c>
      <c r="I410" s="26">
        <v>0</v>
      </c>
      <c r="J410" s="24">
        <v>0</v>
      </c>
      <c r="K410" s="27">
        <v>0</v>
      </c>
      <c r="L410" s="43"/>
      <c r="M410" s="53">
        <v>0</v>
      </c>
      <c r="O410" s="60">
        <v>2590342</v>
      </c>
      <c r="P410" s="60">
        <v>3757</v>
      </c>
      <c r="Q410" s="60">
        <v>3005.6</v>
      </c>
      <c r="R410" s="60">
        <v>2817.75</v>
      </c>
      <c r="T410" s="96">
        <f t="shared" si="24"/>
        <v>0</v>
      </c>
      <c r="U410" s="96">
        <f t="shared" si="25"/>
        <v>0</v>
      </c>
      <c r="W410" s="94">
        <f t="shared" si="26"/>
        <v>0</v>
      </c>
      <c r="X410" s="94">
        <f t="shared" si="27"/>
        <v>0</v>
      </c>
    </row>
    <row r="411" spans="1:24" ht="102">
      <c r="A411" s="20">
        <v>401</v>
      </c>
      <c r="B411" s="21" t="s">
        <v>1206</v>
      </c>
      <c r="C411" s="31" t="s">
        <v>1207</v>
      </c>
      <c r="D411" s="21" t="s">
        <v>559</v>
      </c>
      <c r="E411" s="23">
        <v>0</v>
      </c>
      <c r="F411" s="24">
        <v>0</v>
      </c>
      <c r="G411" s="24">
        <v>0</v>
      </c>
      <c r="H411" s="25">
        <v>0</v>
      </c>
      <c r="I411" s="26">
        <v>0</v>
      </c>
      <c r="J411" s="24">
        <v>0</v>
      </c>
      <c r="K411" s="27">
        <v>0</v>
      </c>
      <c r="L411" s="43"/>
      <c r="M411" s="53">
        <v>0</v>
      </c>
      <c r="O411" s="60">
        <v>8416128</v>
      </c>
      <c r="P411" s="60">
        <v>75779</v>
      </c>
      <c r="Q411" s="60">
        <v>60623.199999999997</v>
      </c>
      <c r="R411" s="60">
        <v>56834.25</v>
      </c>
      <c r="T411" s="96">
        <f t="shared" si="24"/>
        <v>0</v>
      </c>
      <c r="U411" s="96">
        <f t="shared" si="25"/>
        <v>0</v>
      </c>
      <c r="W411" s="94">
        <f t="shared" si="26"/>
        <v>0</v>
      </c>
      <c r="X411" s="94">
        <f t="shared" si="27"/>
        <v>0</v>
      </c>
    </row>
    <row r="412" spans="1:24" ht="114.75">
      <c r="A412" s="20">
        <v>402</v>
      </c>
      <c r="B412" s="21" t="s">
        <v>1232</v>
      </c>
      <c r="C412" s="31" t="s">
        <v>1233</v>
      </c>
      <c r="D412" s="21" t="s">
        <v>559</v>
      </c>
      <c r="E412" s="23">
        <v>0</v>
      </c>
      <c r="F412" s="24">
        <v>0</v>
      </c>
      <c r="G412" s="24">
        <v>0</v>
      </c>
      <c r="H412" s="25">
        <v>0</v>
      </c>
      <c r="I412" s="26">
        <v>0</v>
      </c>
      <c r="J412" s="24">
        <v>0</v>
      </c>
      <c r="K412" s="27">
        <v>0</v>
      </c>
      <c r="L412" s="43"/>
      <c r="M412" s="53">
        <v>0</v>
      </c>
      <c r="O412" s="60">
        <v>1161463</v>
      </c>
      <c r="P412" s="60">
        <v>66287</v>
      </c>
      <c r="Q412" s="60">
        <v>53029.599999999999</v>
      </c>
      <c r="R412" s="60">
        <v>49715.25</v>
      </c>
      <c r="T412" s="96">
        <f t="shared" si="24"/>
        <v>0</v>
      </c>
      <c r="U412" s="96">
        <f t="shared" si="25"/>
        <v>0</v>
      </c>
      <c r="W412" s="94">
        <f t="shared" si="26"/>
        <v>0</v>
      </c>
      <c r="X412" s="94">
        <f t="shared" si="27"/>
        <v>0</v>
      </c>
    </row>
    <row r="413" spans="1:24" ht="114.75">
      <c r="A413" s="20">
        <v>403</v>
      </c>
      <c r="B413" s="21" t="s">
        <v>1234</v>
      </c>
      <c r="C413" s="31" t="s">
        <v>1233</v>
      </c>
      <c r="D413" s="21" t="s">
        <v>559</v>
      </c>
      <c r="E413" s="23">
        <v>0</v>
      </c>
      <c r="F413" s="24">
        <v>0</v>
      </c>
      <c r="G413" s="24">
        <v>0</v>
      </c>
      <c r="H413" s="25">
        <v>0</v>
      </c>
      <c r="I413" s="26">
        <v>0</v>
      </c>
      <c r="J413" s="24">
        <v>0</v>
      </c>
      <c r="K413" s="27">
        <v>0</v>
      </c>
      <c r="L413" s="43"/>
      <c r="M413" s="53">
        <v>0</v>
      </c>
      <c r="O413" s="60">
        <v>7619558</v>
      </c>
      <c r="P413" s="60">
        <v>128116</v>
      </c>
      <c r="Q413" s="60">
        <v>102492.8</v>
      </c>
      <c r="R413" s="60">
        <v>96087</v>
      </c>
      <c r="T413" s="96">
        <f t="shared" si="24"/>
        <v>0</v>
      </c>
      <c r="U413" s="96">
        <f t="shared" si="25"/>
        <v>0</v>
      </c>
      <c r="W413" s="94">
        <f t="shared" si="26"/>
        <v>0</v>
      </c>
      <c r="X413" s="94">
        <f t="shared" si="27"/>
        <v>0</v>
      </c>
    </row>
    <row r="414" spans="1:24" ht="140.25">
      <c r="A414" s="20">
        <v>404</v>
      </c>
      <c r="B414" s="21" t="s">
        <v>1235</v>
      </c>
      <c r="C414" s="31" t="s">
        <v>1236</v>
      </c>
      <c r="D414" s="21" t="s">
        <v>559</v>
      </c>
      <c r="E414" s="23">
        <v>0</v>
      </c>
      <c r="F414" s="24">
        <v>0</v>
      </c>
      <c r="G414" s="24">
        <v>0</v>
      </c>
      <c r="H414" s="25">
        <v>0</v>
      </c>
      <c r="I414" s="26">
        <v>0</v>
      </c>
      <c r="J414" s="24">
        <v>0</v>
      </c>
      <c r="K414" s="27">
        <v>0</v>
      </c>
      <c r="L414" s="43"/>
      <c r="M414" s="53">
        <v>0</v>
      </c>
      <c r="O414" s="60">
        <v>611296</v>
      </c>
      <c r="P414" s="60">
        <v>55106</v>
      </c>
      <c r="Q414" s="60">
        <v>44084.800000000003</v>
      </c>
      <c r="R414" s="60">
        <v>41329.5</v>
      </c>
      <c r="T414" s="96">
        <f t="shared" si="24"/>
        <v>0</v>
      </c>
      <c r="U414" s="96">
        <f t="shared" si="25"/>
        <v>0</v>
      </c>
      <c r="W414" s="94">
        <f t="shared" si="26"/>
        <v>0</v>
      </c>
      <c r="X414" s="94">
        <f t="shared" si="27"/>
        <v>0</v>
      </c>
    </row>
    <row r="415" spans="1:24" ht="140.25">
      <c r="A415" s="20">
        <v>405</v>
      </c>
      <c r="B415" s="21" t="s">
        <v>1237</v>
      </c>
      <c r="C415" s="31" t="s">
        <v>1236</v>
      </c>
      <c r="D415" s="21" t="s">
        <v>559</v>
      </c>
      <c r="E415" s="23">
        <v>0</v>
      </c>
      <c r="F415" s="24">
        <v>0</v>
      </c>
      <c r="G415" s="24">
        <v>0</v>
      </c>
      <c r="H415" s="25">
        <v>0</v>
      </c>
      <c r="I415" s="26">
        <v>0</v>
      </c>
      <c r="J415" s="24">
        <v>0</v>
      </c>
      <c r="K415" s="27">
        <v>0</v>
      </c>
      <c r="L415" s="43"/>
      <c r="M415" s="53">
        <v>0</v>
      </c>
      <c r="O415" s="60">
        <v>4621427</v>
      </c>
      <c r="P415" s="60">
        <v>75951</v>
      </c>
      <c r="Q415" s="60">
        <v>60760.800000000003</v>
      </c>
      <c r="R415" s="60">
        <v>56963.25</v>
      </c>
      <c r="T415" s="96">
        <f t="shared" si="24"/>
        <v>0</v>
      </c>
      <c r="U415" s="96">
        <f t="shared" si="25"/>
        <v>0</v>
      </c>
      <c r="W415" s="94">
        <f t="shared" si="26"/>
        <v>0</v>
      </c>
      <c r="X415" s="94">
        <f t="shared" si="27"/>
        <v>0</v>
      </c>
    </row>
    <row r="416" spans="1:24" ht="89.25">
      <c r="A416" s="20">
        <v>406</v>
      </c>
      <c r="B416" s="21" t="s">
        <v>1238</v>
      </c>
      <c r="C416" s="31" t="s">
        <v>1239</v>
      </c>
      <c r="D416" s="21" t="s">
        <v>559</v>
      </c>
      <c r="E416" s="23">
        <v>0</v>
      </c>
      <c r="F416" s="24">
        <v>0</v>
      </c>
      <c r="G416" s="24">
        <v>0</v>
      </c>
      <c r="H416" s="25">
        <v>0</v>
      </c>
      <c r="I416" s="26">
        <v>0</v>
      </c>
      <c r="J416" s="24">
        <v>0</v>
      </c>
      <c r="K416" s="27">
        <v>0</v>
      </c>
      <c r="L416" s="43"/>
      <c r="M416" s="53">
        <v>0</v>
      </c>
      <c r="O416" s="60">
        <v>476346</v>
      </c>
      <c r="P416" s="60">
        <v>40749</v>
      </c>
      <c r="Q416" s="60">
        <v>32599.200000000001</v>
      </c>
      <c r="R416" s="60">
        <v>30561.75</v>
      </c>
      <c r="T416" s="96">
        <f t="shared" si="24"/>
        <v>0</v>
      </c>
      <c r="U416" s="96">
        <f t="shared" si="25"/>
        <v>0</v>
      </c>
      <c r="W416" s="94">
        <f t="shared" si="26"/>
        <v>0</v>
      </c>
      <c r="X416" s="94">
        <f t="shared" si="27"/>
        <v>0</v>
      </c>
    </row>
    <row r="417" spans="1:24" ht="89.25">
      <c r="A417" s="20">
        <v>407</v>
      </c>
      <c r="B417" s="21" t="s">
        <v>1240</v>
      </c>
      <c r="C417" s="31" t="s">
        <v>1239</v>
      </c>
      <c r="D417" s="21" t="s">
        <v>559</v>
      </c>
      <c r="E417" s="23">
        <v>0</v>
      </c>
      <c r="F417" s="24">
        <v>0</v>
      </c>
      <c r="G417" s="24">
        <v>0</v>
      </c>
      <c r="H417" s="25">
        <v>0</v>
      </c>
      <c r="I417" s="26">
        <v>0</v>
      </c>
      <c r="J417" s="24">
        <v>0</v>
      </c>
      <c r="K417" s="27">
        <v>0</v>
      </c>
      <c r="L417" s="43"/>
      <c r="M417" s="53">
        <v>0</v>
      </c>
      <c r="O417" s="60">
        <v>4242000</v>
      </c>
      <c r="P417" s="60">
        <v>65876</v>
      </c>
      <c r="Q417" s="60">
        <v>52700.800000000003</v>
      </c>
      <c r="R417" s="60">
        <v>49407</v>
      </c>
      <c r="T417" s="96">
        <f t="shared" si="24"/>
        <v>0</v>
      </c>
      <c r="U417" s="96">
        <f t="shared" si="25"/>
        <v>0</v>
      </c>
      <c r="W417" s="94">
        <f t="shared" si="26"/>
        <v>0</v>
      </c>
      <c r="X417" s="94">
        <f t="shared" si="27"/>
        <v>0</v>
      </c>
    </row>
    <row r="418" spans="1:24" ht="15.75">
      <c r="A418" s="55" t="s">
        <v>1241</v>
      </c>
      <c r="B418" s="56" t="s">
        <v>1241</v>
      </c>
      <c r="C418" s="56" t="s">
        <v>1241</v>
      </c>
      <c r="D418" s="56" t="s">
        <v>1241</v>
      </c>
      <c r="E418" s="56" t="s">
        <v>1241</v>
      </c>
      <c r="F418" s="56" t="s">
        <v>1241</v>
      </c>
      <c r="G418" s="56"/>
      <c r="H418" s="56"/>
      <c r="I418" s="56"/>
      <c r="J418" s="57" t="s">
        <v>1242</v>
      </c>
      <c r="K418" s="58">
        <v>8291313.7500000009</v>
      </c>
      <c r="L418" s="43"/>
      <c r="M418" s="44"/>
    </row>
  </sheetData>
  <mergeCells count="8">
    <mergeCell ref="A1:B1"/>
    <mergeCell ref="A2:B2"/>
    <mergeCell ref="F2:I2"/>
    <mergeCell ref="A3:B5"/>
    <mergeCell ref="C3:C5"/>
    <mergeCell ref="F3:I3"/>
    <mergeCell ref="F4:I4"/>
    <mergeCell ref="F5:I5"/>
  </mergeCells>
  <conditionalFormatting sqref="J10:J417 F10:H417">
    <cfRule type="expression" dxfId="47" priority="8">
      <formula>ISERROR($K10)</formula>
    </cfRule>
  </conditionalFormatting>
  <conditionalFormatting sqref="M10:M417">
    <cfRule type="expression" dxfId="46" priority="7">
      <formula>ISERROR($I10)</formula>
    </cfRule>
  </conditionalFormatting>
  <conditionalFormatting sqref="K10:K417">
    <cfRule type="expression" dxfId="45" priority="6">
      <formula>ISERROR(K10)</formula>
    </cfRule>
  </conditionalFormatting>
  <conditionalFormatting sqref="K418">
    <cfRule type="expression" dxfId="44" priority="5">
      <formula>ISERROR($K$422)</formula>
    </cfRule>
  </conditionalFormatting>
  <conditionalFormatting sqref="E10:E417">
    <cfRule type="cellIs" dxfId="43" priority="4" operator="equal">
      <formula>0</formula>
    </cfRule>
  </conditionalFormatting>
  <conditionalFormatting sqref="C1:C2">
    <cfRule type="cellIs" dxfId="42" priority="3" operator="equal">
      <formula>0</formula>
    </cfRule>
  </conditionalFormatting>
  <conditionalFormatting sqref="J2:J5">
    <cfRule type="cellIs" dxfId="41" priority="2" operator="equal">
      <formula>0</formula>
    </cfRule>
  </conditionalFormatting>
  <conditionalFormatting sqref="K2:K5">
    <cfRule type="cellIs" dxfId="40" priority="1" operator="equal">
      <formula>0</formula>
    </cfRule>
  </conditionalFormatting>
  <dataValidations count="4">
    <dataValidation type="decimal" operator="greaterThan" allowBlank="1" showInputMessage="1" showErrorMessage="1" sqref="N1:N75" xr:uid="{F37BFC22-4814-4A21-866E-B6D894EDE2BB}">
      <formula1>0</formula1>
    </dataValidation>
    <dataValidation type="custom" allowBlank="1" showInputMessage="1" showErrorMessage="1" errorTitle="Descuento no valido" error="Por favor verifique en la columna &quot;Descuento sobre precio minimo&quot;:_x000a_- La mitad de los items pueden tener un descuento máximo del 25%_x000a_- La otra mitad puede tener un descuento máximo del 20%" promptTitle="Reglas de Descuento" prompt="Ingrese un descuento entre el 0 % y 100%. Tenga en cuenta en la columna &quot;Descuento sobre precio minimo&quot;:_x000a_- La mitad de los items pueden tener un descuento máximo del 25%_x000a_- La otra mitad puede tener un descuento máximo del 20%" sqref="I10:I417" xr:uid="{E802959E-5038-4091-9C1E-186BD8D1DFC1}">
      <formula1>H10&lt;$J$11</formula1>
    </dataValidation>
    <dataValidation type="decimal" allowBlank="1" showInputMessage="1" showErrorMessage="1" errorTitle="Descuento no valido" error="Solo la mitad de los items pueden tener un descuento máximo del 25%._x000a__x000a_La otra mitad puede tener un descuento máximo del 20%." sqref="H10:H417" xr:uid="{11E9A462-F618-451C-811D-0D2C64203398}">
      <formula1>-1</formula1>
      <formula2>$J$11</formula2>
    </dataValidation>
    <dataValidation operator="lessThan" allowBlank="1" showErrorMessage="1" errorTitle="Error" error="El valor es menor que el minimo permitido" sqref="J10:J417" xr:uid="{DE128A69-7F8A-4006-A55D-0ECCCFAE40E3}"/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4112-8907-4370-8762-F837AA6965F2}">
  <dimension ref="A1:X419"/>
  <sheetViews>
    <sheetView workbookViewId="0">
      <selection activeCell="O1" sqref="O1:O1048576"/>
    </sheetView>
  </sheetViews>
  <sheetFormatPr baseColWidth="10" defaultRowHeight="15"/>
  <cols>
    <col min="3" max="3" width="19.85546875" customWidth="1"/>
    <col min="9" max="9" width="12.28515625" bestFit="1" customWidth="1"/>
    <col min="11" max="12" width="12.28515625" bestFit="1" customWidth="1"/>
    <col min="13" max="13" width="13.28515625" bestFit="1" customWidth="1"/>
    <col min="15" max="15" width="18.5703125" bestFit="1" customWidth="1"/>
  </cols>
  <sheetData>
    <row r="1" spans="1:24">
      <c r="A1" s="134" t="s">
        <v>1220</v>
      </c>
      <c r="B1" s="135"/>
      <c r="C1" s="23">
        <v>8</v>
      </c>
      <c r="E1" s="40"/>
      <c r="F1" s="41"/>
      <c r="G1" s="41"/>
      <c r="H1" s="41"/>
      <c r="I1" s="41"/>
      <c r="J1" s="42" t="s">
        <v>1221</v>
      </c>
      <c r="K1" s="42" t="s">
        <v>1219</v>
      </c>
      <c r="L1" s="43"/>
      <c r="M1" s="44"/>
      <c r="N1" s="34"/>
      <c r="O1" s="35"/>
    </row>
    <row r="2" spans="1:24" ht="25.5">
      <c r="A2" s="134" t="s">
        <v>1222</v>
      </c>
      <c r="B2" s="135"/>
      <c r="C2" s="23" t="s">
        <v>1216</v>
      </c>
      <c r="E2" s="40"/>
      <c r="F2" s="134" t="s">
        <v>1223</v>
      </c>
      <c r="G2" s="138"/>
      <c r="H2" s="138"/>
      <c r="I2" s="135"/>
      <c r="J2" s="23">
        <v>77</v>
      </c>
      <c r="K2" s="45">
        <v>1</v>
      </c>
      <c r="L2" s="43"/>
      <c r="M2" s="44"/>
      <c r="N2" s="34"/>
      <c r="O2" s="35"/>
    </row>
    <row r="3" spans="1:24">
      <c r="A3" s="134" t="s">
        <v>1224</v>
      </c>
      <c r="B3" s="135"/>
      <c r="C3" s="143"/>
      <c r="E3" s="40"/>
      <c r="F3" s="134" t="s">
        <v>1225</v>
      </c>
      <c r="G3" s="138"/>
      <c r="H3" s="138"/>
      <c r="I3" s="135"/>
      <c r="J3" s="23">
        <v>0</v>
      </c>
      <c r="K3" s="45">
        <v>0</v>
      </c>
      <c r="L3" s="43"/>
      <c r="M3" s="44"/>
      <c r="N3" s="34"/>
      <c r="O3" s="35"/>
    </row>
    <row r="4" spans="1:24">
      <c r="A4" s="139"/>
      <c r="B4" s="140"/>
      <c r="C4" s="144"/>
      <c r="F4" s="146" t="s">
        <v>1226</v>
      </c>
      <c r="G4" s="147"/>
      <c r="H4" s="147"/>
      <c r="I4" s="148"/>
      <c r="J4" s="23">
        <v>0</v>
      </c>
      <c r="K4" s="45">
        <v>0</v>
      </c>
      <c r="L4" s="43"/>
      <c r="M4" s="44"/>
      <c r="N4" s="34"/>
      <c r="O4" s="35"/>
    </row>
    <row r="5" spans="1:24">
      <c r="A5" s="141"/>
      <c r="B5" s="142"/>
      <c r="C5" s="145"/>
      <c r="E5" s="40"/>
      <c r="F5" s="146" t="s">
        <v>1227</v>
      </c>
      <c r="G5" s="147"/>
      <c r="H5" s="147"/>
      <c r="I5" s="148"/>
      <c r="J5" s="23">
        <v>77</v>
      </c>
      <c r="K5" s="45">
        <v>1</v>
      </c>
      <c r="L5" s="43"/>
      <c r="M5" s="44"/>
      <c r="N5" s="34"/>
      <c r="O5" s="35"/>
    </row>
    <row r="6" spans="1:24">
      <c r="A6" s="44"/>
      <c r="B6" s="44"/>
      <c r="C6" s="44"/>
      <c r="D6" s="44"/>
      <c r="E6" s="40"/>
      <c r="F6" s="41"/>
      <c r="G6" s="41"/>
      <c r="H6" s="41"/>
      <c r="I6" s="41"/>
      <c r="J6" s="41"/>
      <c r="K6" s="44"/>
      <c r="L6" s="43"/>
      <c r="M6" s="44"/>
      <c r="N6" s="34"/>
      <c r="O6" s="35"/>
    </row>
    <row r="7" spans="1:24" ht="30">
      <c r="A7" s="46" t="s">
        <v>1228</v>
      </c>
      <c r="B7" s="47"/>
      <c r="C7" s="44"/>
      <c r="D7" s="44"/>
      <c r="E7" s="40"/>
      <c r="F7" s="41"/>
      <c r="G7" s="41"/>
      <c r="H7" s="41"/>
      <c r="I7" s="41"/>
      <c r="J7" s="48">
        <v>0.25009999999999999</v>
      </c>
      <c r="K7" s="49"/>
      <c r="L7" s="43"/>
      <c r="M7" s="50" t="s">
        <v>1229</v>
      </c>
      <c r="N7" s="34"/>
      <c r="O7" s="35"/>
    </row>
    <row r="8" spans="1:24">
      <c r="A8" s="44"/>
      <c r="B8" s="44"/>
      <c r="C8" s="44"/>
      <c r="D8" s="44"/>
      <c r="E8" s="40"/>
      <c r="F8" s="41"/>
      <c r="G8" s="41"/>
      <c r="H8" s="41"/>
      <c r="I8" s="41"/>
      <c r="J8" s="41"/>
      <c r="K8" s="43"/>
      <c r="L8" s="43"/>
      <c r="M8" s="44"/>
      <c r="N8" s="34"/>
      <c r="O8" s="35"/>
    </row>
    <row r="9" spans="1:24" ht="38.25">
      <c r="A9" s="51" t="s">
        <v>391</v>
      </c>
      <c r="B9" s="51" t="s">
        <v>392</v>
      </c>
      <c r="C9" s="52" t="s">
        <v>393</v>
      </c>
      <c r="D9" s="51" t="s">
        <v>394</v>
      </c>
      <c r="E9" s="18" t="s">
        <v>395</v>
      </c>
      <c r="F9" s="19" t="s">
        <v>396</v>
      </c>
      <c r="G9" s="19" t="s">
        <v>397</v>
      </c>
      <c r="H9" s="19" t="s">
        <v>398</v>
      </c>
      <c r="I9" s="19" t="s">
        <v>399</v>
      </c>
      <c r="J9" s="19" t="s">
        <v>400</v>
      </c>
      <c r="K9" s="19" t="s">
        <v>390</v>
      </c>
      <c r="L9" s="43" t="s">
        <v>1230</v>
      </c>
      <c r="M9" s="19" t="s">
        <v>1231</v>
      </c>
      <c r="N9" s="34"/>
      <c r="O9" s="3" t="s">
        <v>18</v>
      </c>
      <c r="P9" s="4" t="s">
        <v>19</v>
      </c>
      <c r="Q9" s="3" t="s">
        <v>20</v>
      </c>
      <c r="R9" s="4" t="s">
        <v>21</v>
      </c>
      <c r="T9" s="95" t="s">
        <v>1244</v>
      </c>
      <c r="U9" s="95" t="s">
        <v>1245</v>
      </c>
      <c r="W9" s="4" t="s">
        <v>1246</v>
      </c>
      <c r="X9" s="4" t="s">
        <v>1247</v>
      </c>
    </row>
    <row r="10" spans="1:24" ht="38.25">
      <c r="A10" s="20">
        <v>0</v>
      </c>
      <c r="B10" s="21" t="s">
        <v>25</v>
      </c>
      <c r="C10" s="22" t="s">
        <v>1208</v>
      </c>
      <c r="D10" s="21" t="s">
        <v>1209</v>
      </c>
      <c r="E10" s="23">
        <v>0</v>
      </c>
      <c r="F10" s="24">
        <v>0</v>
      </c>
      <c r="G10" s="24">
        <v>0</v>
      </c>
      <c r="H10" s="25">
        <v>0</v>
      </c>
      <c r="I10" s="26"/>
      <c r="J10" s="24">
        <v>0</v>
      </c>
      <c r="K10" s="27">
        <v>0</v>
      </c>
      <c r="L10" s="43">
        <v>0</v>
      </c>
      <c r="M10" s="53">
        <v>0</v>
      </c>
      <c r="N10" s="34"/>
      <c r="O10" s="59">
        <v>3959</v>
      </c>
      <c r="P10" s="59">
        <v>192</v>
      </c>
      <c r="Q10" s="59">
        <v>153.6</v>
      </c>
      <c r="R10" s="59">
        <v>144</v>
      </c>
      <c r="T10" s="96">
        <f t="shared" ref="T10:T73" si="0">F10*Q10</f>
        <v>0</v>
      </c>
      <c r="U10" s="96">
        <f t="shared" ref="U10:U73" si="1">F10*R10</f>
        <v>0</v>
      </c>
      <c r="W10" s="94">
        <f t="shared" ref="W10:W73" si="2">T10-L10</f>
        <v>0</v>
      </c>
      <c r="X10" s="94">
        <f t="shared" ref="X10:X73" si="3">U10-L10</f>
        <v>0</v>
      </c>
    </row>
    <row r="11" spans="1:24" ht="409.5">
      <c r="A11" s="20">
        <v>1</v>
      </c>
      <c r="B11" s="21" t="s">
        <v>401</v>
      </c>
      <c r="C11" s="22" t="s">
        <v>402</v>
      </c>
      <c r="D11" s="21" t="s">
        <v>403</v>
      </c>
      <c r="E11" s="23">
        <v>0</v>
      </c>
      <c r="F11" s="24">
        <v>0</v>
      </c>
      <c r="G11" s="24">
        <v>0</v>
      </c>
      <c r="H11" s="25">
        <v>0</v>
      </c>
      <c r="I11" s="26"/>
      <c r="J11" s="24">
        <v>0</v>
      </c>
      <c r="K11" s="27">
        <v>0</v>
      </c>
      <c r="L11" s="43">
        <v>0</v>
      </c>
      <c r="M11" s="53">
        <v>0</v>
      </c>
      <c r="N11" s="34"/>
      <c r="O11" s="60">
        <v>60954</v>
      </c>
      <c r="P11" s="60">
        <v>9248</v>
      </c>
      <c r="Q11" s="60">
        <v>7398.4</v>
      </c>
      <c r="R11" s="60">
        <v>6936</v>
      </c>
      <c r="T11" s="96">
        <f t="shared" si="0"/>
        <v>0</v>
      </c>
      <c r="U11" s="96">
        <f t="shared" si="1"/>
        <v>0</v>
      </c>
      <c r="W11" s="94">
        <f t="shared" si="2"/>
        <v>0</v>
      </c>
      <c r="X11" s="94">
        <f t="shared" si="3"/>
        <v>0</v>
      </c>
    </row>
    <row r="12" spans="1:24" ht="409.5">
      <c r="A12" s="20">
        <v>2</v>
      </c>
      <c r="B12" s="21" t="s">
        <v>404</v>
      </c>
      <c r="C12" s="22" t="s">
        <v>402</v>
      </c>
      <c r="D12" s="21" t="s">
        <v>405</v>
      </c>
      <c r="E12" s="23">
        <v>0</v>
      </c>
      <c r="F12" s="24">
        <v>0</v>
      </c>
      <c r="G12" s="24">
        <v>0</v>
      </c>
      <c r="H12" s="25">
        <v>0</v>
      </c>
      <c r="I12" s="26"/>
      <c r="J12" s="24">
        <v>0</v>
      </c>
      <c r="K12" s="27">
        <v>0</v>
      </c>
      <c r="L12" s="43">
        <v>0</v>
      </c>
      <c r="M12" s="53">
        <v>0</v>
      </c>
      <c r="N12" s="34"/>
      <c r="O12" s="60">
        <v>11128</v>
      </c>
      <c r="P12" s="60">
        <v>2558</v>
      </c>
      <c r="Q12" s="60">
        <v>2046.4</v>
      </c>
      <c r="R12" s="60">
        <v>1918.5</v>
      </c>
      <c r="T12" s="96">
        <f t="shared" si="0"/>
        <v>0</v>
      </c>
      <c r="U12" s="96">
        <f t="shared" si="1"/>
        <v>0</v>
      </c>
      <c r="W12" s="94">
        <f t="shared" si="2"/>
        <v>0</v>
      </c>
      <c r="X12" s="94">
        <f t="shared" si="3"/>
        <v>0</v>
      </c>
    </row>
    <row r="13" spans="1:24" ht="382.5">
      <c r="A13" s="20">
        <v>3</v>
      </c>
      <c r="B13" s="21" t="s">
        <v>406</v>
      </c>
      <c r="C13" s="22" t="s">
        <v>407</v>
      </c>
      <c r="D13" s="21" t="s">
        <v>408</v>
      </c>
      <c r="E13" s="23">
        <v>4</v>
      </c>
      <c r="F13" s="24">
        <v>8145</v>
      </c>
      <c r="G13" s="24">
        <v>5599</v>
      </c>
      <c r="H13" s="25">
        <v>0</v>
      </c>
      <c r="I13" s="26"/>
      <c r="J13" s="24">
        <v>8145</v>
      </c>
      <c r="K13" s="27">
        <v>32580</v>
      </c>
      <c r="L13" s="43">
        <v>0</v>
      </c>
      <c r="M13" s="53">
        <v>4</v>
      </c>
      <c r="N13" s="34"/>
      <c r="O13" s="60">
        <v>15881</v>
      </c>
      <c r="P13" s="60">
        <v>5599</v>
      </c>
      <c r="Q13" s="60">
        <v>4479.2</v>
      </c>
      <c r="R13" s="60">
        <v>4199.25</v>
      </c>
      <c r="T13" s="96">
        <f t="shared" si="0"/>
        <v>36483084</v>
      </c>
      <c r="U13" s="96">
        <f t="shared" si="1"/>
        <v>34202891.25</v>
      </c>
      <c r="W13" s="94">
        <f t="shared" si="2"/>
        <v>36483084</v>
      </c>
      <c r="X13" s="94">
        <f t="shared" si="3"/>
        <v>34202891.25</v>
      </c>
    </row>
    <row r="14" spans="1:24" ht="409.5">
      <c r="A14" s="20">
        <v>4</v>
      </c>
      <c r="B14" s="21" t="s">
        <v>409</v>
      </c>
      <c r="C14" s="22" t="s">
        <v>410</v>
      </c>
      <c r="D14" s="21" t="s">
        <v>411</v>
      </c>
      <c r="E14" s="23">
        <v>0</v>
      </c>
      <c r="F14" s="24">
        <v>0</v>
      </c>
      <c r="G14" s="24">
        <v>0</v>
      </c>
      <c r="H14" s="25">
        <v>0</v>
      </c>
      <c r="I14" s="26"/>
      <c r="J14" s="24">
        <v>0</v>
      </c>
      <c r="K14" s="27">
        <v>0</v>
      </c>
      <c r="L14" s="43">
        <v>0</v>
      </c>
      <c r="M14" s="53">
        <v>0</v>
      </c>
      <c r="N14" s="34"/>
      <c r="O14" s="60">
        <v>16948</v>
      </c>
      <c r="P14" s="60">
        <v>5090</v>
      </c>
      <c r="Q14" s="60">
        <v>4072</v>
      </c>
      <c r="R14" s="60">
        <v>3817.5</v>
      </c>
      <c r="T14" s="96">
        <f t="shared" si="0"/>
        <v>0</v>
      </c>
      <c r="U14" s="96">
        <f t="shared" si="1"/>
        <v>0</v>
      </c>
      <c r="W14" s="94">
        <f t="shared" si="2"/>
        <v>0</v>
      </c>
      <c r="X14" s="94">
        <f t="shared" si="3"/>
        <v>0</v>
      </c>
    </row>
    <row r="15" spans="1:24" ht="114.75">
      <c r="A15" s="20">
        <v>5</v>
      </c>
      <c r="B15" s="21" t="s">
        <v>412</v>
      </c>
      <c r="C15" s="22" t="s">
        <v>413</v>
      </c>
      <c r="D15" s="21" t="s">
        <v>414</v>
      </c>
      <c r="E15" s="23">
        <v>0</v>
      </c>
      <c r="F15" s="24">
        <v>0</v>
      </c>
      <c r="G15" s="24">
        <v>0</v>
      </c>
      <c r="H15" s="25">
        <v>0</v>
      </c>
      <c r="I15" s="26"/>
      <c r="J15" s="24">
        <v>0</v>
      </c>
      <c r="K15" s="27">
        <v>0</v>
      </c>
      <c r="L15" s="43">
        <v>0</v>
      </c>
      <c r="M15" s="53">
        <v>0</v>
      </c>
      <c r="N15" s="34"/>
      <c r="O15" s="60">
        <v>7593</v>
      </c>
      <c r="P15" s="60">
        <v>1846</v>
      </c>
      <c r="Q15" s="60">
        <v>1476.8</v>
      </c>
      <c r="R15" s="60">
        <v>1384.5</v>
      </c>
      <c r="T15" s="96">
        <f t="shared" si="0"/>
        <v>0</v>
      </c>
      <c r="U15" s="96">
        <f t="shared" si="1"/>
        <v>0</v>
      </c>
      <c r="W15" s="94">
        <f t="shared" si="2"/>
        <v>0</v>
      </c>
      <c r="X15" s="94">
        <f t="shared" si="3"/>
        <v>0</v>
      </c>
    </row>
    <row r="16" spans="1:24" ht="178.5">
      <c r="A16" s="20">
        <v>6</v>
      </c>
      <c r="B16" s="21" t="s">
        <v>415</v>
      </c>
      <c r="C16" s="22" t="s">
        <v>416</v>
      </c>
      <c r="D16" s="21" t="s">
        <v>414</v>
      </c>
      <c r="E16" s="23">
        <v>0</v>
      </c>
      <c r="F16" s="24">
        <v>0</v>
      </c>
      <c r="G16" s="24">
        <v>0</v>
      </c>
      <c r="H16" s="25">
        <v>0</v>
      </c>
      <c r="I16" s="26"/>
      <c r="J16" s="24">
        <v>0</v>
      </c>
      <c r="K16" s="27">
        <v>0</v>
      </c>
      <c r="L16" s="43">
        <v>0</v>
      </c>
      <c r="M16" s="53">
        <v>0</v>
      </c>
      <c r="N16" s="34"/>
      <c r="O16" s="60">
        <v>5992</v>
      </c>
      <c r="P16" s="60">
        <v>1810</v>
      </c>
      <c r="Q16" s="60">
        <v>1448</v>
      </c>
      <c r="R16" s="60">
        <v>1357.5</v>
      </c>
      <c r="T16" s="96">
        <f t="shared" si="0"/>
        <v>0</v>
      </c>
      <c r="U16" s="96">
        <f t="shared" si="1"/>
        <v>0</v>
      </c>
      <c r="W16" s="94">
        <f t="shared" si="2"/>
        <v>0</v>
      </c>
      <c r="X16" s="94">
        <f t="shared" si="3"/>
        <v>0</v>
      </c>
    </row>
    <row r="17" spans="1:24" ht="165.75">
      <c r="A17" s="20">
        <v>7</v>
      </c>
      <c r="B17" s="21" t="s">
        <v>417</v>
      </c>
      <c r="C17" s="22" t="s">
        <v>418</v>
      </c>
      <c r="D17" s="21" t="s">
        <v>419</v>
      </c>
      <c r="E17" s="23">
        <v>0</v>
      </c>
      <c r="F17" s="24">
        <v>0</v>
      </c>
      <c r="G17" s="24">
        <v>0</v>
      </c>
      <c r="H17" s="25">
        <v>0</v>
      </c>
      <c r="I17" s="26"/>
      <c r="J17" s="24">
        <v>0</v>
      </c>
      <c r="K17" s="27">
        <v>0</v>
      </c>
      <c r="L17" s="43">
        <v>0</v>
      </c>
      <c r="M17" s="53">
        <v>0</v>
      </c>
      <c r="N17" s="34"/>
      <c r="O17" s="60">
        <v>9465</v>
      </c>
      <c r="P17" s="60">
        <v>3049</v>
      </c>
      <c r="Q17" s="60">
        <v>2439.1999999999998</v>
      </c>
      <c r="R17" s="60">
        <v>2286.75</v>
      </c>
      <c r="T17" s="96">
        <f t="shared" si="0"/>
        <v>0</v>
      </c>
      <c r="U17" s="96">
        <f t="shared" si="1"/>
        <v>0</v>
      </c>
      <c r="W17" s="94">
        <f t="shared" si="2"/>
        <v>0</v>
      </c>
      <c r="X17" s="94">
        <f t="shared" si="3"/>
        <v>0</v>
      </c>
    </row>
    <row r="18" spans="1:24" ht="306">
      <c r="A18" s="20">
        <v>8</v>
      </c>
      <c r="B18" s="21" t="s">
        <v>420</v>
      </c>
      <c r="C18" s="22" t="s">
        <v>421</v>
      </c>
      <c r="D18" s="21" t="s">
        <v>422</v>
      </c>
      <c r="E18" s="23">
        <v>0</v>
      </c>
      <c r="F18" s="24">
        <v>0</v>
      </c>
      <c r="G18" s="24">
        <v>0</v>
      </c>
      <c r="H18" s="25">
        <v>0</v>
      </c>
      <c r="I18" s="26"/>
      <c r="J18" s="24">
        <v>0</v>
      </c>
      <c r="K18" s="27">
        <v>0</v>
      </c>
      <c r="L18" s="43">
        <v>0</v>
      </c>
      <c r="M18" s="53">
        <v>0</v>
      </c>
      <c r="N18" s="34"/>
      <c r="O18" s="60">
        <v>7048</v>
      </c>
      <c r="P18" s="60">
        <v>1908</v>
      </c>
      <c r="Q18" s="60">
        <v>1526.4</v>
      </c>
      <c r="R18" s="60">
        <v>1431</v>
      </c>
      <c r="T18" s="96">
        <f t="shared" si="0"/>
        <v>0</v>
      </c>
      <c r="U18" s="96">
        <f t="shared" si="1"/>
        <v>0</v>
      </c>
      <c r="W18" s="94">
        <f t="shared" si="2"/>
        <v>0</v>
      </c>
      <c r="X18" s="94">
        <f t="shared" si="3"/>
        <v>0</v>
      </c>
    </row>
    <row r="19" spans="1:24" ht="409.5">
      <c r="A19" s="20">
        <v>9</v>
      </c>
      <c r="B19" s="21" t="s">
        <v>423</v>
      </c>
      <c r="C19" s="22" t="s">
        <v>424</v>
      </c>
      <c r="D19" s="21" t="s">
        <v>425</v>
      </c>
      <c r="E19" s="23">
        <v>0</v>
      </c>
      <c r="F19" s="24">
        <v>0</v>
      </c>
      <c r="G19" s="24">
        <v>0</v>
      </c>
      <c r="H19" s="25">
        <v>0</v>
      </c>
      <c r="I19" s="26"/>
      <c r="J19" s="24">
        <v>0</v>
      </c>
      <c r="K19" s="27">
        <v>0</v>
      </c>
      <c r="L19" s="43">
        <v>0</v>
      </c>
      <c r="M19" s="53">
        <v>0</v>
      </c>
      <c r="N19" s="34"/>
      <c r="O19" s="60">
        <v>131538</v>
      </c>
      <c r="P19" s="60">
        <v>31674</v>
      </c>
      <c r="Q19" s="60">
        <v>25339.200000000001</v>
      </c>
      <c r="R19" s="60">
        <v>23755.5</v>
      </c>
      <c r="T19" s="96">
        <f t="shared" si="0"/>
        <v>0</v>
      </c>
      <c r="U19" s="96">
        <f t="shared" si="1"/>
        <v>0</v>
      </c>
      <c r="W19" s="94">
        <f t="shared" si="2"/>
        <v>0</v>
      </c>
      <c r="X19" s="94">
        <f t="shared" si="3"/>
        <v>0</v>
      </c>
    </row>
    <row r="20" spans="1:24" ht="216.75">
      <c r="A20" s="20">
        <v>10</v>
      </c>
      <c r="B20" s="21" t="s">
        <v>426</v>
      </c>
      <c r="C20" s="22" t="s">
        <v>427</v>
      </c>
      <c r="D20" s="21" t="s">
        <v>428</v>
      </c>
      <c r="E20" s="23">
        <v>0</v>
      </c>
      <c r="F20" s="24">
        <v>0</v>
      </c>
      <c r="G20" s="24">
        <v>0</v>
      </c>
      <c r="H20" s="25">
        <v>0</v>
      </c>
      <c r="I20" s="26"/>
      <c r="J20" s="24">
        <v>0</v>
      </c>
      <c r="K20" s="27">
        <v>0</v>
      </c>
      <c r="L20" s="43">
        <v>0</v>
      </c>
      <c r="M20" s="53">
        <v>0</v>
      </c>
      <c r="N20" s="34"/>
      <c r="O20" s="60">
        <v>14893</v>
      </c>
      <c r="P20" s="60">
        <v>1981</v>
      </c>
      <c r="Q20" s="60">
        <v>1584.8</v>
      </c>
      <c r="R20" s="60">
        <v>1485.75</v>
      </c>
      <c r="T20" s="96">
        <f t="shared" si="0"/>
        <v>0</v>
      </c>
      <c r="U20" s="96">
        <f t="shared" si="1"/>
        <v>0</v>
      </c>
      <c r="W20" s="94">
        <f t="shared" si="2"/>
        <v>0</v>
      </c>
      <c r="X20" s="94">
        <f t="shared" si="3"/>
        <v>0</v>
      </c>
    </row>
    <row r="21" spans="1:24" ht="216.75">
      <c r="A21" s="20">
        <v>11</v>
      </c>
      <c r="B21" s="21" t="s">
        <v>429</v>
      </c>
      <c r="C21" s="22" t="s">
        <v>427</v>
      </c>
      <c r="D21" s="21" t="s">
        <v>403</v>
      </c>
      <c r="E21" s="23">
        <v>0</v>
      </c>
      <c r="F21" s="24">
        <v>0</v>
      </c>
      <c r="G21" s="24">
        <v>0</v>
      </c>
      <c r="H21" s="25">
        <v>0</v>
      </c>
      <c r="I21" s="26"/>
      <c r="J21" s="24">
        <v>0</v>
      </c>
      <c r="K21" s="27">
        <v>0</v>
      </c>
      <c r="L21" s="43">
        <v>0</v>
      </c>
      <c r="M21" s="53">
        <v>0</v>
      </c>
      <c r="N21" s="34"/>
      <c r="O21" s="60">
        <v>49728</v>
      </c>
      <c r="P21" s="60">
        <v>1471</v>
      </c>
      <c r="Q21" s="60">
        <v>1176.8</v>
      </c>
      <c r="R21" s="60">
        <v>1103.25</v>
      </c>
      <c r="T21" s="96">
        <f t="shared" si="0"/>
        <v>0</v>
      </c>
      <c r="U21" s="96">
        <f t="shared" si="1"/>
        <v>0</v>
      </c>
      <c r="W21" s="94">
        <f t="shared" si="2"/>
        <v>0</v>
      </c>
      <c r="X21" s="94">
        <f t="shared" si="3"/>
        <v>0</v>
      </c>
    </row>
    <row r="22" spans="1:24" ht="267.75">
      <c r="A22" s="20">
        <v>12</v>
      </c>
      <c r="B22" s="21" t="s">
        <v>430</v>
      </c>
      <c r="C22" s="28" t="s">
        <v>431</v>
      </c>
      <c r="D22" s="21" t="s">
        <v>403</v>
      </c>
      <c r="E22" s="23">
        <v>6</v>
      </c>
      <c r="F22" s="24">
        <v>10520</v>
      </c>
      <c r="G22" s="24">
        <v>6192</v>
      </c>
      <c r="H22" s="25">
        <v>0</v>
      </c>
      <c r="I22" s="26"/>
      <c r="J22" s="24">
        <v>10520</v>
      </c>
      <c r="K22" s="27">
        <v>63120</v>
      </c>
      <c r="L22" s="43">
        <v>0</v>
      </c>
      <c r="M22" s="53">
        <v>6</v>
      </c>
      <c r="N22" s="34"/>
      <c r="O22" s="60">
        <v>53069</v>
      </c>
      <c r="P22" s="60">
        <v>6192</v>
      </c>
      <c r="Q22" s="60">
        <v>4953.6000000000004</v>
      </c>
      <c r="R22" s="60">
        <v>4644</v>
      </c>
      <c r="T22" s="96">
        <f t="shared" si="0"/>
        <v>52111872.000000007</v>
      </c>
      <c r="U22" s="96">
        <f t="shared" si="1"/>
        <v>48854880</v>
      </c>
      <c r="W22" s="94">
        <f t="shared" si="2"/>
        <v>52111872.000000007</v>
      </c>
      <c r="X22" s="94">
        <f t="shared" si="3"/>
        <v>48854880</v>
      </c>
    </row>
    <row r="23" spans="1:24" ht="102">
      <c r="A23" s="20">
        <v>13</v>
      </c>
      <c r="B23" s="21" t="s">
        <v>432</v>
      </c>
      <c r="C23" s="22" t="s">
        <v>433</v>
      </c>
      <c r="D23" s="21" t="s">
        <v>434</v>
      </c>
      <c r="E23" s="23">
        <v>0</v>
      </c>
      <c r="F23" s="24">
        <v>0</v>
      </c>
      <c r="G23" s="24">
        <v>0</v>
      </c>
      <c r="H23" s="25">
        <v>0</v>
      </c>
      <c r="I23" s="26"/>
      <c r="J23" s="24">
        <v>0</v>
      </c>
      <c r="K23" s="27">
        <v>0</v>
      </c>
      <c r="L23" s="43">
        <v>0</v>
      </c>
      <c r="M23" s="53">
        <v>0</v>
      </c>
      <c r="N23" s="34"/>
      <c r="O23" s="60">
        <v>96247</v>
      </c>
      <c r="P23" s="60">
        <v>13215</v>
      </c>
      <c r="Q23" s="60">
        <v>10572</v>
      </c>
      <c r="R23" s="60">
        <v>9911.25</v>
      </c>
      <c r="T23" s="96">
        <f t="shared" si="0"/>
        <v>0</v>
      </c>
      <c r="U23" s="96">
        <f t="shared" si="1"/>
        <v>0</v>
      </c>
      <c r="W23" s="94">
        <f t="shared" si="2"/>
        <v>0</v>
      </c>
      <c r="X23" s="94">
        <f t="shared" si="3"/>
        <v>0</v>
      </c>
    </row>
    <row r="24" spans="1:24" ht="165.75">
      <c r="A24" s="20">
        <v>14</v>
      </c>
      <c r="B24" s="21" t="s">
        <v>435</v>
      </c>
      <c r="C24" s="22" t="s">
        <v>436</v>
      </c>
      <c r="D24" s="21" t="s">
        <v>437</v>
      </c>
      <c r="E24" s="23">
        <v>0</v>
      </c>
      <c r="F24" s="24">
        <v>0</v>
      </c>
      <c r="G24" s="24">
        <v>0</v>
      </c>
      <c r="H24" s="25">
        <v>0</v>
      </c>
      <c r="I24" s="26"/>
      <c r="J24" s="24">
        <v>0</v>
      </c>
      <c r="K24" s="27">
        <v>0</v>
      </c>
      <c r="L24" s="43">
        <v>0</v>
      </c>
      <c r="M24" s="53">
        <v>0</v>
      </c>
      <c r="N24" s="34"/>
      <c r="O24" s="60">
        <v>67845</v>
      </c>
      <c r="P24" s="60">
        <v>4793</v>
      </c>
      <c r="Q24" s="60">
        <v>3834.4</v>
      </c>
      <c r="R24" s="60">
        <v>3594.75</v>
      </c>
      <c r="T24" s="96">
        <f t="shared" si="0"/>
        <v>0</v>
      </c>
      <c r="U24" s="96">
        <f t="shared" si="1"/>
        <v>0</v>
      </c>
      <c r="W24" s="94">
        <f t="shared" si="2"/>
        <v>0</v>
      </c>
      <c r="X24" s="94">
        <f t="shared" si="3"/>
        <v>0</v>
      </c>
    </row>
    <row r="25" spans="1:24" ht="369.75">
      <c r="A25" s="20">
        <v>15</v>
      </c>
      <c r="B25" s="21" t="s">
        <v>438</v>
      </c>
      <c r="C25" s="22" t="s">
        <v>439</v>
      </c>
      <c r="D25" s="21" t="s">
        <v>440</v>
      </c>
      <c r="E25" s="23">
        <v>7</v>
      </c>
      <c r="F25" s="24">
        <v>9332</v>
      </c>
      <c r="G25" s="24">
        <v>5371</v>
      </c>
      <c r="H25" s="25">
        <v>0</v>
      </c>
      <c r="I25" s="26"/>
      <c r="J25" s="24">
        <v>9332</v>
      </c>
      <c r="K25" s="27">
        <v>65324</v>
      </c>
      <c r="L25" s="43">
        <v>0</v>
      </c>
      <c r="M25" s="53">
        <v>7</v>
      </c>
      <c r="N25" s="34"/>
      <c r="O25" s="60">
        <v>33686</v>
      </c>
      <c r="P25" s="60">
        <v>5371</v>
      </c>
      <c r="Q25" s="60">
        <v>4296.8</v>
      </c>
      <c r="R25" s="60">
        <v>4028.25</v>
      </c>
      <c r="T25" s="96">
        <f t="shared" si="0"/>
        <v>40097737.600000001</v>
      </c>
      <c r="U25" s="96">
        <f t="shared" si="1"/>
        <v>37591629</v>
      </c>
      <c r="W25" s="94">
        <f t="shared" si="2"/>
        <v>40097737.600000001</v>
      </c>
      <c r="X25" s="94">
        <f t="shared" si="3"/>
        <v>37591629</v>
      </c>
    </row>
    <row r="26" spans="1:24" ht="382.5">
      <c r="A26" s="20">
        <v>16</v>
      </c>
      <c r="B26" s="21" t="s">
        <v>441</v>
      </c>
      <c r="C26" s="22" t="s">
        <v>442</v>
      </c>
      <c r="D26" s="21" t="s">
        <v>443</v>
      </c>
      <c r="E26" s="23">
        <v>0</v>
      </c>
      <c r="F26" s="24">
        <v>0</v>
      </c>
      <c r="G26" s="24">
        <v>0</v>
      </c>
      <c r="H26" s="25">
        <v>0</v>
      </c>
      <c r="I26" s="26"/>
      <c r="J26" s="24">
        <v>0</v>
      </c>
      <c r="K26" s="27">
        <v>0</v>
      </c>
      <c r="L26" s="43">
        <v>0</v>
      </c>
      <c r="M26" s="53">
        <v>0</v>
      </c>
      <c r="N26" s="34"/>
      <c r="O26" s="60">
        <v>15921</v>
      </c>
      <c r="P26" s="60">
        <v>1902</v>
      </c>
      <c r="Q26" s="60">
        <v>1521.6</v>
      </c>
      <c r="R26" s="60">
        <v>1426.5</v>
      </c>
      <c r="T26" s="96">
        <f t="shared" si="0"/>
        <v>0</v>
      </c>
      <c r="U26" s="96">
        <f t="shared" si="1"/>
        <v>0</v>
      </c>
      <c r="W26" s="94">
        <f t="shared" si="2"/>
        <v>0</v>
      </c>
      <c r="X26" s="94">
        <f t="shared" si="3"/>
        <v>0</v>
      </c>
    </row>
    <row r="27" spans="1:24" ht="382.5">
      <c r="A27" s="20">
        <v>17</v>
      </c>
      <c r="B27" s="21" t="s">
        <v>444</v>
      </c>
      <c r="C27" s="22" t="s">
        <v>442</v>
      </c>
      <c r="D27" s="21" t="s">
        <v>445</v>
      </c>
      <c r="E27" s="23">
        <v>0</v>
      </c>
      <c r="F27" s="24">
        <v>0</v>
      </c>
      <c r="G27" s="24">
        <v>0</v>
      </c>
      <c r="H27" s="25">
        <v>0</v>
      </c>
      <c r="I27" s="26"/>
      <c r="J27" s="24">
        <v>0</v>
      </c>
      <c r="K27" s="27">
        <v>0</v>
      </c>
      <c r="L27" s="43">
        <v>0</v>
      </c>
      <c r="M27" s="53">
        <v>0</v>
      </c>
      <c r="N27" s="34"/>
      <c r="O27" s="60">
        <v>14918</v>
      </c>
      <c r="P27" s="60">
        <v>1696</v>
      </c>
      <c r="Q27" s="60">
        <v>1356.8</v>
      </c>
      <c r="R27" s="60">
        <v>1272</v>
      </c>
      <c r="T27" s="96">
        <f t="shared" si="0"/>
        <v>0</v>
      </c>
      <c r="U27" s="96">
        <f t="shared" si="1"/>
        <v>0</v>
      </c>
      <c r="W27" s="94">
        <f t="shared" si="2"/>
        <v>0</v>
      </c>
      <c r="X27" s="94">
        <f t="shared" si="3"/>
        <v>0</v>
      </c>
    </row>
    <row r="28" spans="1:24" ht="409.5">
      <c r="A28" s="20">
        <v>18</v>
      </c>
      <c r="B28" s="21" t="s">
        <v>446</v>
      </c>
      <c r="C28" s="28" t="s">
        <v>447</v>
      </c>
      <c r="D28" s="21" t="s">
        <v>448</v>
      </c>
      <c r="E28" s="23">
        <v>0</v>
      </c>
      <c r="F28" s="24">
        <v>0</v>
      </c>
      <c r="G28" s="24">
        <v>0</v>
      </c>
      <c r="H28" s="25">
        <v>0</v>
      </c>
      <c r="I28" s="26"/>
      <c r="J28" s="24">
        <v>0</v>
      </c>
      <c r="K28" s="27">
        <v>0</v>
      </c>
      <c r="L28" s="43">
        <v>0</v>
      </c>
      <c r="M28" s="53">
        <v>0</v>
      </c>
      <c r="N28" s="34"/>
      <c r="O28" s="60">
        <v>35951</v>
      </c>
      <c r="P28" s="60">
        <v>5649</v>
      </c>
      <c r="Q28" s="60">
        <v>4519.2</v>
      </c>
      <c r="R28" s="60">
        <v>4236.75</v>
      </c>
      <c r="T28" s="96">
        <f t="shared" si="0"/>
        <v>0</v>
      </c>
      <c r="U28" s="96">
        <f t="shared" si="1"/>
        <v>0</v>
      </c>
      <c r="W28" s="94">
        <f t="shared" si="2"/>
        <v>0</v>
      </c>
      <c r="X28" s="94">
        <f t="shared" si="3"/>
        <v>0</v>
      </c>
    </row>
    <row r="29" spans="1:24" ht="409.5">
      <c r="A29" s="20">
        <v>19</v>
      </c>
      <c r="B29" s="21" t="s">
        <v>449</v>
      </c>
      <c r="C29" s="28" t="s">
        <v>450</v>
      </c>
      <c r="D29" s="21" t="s">
        <v>403</v>
      </c>
      <c r="E29" s="23">
        <v>5</v>
      </c>
      <c r="F29" s="24">
        <v>9841</v>
      </c>
      <c r="G29" s="24">
        <v>6855</v>
      </c>
      <c r="H29" s="25">
        <v>0</v>
      </c>
      <c r="I29" s="26"/>
      <c r="J29" s="24">
        <v>9841</v>
      </c>
      <c r="K29" s="27">
        <v>49205</v>
      </c>
      <c r="L29" s="43">
        <v>0</v>
      </c>
      <c r="M29" s="53">
        <v>5</v>
      </c>
      <c r="N29" s="34"/>
      <c r="O29" s="60">
        <v>111005</v>
      </c>
      <c r="P29" s="60">
        <v>6855</v>
      </c>
      <c r="Q29" s="60">
        <v>5484</v>
      </c>
      <c r="R29" s="60">
        <v>5141.25</v>
      </c>
      <c r="T29" s="96">
        <f t="shared" si="0"/>
        <v>53968044</v>
      </c>
      <c r="U29" s="96">
        <f t="shared" si="1"/>
        <v>50595041.25</v>
      </c>
      <c r="W29" s="94">
        <f t="shared" si="2"/>
        <v>53968044</v>
      </c>
      <c r="X29" s="94">
        <f t="shared" si="3"/>
        <v>50595041.25</v>
      </c>
    </row>
    <row r="30" spans="1:24" ht="409.5">
      <c r="A30" s="20">
        <v>20</v>
      </c>
      <c r="B30" s="21" t="s">
        <v>451</v>
      </c>
      <c r="C30" s="22" t="s">
        <v>452</v>
      </c>
      <c r="D30" s="21" t="s">
        <v>453</v>
      </c>
      <c r="E30" s="23">
        <v>0</v>
      </c>
      <c r="F30" s="24">
        <v>0</v>
      </c>
      <c r="G30" s="24">
        <v>0</v>
      </c>
      <c r="H30" s="25">
        <v>0</v>
      </c>
      <c r="I30" s="26"/>
      <c r="J30" s="24">
        <v>0</v>
      </c>
      <c r="K30" s="27">
        <v>0</v>
      </c>
      <c r="L30" s="43">
        <v>0</v>
      </c>
      <c r="M30" s="53">
        <v>0</v>
      </c>
      <c r="N30" s="34"/>
      <c r="O30" s="60">
        <v>27941</v>
      </c>
      <c r="P30" s="60">
        <v>8508</v>
      </c>
      <c r="Q30" s="60">
        <v>6806.4</v>
      </c>
      <c r="R30" s="60">
        <v>6381</v>
      </c>
      <c r="T30" s="96">
        <f t="shared" si="0"/>
        <v>0</v>
      </c>
      <c r="U30" s="96">
        <f t="shared" si="1"/>
        <v>0</v>
      </c>
      <c r="W30" s="94">
        <f t="shared" si="2"/>
        <v>0</v>
      </c>
      <c r="X30" s="94">
        <f t="shared" si="3"/>
        <v>0</v>
      </c>
    </row>
    <row r="31" spans="1:24" ht="293.25">
      <c r="A31" s="20">
        <v>21</v>
      </c>
      <c r="B31" s="21" t="s">
        <v>454</v>
      </c>
      <c r="C31" s="22" t="s">
        <v>455</v>
      </c>
      <c r="D31" s="21" t="s">
        <v>456</v>
      </c>
      <c r="E31" s="23">
        <v>6</v>
      </c>
      <c r="F31" s="24">
        <v>6108</v>
      </c>
      <c r="G31" s="24">
        <v>4362</v>
      </c>
      <c r="H31" s="25">
        <v>0</v>
      </c>
      <c r="I31" s="26"/>
      <c r="J31" s="24">
        <v>6108</v>
      </c>
      <c r="K31" s="27">
        <v>36648</v>
      </c>
      <c r="L31" s="43">
        <v>0</v>
      </c>
      <c r="M31" s="53">
        <v>6</v>
      </c>
      <c r="N31" s="34"/>
      <c r="O31" s="60">
        <v>17646</v>
      </c>
      <c r="P31" s="60">
        <v>4362</v>
      </c>
      <c r="Q31" s="60">
        <v>3489.6</v>
      </c>
      <c r="R31" s="60">
        <v>3271.5</v>
      </c>
      <c r="T31" s="96">
        <f t="shared" si="0"/>
        <v>21314476.800000001</v>
      </c>
      <c r="U31" s="96">
        <f t="shared" si="1"/>
        <v>19982322</v>
      </c>
      <c r="W31" s="94">
        <f t="shared" si="2"/>
        <v>21314476.800000001</v>
      </c>
      <c r="X31" s="94">
        <f t="shared" si="3"/>
        <v>19982322</v>
      </c>
    </row>
    <row r="32" spans="1:24" ht="395.25">
      <c r="A32" s="20">
        <v>22</v>
      </c>
      <c r="B32" s="21" t="s">
        <v>457</v>
      </c>
      <c r="C32" s="22" t="s">
        <v>458</v>
      </c>
      <c r="D32" s="21" t="s">
        <v>403</v>
      </c>
      <c r="E32" s="23">
        <v>5</v>
      </c>
      <c r="F32" s="24">
        <v>8484</v>
      </c>
      <c r="G32" s="24">
        <v>5452</v>
      </c>
      <c r="H32" s="25">
        <v>0</v>
      </c>
      <c r="I32" s="26"/>
      <c r="J32" s="24">
        <v>8484</v>
      </c>
      <c r="K32" s="27">
        <v>42420</v>
      </c>
      <c r="L32" s="43">
        <v>0</v>
      </c>
      <c r="M32" s="53">
        <v>5</v>
      </c>
      <c r="N32" s="34"/>
      <c r="O32" s="60">
        <v>30815</v>
      </c>
      <c r="P32" s="60">
        <v>5452</v>
      </c>
      <c r="Q32" s="60">
        <v>4361.6000000000004</v>
      </c>
      <c r="R32" s="60">
        <v>4089</v>
      </c>
      <c r="T32" s="96">
        <f t="shared" si="0"/>
        <v>37003814.400000006</v>
      </c>
      <c r="U32" s="96">
        <f t="shared" si="1"/>
        <v>34691076</v>
      </c>
      <c r="W32" s="94">
        <f t="shared" si="2"/>
        <v>37003814.400000006</v>
      </c>
      <c r="X32" s="94">
        <f t="shared" si="3"/>
        <v>34691076</v>
      </c>
    </row>
    <row r="33" spans="1:24" ht="395.25">
      <c r="A33" s="20">
        <v>23</v>
      </c>
      <c r="B33" s="21" t="s">
        <v>459</v>
      </c>
      <c r="C33" s="22" t="s">
        <v>458</v>
      </c>
      <c r="D33" s="21" t="s">
        <v>460</v>
      </c>
      <c r="E33" s="23">
        <v>0</v>
      </c>
      <c r="F33" s="24">
        <v>0</v>
      </c>
      <c r="G33" s="24">
        <v>0</v>
      </c>
      <c r="H33" s="25">
        <v>0</v>
      </c>
      <c r="I33" s="26"/>
      <c r="J33" s="24">
        <v>0</v>
      </c>
      <c r="K33" s="27">
        <v>0</v>
      </c>
      <c r="L33" s="43">
        <v>0</v>
      </c>
      <c r="M33" s="53">
        <v>0</v>
      </c>
      <c r="N33" s="34"/>
      <c r="O33" s="60">
        <v>17646</v>
      </c>
      <c r="P33" s="60">
        <v>2593</v>
      </c>
      <c r="Q33" s="60">
        <v>2074.4</v>
      </c>
      <c r="R33" s="60">
        <v>1944.75</v>
      </c>
      <c r="T33" s="96">
        <f t="shared" si="0"/>
        <v>0</v>
      </c>
      <c r="U33" s="96">
        <f t="shared" si="1"/>
        <v>0</v>
      </c>
      <c r="W33" s="94">
        <f t="shared" si="2"/>
        <v>0</v>
      </c>
      <c r="X33" s="94">
        <f t="shared" si="3"/>
        <v>0</v>
      </c>
    </row>
    <row r="34" spans="1:24" ht="395.25">
      <c r="A34" s="20">
        <v>24</v>
      </c>
      <c r="B34" s="21" t="s">
        <v>461</v>
      </c>
      <c r="C34" s="22" t="s">
        <v>458</v>
      </c>
      <c r="D34" s="21" t="s">
        <v>462</v>
      </c>
      <c r="E34" s="23">
        <v>0</v>
      </c>
      <c r="F34" s="24">
        <v>0</v>
      </c>
      <c r="G34" s="24">
        <v>0</v>
      </c>
      <c r="H34" s="25">
        <v>0</v>
      </c>
      <c r="I34" s="26"/>
      <c r="J34" s="24">
        <v>0</v>
      </c>
      <c r="K34" s="27">
        <v>0</v>
      </c>
      <c r="L34" s="43">
        <v>0</v>
      </c>
      <c r="M34" s="53">
        <v>0</v>
      </c>
      <c r="N34" s="34"/>
      <c r="O34" s="60">
        <v>16263</v>
      </c>
      <c r="P34" s="60">
        <v>1719</v>
      </c>
      <c r="Q34" s="60">
        <v>1375.2</v>
      </c>
      <c r="R34" s="60">
        <v>1289.25</v>
      </c>
      <c r="T34" s="96">
        <f t="shared" si="0"/>
        <v>0</v>
      </c>
      <c r="U34" s="96">
        <f t="shared" si="1"/>
        <v>0</v>
      </c>
      <c r="W34" s="94">
        <f t="shared" si="2"/>
        <v>0</v>
      </c>
      <c r="X34" s="94">
        <f t="shared" si="3"/>
        <v>0</v>
      </c>
    </row>
    <row r="35" spans="1:24" ht="344.25">
      <c r="A35" s="20">
        <v>25</v>
      </c>
      <c r="B35" s="21" t="s">
        <v>463</v>
      </c>
      <c r="C35" s="22" t="s">
        <v>464</v>
      </c>
      <c r="D35" s="21" t="s">
        <v>465</v>
      </c>
      <c r="E35" s="23">
        <v>0</v>
      </c>
      <c r="F35" s="24">
        <v>0</v>
      </c>
      <c r="G35" s="24">
        <v>0</v>
      </c>
      <c r="H35" s="25">
        <v>0</v>
      </c>
      <c r="I35" s="26"/>
      <c r="J35" s="24">
        <v>0</v>
      </c>
      <c r="K35" s="27">
        <v>0</v>
      </c>
      <c r="L35" s="43">
        <v>0</v>
      </c>
      <c r="M35" s="53">
        <v>0</v>
      </c>
      <c r="N35" s="34"/>
      <c r="O35" s="60">
        <v>203616</v>
      </c>
      <c r="P35" s="60">
        <v>4907</v>
      </c>
      <c r="Q35" s="60">
        <v>3925.6</v>
      </c>
      <c r="R35" s="60">
        <v>3680.25</v>
      </c>
      <c r="T35" s="96">
        <f t="shared" si="0"/>
        <v>0</v>
      </c>
      <c r="U35" s="96">
        <f t="shared" si="1"/>
        <v>0</v>
      </c>
      <c r="W35" s="94">
        <f t="shared" si="2"/>
        <v>0</v>
      </c>
      <c r="X35" s="94">
        <f t="shared" si="3"/>
        <v>0</v>
      </c>
    </row>
    <row r="36" spans="1:24" ht="63.75">
      <c r="A36" s="20">
        <v>26</v>
      </c>
      <c r="B36" s="21" t="s">
        <v>466</v>
      </c>
      <c r="C36" s="22" t="s">
        <v>467</v>
      </c>
      <c r="D36" s="21" t="s">
        <v>468</v>
      </c>
      <c r="E36" s="23">
        <v>0</v>
      </c>
      <c r="F36" s="24">
        <v>0</v>
      </c>
      <c r="G36" s="24">
        <v>0</v>
      </c>
      <c r="H36" s="25">
        <v>0</v>
      </c>
      <c r="I36" s="26"/>
      <c r="J36" s="24">
        <v>0</v>
      </c>
      <c r="K36" s="27">
        <v>0</v>
      </c>
      <c r="L36" s="43">
        <v>0</v>
      </c>
      <c r="M36" s="53">
        <v>0</v>
      </c>
      <c r="N36" s="34"/>
      <c r="O36" s="60">
        <v>44492</v>
      </c>
      <c r="P36" s="60">
        <v>3069</v>
      </c>
      <c r="Q36" s="60">
        <v>2455.1999999999998</v>
      </c>
      <c r="R36" s="60">
        <v>2301.75</v>
      </c>
      <c r="T36" s="96">
        <f t="shared" si="0"/>
        <v>0</v>
      </c>
      <c r="U36" s="96">
        <f t="shared" si="1"/>
        <v>0</v>
      </c>
      <c r="W36" s="94">
        <f t="shared" si="2"/>
        <v>0</v>
      </c>
      <c r="X36" s="94">
        <f t="shared" si="3"/>
        <v>0</v>
      </c>
    </row>
    <row r="37" spans="1:24" ht="255">
      <c r="A37" s="20">
        <v>27</v>
      </c>
      <c r="B37" s="21" t="s">
        <v>469</v>
      </c>
      <c r="C37" s="22" t="s">
        <v>470</v>
      </c>
      <c r="D37" s="21" t="s">
        <v>403</v>
      </c>
      <c r="E37" s="23">
        <v>5</v>
      </c>
      <c r="F37" s="24">
        <v>6108</v>
      </c>
      <c r="G37" s="24">
        <v>4173</v>
      </c>
      <c r="H37" s="25">
        <v>0</v>
      </c>
      <c r="I37" s="26"/>
      <c r="J37" s="24">
        <v>6108</v>
      </c>
      <c r="K37" s="27">
        <v>30540</v>
      </c>
      <c r="L37" s="43">
        <v>0</v>
      </c>
      <c r="M37" s="53">
        <v>5</v>
      </c>
      <c r="N37" s="34"/>
      <c r="O37" s="60">
        <v>35290</v>
      </c>
      <c r="P37" s="60">
        <v>4173</v>
      </c>
      <c r="Q37" s="60">
        <v>3338.4</v>
      </c>
      <c r="R37" s="60">
        <v>3129.75</v>
      </c>
      <c r="T37" s="96">
        <f t="shared" si="0"/>
        <v>20390947.199999999</v>
      </c>
      <c r="U37" s="96">
        <f t="shared" si="1"/>
        <v>19116513</v>
      </c>
      <c r="W37" s="94">
        <f t="shared" si="2"/>
        <v>20390947.199999999</v>
      </c>
      <c r="X37" s="94">
        <f t="shared" si="3"/>
        <v>19116513</v>
      </c>
    </row>
    <row r="38" spans="1:24" ht="357">
      <c r="A38" s="20">
        <v>28</v>
      </c>
      <c r="B38" s="21" t="s">
        <v>471</v>
      </c>
      <c r="C38" s="28" t="s">
        <v>472</v>
      </c>
      <c r="D38" s="21" t="s">
        <v>443</v>
      </c>
      <c r="E38" s="23">
        <v>0</v>
      </c>
      <c r="F38" s="24">
        <v>0</v>
      </c>
      <c r="G38" s="24">
        <v>0</v>
      </c>
      <c r="H38" s="25">
        <v>0</v>
      </c>
      <c r="I38" s="26"/>
      <c r="J38" s="24">
        <v>0</v>
      </c>
      <c r="K38" s="27">
        <v>0</v>
      </c>
      <c r="L38" s="43">
        <v>0</v>
      </c>
      <c r="M38" s="53">
        <v>0</v>
      </c>
      <c r="N38" s="34"/>
      <c r="O38" s="60">
        <v>14552</v>
      </c>
      <c r="P38" s="60">
        <v>2685</v>
      </c>
      <c r="Q38" s="60">
        <v>2148</v>
      </c>
      <c r="R38" s="60">
        <v>2013.75</v>
      </c>
      <c r="T38" s="96">
        <f t="shared" si="0"/>
        <v>0</v>
      </c>
      <c r="U38" s="96">
        <f t="shared" si="1"/>
        <v>0</v>
      </c>
      <c r="W38" s="94">
        <f t="shared" si="2"/>
        <v>0</v>
      </c>
      <c r="X38" s="94">
        <f t="shared" si="3"/>
        <v>0</v>
      </c>
    </row>
    <row r="39" spans="1:24" ht="357">
      <c r="A39" s="20">
        <v>29</v>
      </c>
      <c r="B39" s="21" t="s">
        <v>473</v>
      </c>
      <c r="C39" s="22" t="s">
        <v>472</v>
      </c>
      <c r="D39" s="21" t="s">
        <v>474</v>
      </c>
      <c r="E39" s="23">
        <v>0</v>
      </c>
      <c r="F39" s="24">
        <v>0</v>
      </c>
      <c r="G39" s="24">
        <v>0</v>
      </c>
      <c r="H39" s="25">
        <v>0</v>
      </c>
      <c r="I39" s="26"/>
      <c r="J39" s="24">
        <v>0</v>
      </c>
      <c r="K39" s="27">
        <v>0</v>
      </c>
      <c r="L39" s="43">
        <v>0</v>
      </c>
      <c r="M39" s="53">
        <v>0</v>
      </c>
      <c r="N39" s="34"/>
      <c r="O39" s="60">
        <v>10426</v>
      </c>
      <c r="P39" s="60">
        <v>1744</v>
      </c>
      <c r="Q39" s="60">
        <v>1395.2</v>
      </c>
      <c r="R39" s="60">
        <v>1308</v>
      </c>
      <c r="T39" s="96">
        <f t="shared" si="0"/>
        <v>0</v>
      </c>
      <c r="U39" s="96">
        <f t="shared" si="1"/>
        <v>0</v>
      </c>
      <c r="W39" s="94">
        <f t="shared" si="2"/>
        <v>0</v>
      </c>
      <c r="X39" s="94">
        <f t="shared" si="3"/>
        <v>0</v>
      </c>
    </row>
    <row r="40" spans="1:24" ht="408">
      <c r="A40" s="20">
        <v>30</v>
      </c>
      <c r="B40" s="21" t="s">
        <v>475</v>
      </c>
      <c r="C40" s="22" t="s">
        <v>476</v>
      </c>
      <c r="D40" s="21" t="s">
        <v>465</v>
      </c>
      <c r="E40" s="23">
        <v>7</v>
      </c>
      <c r="F40" s="24">
        <v>6448</v>
      </c>
      <c r="G40" s="24">
        <v>5064</v>
      </c>
      <c r="H40" s="25">
        <v>0</v>
      </c>
      <c r="I40" s="26"/>
      <c r="J40" s="24">
        <v>6448</v>
      </c>
      <c r="K40" s="27">
        <v>45136</v>
      </c>
      <c r="L40" s="43">
        <v>0</v>
      </c>
      <c r="M40" s="53">
        <v>7</v>
      </c>
      <c r="N40" s="34"/>
      <c r="O40" s="60">
        <v>35951</v>
      </c>
      <c r="P40" s="60">
        <v>5064</v>
      </c>
      <c r="Q40" s="60">
        <v>4051.2</v>
      </c>
      <c r="R40" s="60">
        <v>3798</v>
      </c>
      <c r="T40" s="96">
        <f t="shared" si="0"/>
        <v>26122137.599999998</v>
      </c>
      <c r="U40" s="96">
        <f t="shared" si="1"/>
        <v>24489504</v>
      </c>
      <c r="W40" s="94">
        <f t="shared" si="2"/>
        <v>26122137.599999998</v>
      </c>
      <c r="X40" s="94">
        <f t="shared" si="3"/>
        <v>24489504</v>
      </c>
    </row>
    <row r="41" spans="1:24" ht="408">
      <c r="A41" s="20">
        <v>31</v>
      </c>
      <c r="B41" s="21" t="s">
        <v>477</v>
      </c>
      <c r="C41" s="22" t="s">
        <v>476</v>
      </c>
      <c r="D41" s="21" t="s">
        <v>478</v>
      </c>
      <c r="E41" s="23">
        <v>0</v>
      </c>
      <c r="F41" s="24">
        <v>0</v>
      </c>
      <c r="G41" s="24">
        <v>0</v>
      </c>
      <c r="H41" s="25">
        <v>0</v>
      </c>
      <c r="I41" s="26"/>
      <c r="J41" s="24">
        <v>0</v>
      </c>
      <c r="K41" s="27">
        <v>0</v>
      </c>
      <c r="L41" s="43">
        <v>0</v>
      </c>
      <c r="M41" s="53">
        <v>0</v>
      </c>
      <c r="N41" s="34"/>
      <c r="O41" s="60">
        <v>20854</v>
      </c>
      <c r="P41" s="60">
        <v>2170</v>
      </c>
      <c r="Q41" s="60">
        <v>1736</v>
      </c>
      <c r="R41" s="60">
        <v>1627.5</v>
      </c>
      <c r="T41" s="96">
        <f t="shared" si="0"/>
        <v>0</v>
      </c>
      <c r="U41" s="96">
        <f t="shared" si="1"/>
        <v>0</v>
      </c>
      <c r="W41" s="94">
        <f t="shared" si="2"/>
        <v>0</v>
      </c>
      <c r="X41" s="94">
        <f t="shared" si="3"/>
        <v>0</v>
      </c>
    </row>
    <row r="42" spans="1:24" ht="408">
      <c r="A42" s="20">
        <v>32</v>
      </c>
      <c r="B42" s="21" t="s">
        <v>479</v>
      </c>
      <c r="C42" s="22" t="s">
        <v>480</v>
      </c>
      <c r="D42" s="21" t="s">
        <v>481</v>
      </c>
      <c r="E42" s="23">
        <v>0</v>
      </c>
      <c r="F42" s="24">
        <v>0</v>
      </c>
      <c r="G42" s="24">
        <v>0</v>
      </c>
      <c r="H42" s="25">
        <v>0</v>
      </c>
      <c r="I42" s="26"/>
      <c r="J42" s="24">
        <v>0</v>
      </c>
      <c r="K42" s="27">
        <v>0</v>
      </c>
      <c r="L42" s="43">
        <v>0</v>
      </c>
      <c r="M42" s="53">
        <v>0</v>
      </c>
      <c r="N42" s="34"/>
      <c r="O42" s="60">
        <v>57884</v>
      </c>
      <c r="P42" s="60">
        <v>13286</v>
      </c>
      <c r="Q42" s="60">
        <v>10628.8</v>
      </c>
      <c r="R42" s="60">
        <v>9964.5</v>
      </c>
      <c r="T42" s="96">
        <f t="shared" si="0"/>
        <v>0</v>
      </c>
      <c r="U42" s="96">
        <f t="shared" si="1"/>
        <v>0</v>
      </c>
      <c r="W42" s="94">
        <f t="shared" si="2"/>
        <v>0</v>
      </c>
      <c r="X42" s="94">
        <f t="shared" si="3"/>
        <v>0</v>
      </c>
    </row>
    <row r="43" spans="1:24" ht="76.5">
      <c r="A43" s="20">
        <v>33</v>
      </c>
      <c r="B43" s="21" t="s">
        <v>482</v>
      </c>
      <c r="C43" s="22" t="s">
        <v>483</v>
      </c>
      <c r="D43" s="21" t="s">
        <v>403</v>
      </c>
      <c r="E43" s="23">
        <v>2</v>
      </c>
      <c r="F43" s="24">
        <v>23755</v>
      </c>
      <c r="G43" s="24">
        <v>11723</v>
      </c>
      <c r="H43" s="25">
        <v>0</v>
      </c>
      <c r="I43" s="26"/>
      <c r="J43" s="24">
        <v>23755</v>
      </c>
      <c r="K43" s="27">
        <v>47510</v>
      </c>
      <c r="L43" s="43">
        <v>0</v>
      </c>
      <c r="M43" s="53">
        <v>2</v>
      </c>
      <c r="N43" s="34"/>
      <c r="O43" s="60">
        <v>51332</v>
      </c>
      <c r="P43" s="60">
        <v>11723</v>
      </c>
      <c r="Q43" s="60">
        <v>9378.4</v>
      </c>
      <c r="R43" s="60">
        <v>8792.25</v>
      </c>
      <c r="T43" s="96">
        <f t="shared" si="0"/>
        <v>222783892</v>
      </c>
      <c r="U43" s="96">
        <f t="shared" si="1"/>
        <v>208859898.75</v>
      </c>
      <c r="W43" s="94">
        <f t="shared" si="2"/>
        <v>222783892</v>
      </c>
      <c r="X43" s="94">
        <f t="shared" si="3"/>
        <v>208859898.75</v>
      </c>
    </row>
    <row r="44" spans="1:24" ht="76.5">
      <c r="A44" s="20">
        <v>34</v>
      </c>
      <c r="B44" s="21" t="s">
        <v>484</v>
      </c>
      <c r="C44" s="22" t="s">
        <v>485</v>
      </c>
      <c r="D44" s="21" t="s">
        <v>486</v>
      </c>
      <c r="E44" s="23">
        <v>0</v>
      </c>
      <c r="F44" s="24">
        <v>0</v>
      </c>
      <c r="G44" s="24">
        <v>0</v>
      </c>
      <c r="H44" s="25">
        <v>0</v>
      </c>
      <c r="I44" s="26"/>
      <c r="J44" s="24">
        <v>0</v>
      </c>
      <c r="K44" s="27">
        <v>0</v>
      </c>
      <c r="L44" s="43">
        <v>0</v>
      </c>
      <c r="M44" s="53">
        <v>0</v>
      </c>
      <c r="N44" s="34"/>
      <c r="O44" s="60">
        <v>21399</v>
      </c>
      <c r="P44" s="60">
        <v>3084</v>
      </c>
      <c r="Q44" s="60">
        <v>2467.1999999999998</v>
      </c>
      <c r="R44" s="60">
        <v>2313</v>
      </c>
      <c r="T44" s="96">
        <f t="shared" si="0"/>
        <v>0</v>
      </c>
      <c r="U44" s="96">
        <f t="shared" si="1"/>
        <v>0</v>
      </c>
      <c r="W44" s="94">
        <f t="shared" si="2"/>
        <v>0</v>
      </c>
      <c r="X44" s="94">
        <f t="shared" si="3"/>
        <v>0</v>
      </c>
    </row>
    <row r="45" spans="1:24" ht="76.5">
      <c r="A45" s="20">
        <v>35</v>
      </c>
      <c r="B45" s="21" t="s">
        <v>487</v>
      </c>
      <c r="C45" s="22" t="s">
        <v>488</v>
      </c>
      <c r="D45" s="21" t="s">
        <v>489</v>
      </c>
      <c r="E45" s="23">
        <v>0</v>
      </c>
      <c r="F45" s="24">
        <v>0</v>
      </c>
      <c r="G45" s="24">
        <v>0</v>
      </c>
      <c r="H45" s="25">
        <v>0</v>
      </c>
      <c r="I45" s="26"/>
      <c r="J45" s="24">
        <v>0</v>
      </c>
      <c r="K45" s="27">
        <v>0</v>
      </c>
      <c r="L45" s="43">
        <v>0</v>
      </c>
      <c r="M45" s="53">
        <v>0</v>
      </c>
      <c r="N45" s="34"/>
      <c r="O45" s="60">
        <v>15720</v>
      </c>
      <c r="P45" s="60">
        <v>2692</v>
      </c>
      <c r="Q45" s="60">
        <v>2153.6</v>
      </c>
      <c r="R45" s="60">
        <v>2019</v>
      </c>
      <c r="T45" s="96">
        <f t="shared" si="0"/>
        <v>0</v>
      </c>
      <c r="U45" s="96">
        <f t="shared" si="1"/>
        <v>0</v>
      </c>
      <c r="W45" s="94">
        <f t="shared" si="2"/>
        <v>0</v>
      </c>
      <c r="X45" s="94">
        <f t="shared" si="3"/>
        <v>0</v>
      </c>
    </row>
    <row r="46" spans="1:24" ht="76.5">
      <c r="A46" s="20">
        <v>36</v>
      </c>
      <c r="B46" s="21" t="s">
        <v>490</v>
      </c>
      <c r="C46" s="22" t="s">
        <v>488</v>
      </c>
      <c r="D46" s="21" t="s">
        <v>465</v>
      </c>
      <c r="E46" s="23">
        <v>1</v>
      </c>
      <c r="F46" s="24">
        <v>14083</v>
      </c>
      <c r="G46" s="24">
        <v>10365</v>
      </c>
      <c r="H46" s="25">
        <v>0</v>
      </c>
      <c r="I46" s="26"/>
      <c r="J46" s="24">
        <v>14083</v>
      </c>
      <c r="K46" s="27">
        <v>14083</v>
      </c>
      <c r="L46" s="43">
        <v>0</v>
      </c>
      <c r="M46" s="53">
        <v>1</v>
      </c>
      <c r="N46" s="34"/>
      <c r="O46" s="60">
        <v>47933</v>
      </c>
      <c r="P46" s="60">
        <v>10365</v>
      </c>
      <c r="Q46" s="60">
        <v>8292</v>
      </c>
      <c r="R46" s="60">
        <v>7773.75</v>
      </c>
      <c r="T46" s="96">
        <f t="shared" si="0"/>
        <v>116776236</v>
      </c>
      <c r="U46" s="96">
        <f t="shared" si="1"/>
        <v>109477721.25</v>
      </c>
      <c r="W46" s="94">
        <f t="shared" si="2"/>
        <v>116776236</v>
      </c>
      <c r="X46" s="94">
        <f t="shared" si="3"/>
        <v>109477721.25</v>
      </c>
    </row>
    <row r="47" spans="1:24" ht="344.25">
      <c r="A47" s="20">
        <v>37</v>
      </c>
      <c r="B47" s="21" t="s">
        <v>491</v>
      </c>
      <c r="C47" s="22" t="s">
        <v>492</v>
      </c>
      <c r="D47" s="21" t="s">
        <v>493</v>
      </c>
      <c r="E47" s="23">
        <v>0</v>
      </c>
      <c r="F47" s="24">
        <v>0</v>
      </c>
      <c r="G47" s="24">
        <v>0</v>
      </c>
      <c r="H47" s="25">
        <v>0</v>
      </c>
      <c r="I47" s="26"/>
      <c r="J47" s="24">
        <v>0</v>
      </c>
      <c r="K47" s="27">
        <v>0</v>
      </c>
      <c r="L47" s="43">
        <v>0</v>
      </c>
      <c r="M47" s="53">
        <v>0</v>
      </c>
      <c r="N47" s="34"/>
      <c r="O47" s="60">
        <v>21656</v>
      </c>
      <c r="P47" s="60">
        <v>2991</v>
      </c>
      <c r="Q47" s="60">
        <v>2392.8000000000002</v>
      </c>
      <c r="R47" s="60">
        <v>2243.25</v>
      </c>
      <c r="T47" s="96">
        <f t="shared" si="0"/>
        <v>0</v>
      </c>
      <c r="U47" s="96">
        <f t="shared" si="1"/>
        <v>0</v>
      </c>
      <c r="W47" s="94">
        <f t="shared" si="2"/>
        <v>0</v>
      </c>
      <c r="X47" s="94">
        <f t="shared" si="3"/>
        <v>0</v>
      </c>
    </row>
    <row r="48" spans="1:24" ht="344.25">
      <c r="A48" s="20">
        <v>38</v>
      </c>
      <c r="B48" s="21" t="s">
        <v>494</v>
      </c>
      <c r="C48" s="22" t="s">
        <v>492</v>
      </c>
      <c r="D48" s="21" t="s">
        <v>495</v>
      </c>
      <c r="E48" s="23">
        <v>0</v>
      </c>
      <c r="F48" s="24">
        <v>0</v>
      </c>
      <c r="G48" s="24">
        <v>0</v>
      </c>
      <c r="H48" s="25">
        <v>0</v>
      </c>
      <c r="I48" s="26"/>
      <c r="J48" s="24">
        <v>0</v>
      </c>
      <c r="K48" s="27">
        <v>0</v>
      </c>
      <c r="L48" s="43">
        <v>0</v>
      </c>
      <c r="M48" s="53">
        <v>0</v>
      </c>
      <c r="N48" s="34"/>
      <c r="O48" s="60">
        <v>17975</v>
      </c>
      <c r="P48" s="60">
        <v>1879</v>
      </c>
      <c r="Q48" s="60">
        <v>1503.2</v>
      </c>
      <c r="R48" s="60">
        <v>1409.25</v>
      </c>
      <c r="T48" s="96">
        <f t="shared" si="0"/>
        <v>0</v>
      </c>
      <c r="U48" s="96">
        <f t="shared" si="1"/>
        <v>0</v>
      </c>
      <c r="W48" s="94">
        <f t="shared" si="2"/>
        <v>0</v>
      </c>
      <c r="X48" s="94">
        <f t="shared" si="3"/>
        <v>0</v>
      </c>
    </row>
    <row r="49" spans="1:24" ht="165.75">
      <c r="A49" s="20">
        <v>39</v>
      </c>
      <c r="B49" s="21" t="s">
        <v>496</v>
      </c>
      <c r="C49" s="22" t="s">
        <v>497</v>
      </c>
      <c r="D49" s="21" t="s">
        <v>465</v>
      </c>
      <c r="E49" s="23">
        <v>2</v>
      </c>
      <c r="F49" s="24">
        <v>8484</v>
      </c>
      <c r="G49" s="24">
        <v>5937</v>
      </c>
      <c r="H49" s="25">
        <v>0</v>
      </c>
      <c r="I49" s="26"/>
      <c r="J49" s="24">
        <v>8484</v>
      </c>
      <c r="K49" s="27">
        <v>16968</v>
      </c>
      <c r="L49" s="43">
        <v>0</v>
      </c>
      <c r="M49" s="53">
        <v>2</v>
      </c>
      <c r="N49" s="34"/>
      <c r="O49" s="60">
        <v>46519</v>
      </c>
      <c r="P49" s="60">
        <v>5937</v>
      </c>
      <c r="Q49" s="60">
        <v>4749.6000000000004</v>
      </c>
      <c r="R49" s="60">
        <v>4452.75</v>
      </c>
      <c r="T49" s="96">
        <f t="shared" si="0"/>
        <v>40295606.400000006</v>
      </c>
      <c r="U49" s="96">
        <f t="shared" si="1"/>
        <v>37777131</v>
      </c>
      <c r="W49" s="94">
        <f t="shared" si="2"/>
        <v>40295606.400000006</v>
      </c>
      <c r="X49" s="94">
        <f t="shared" si="3"/>
        <v>37777131</v>
      </c>
    </row>
    <row r="50" spans="1:24" ht="216.75">
      <c r="A50" s="20">
        <v>40</v>
      </c>
      <c r="B50" s="21" t="s">
        <v>498</v>
      </c>
      <c r="C50" s="22" t="s">
        <v>499</v>
      </c>
      <c r="D50" s="21" t="s">
        <v>440</v>
      </c>
      <c r="E50" s="23">
        <v>0</v>
      </c>
      <c r="F50" s="24">
        <v>0</v>
      </c>
      <c r="G50" s="24">
        <v>0</v>
      </c>
      <c r="H50" s="25">
        <v>0</v>
      </c>
      <c r="I50" s="26"/>
      <c r="J50" s="24">
        <v>0</v>
      </c>
      <c r="K50" s="27">
        <v>0</v>
      </c>
      <c r="L50" s="43">
        <v>0</v>
      </c>
      <c r="M50" s="53">
        <v>0</v>
      </c>
      <c r="N50" s="34"/>
      <c r="O50" s="60">
        <v>49645</v>
      </c>
      <c r="P50" s="60">
        <v>4579</v>
      </c>
      <c r="Q50" s="60">
        <v>3663.2</v>
      </c>
      <c r="R50" s="60">
        <v>3434.25</v>
      </c>
      <c r="T50" s="96">
        <f t="shared" si="0"/>
        <v>0</v>
      </c>
      <c r="U50" s="96">
        <f t="shared" si="1"/>
        <v>0</v>
      </c>
      <c r="W50" s="94">
        <f t="shared" si="2"/>
        <v>0</v>
      </c>
      <c r="X50" s="94">
        <f t="shared" si="3"/>
        <v>0</v>
      </c>
    </row>
    <row r="51" spans="1:24" ht="318.75">
      <c r="A51" s="20">
        <v>41</v>
      </c>
      <c r="B51" s="21" t="s">
        <v>500</v>
      </c>
      <c r="C51" s="22" t="s">
        <v>501</v>
      </c>
      <c r="D51" s="21" t="s">
        <v>502</v>
      </c>
      <c r="E51" s="23">
        <v>6</v>
      </c>
      <c r="F51" s="24">
        <v>2376</v>
      </c>
      <c r="G51" s="24">
        <v>1736</v>
      </c>
      <c r="H51" s="25">
        <v>0</v>
      </c>
      <c r="I51" s="26"/>
      <c r="J51" s="24">
        <v>2376</v>
      </c>
      <c r="K51" s="27">
        <v>14256</v>
      </c>
      <c r="L51" s="43">
        <v>0</v>
      </c>
      <c r="M51" s="53">
        <v>6</v>
      </c>
      <c r="N51" s="34"/>
      <c r="O51" s="60">
        <v>17646</v>
      </c>
      <c r="P51" s="60">
        <v>1736</v>
      </c>
      <c r="Q51" s="60">
        <v>1388.8</v>
      </c>
      <c r="R51" s="60">
        <v>1302</v>
      </c>
      <c r="T51" s="96">
        <f t="shared" si="0"/>
        <v>3299788.7999999998</v>
      </c>
      <c r="U51" s="96">
        <f t="shared" si="1"/>
        <v>3093552</v>
      </c>
      <c r="W51" s="94">
        <f t="shared" si="2"/>
        <v>3299788.7999999998</v>
      </c>
      <c r="X51" s="94">
        <f t="shared" si="3"/>
        <v>3093552</v>
      </c>
    </row>
    <row r="52" spans="1:24" ht="114.75">
      <c r="A52" s="20">
        <v>42</v>
      </c>
      <c r="B52" s="21" t="s">
        <v>503</v>
      </c>
      <c r="C52" s="22" t="s">
        <v>504</v>
      </c>
      <c r="D52" s="21" t="s">
        <v>505</v>
      </c>
      <c r="E52" s="23">
        <v>0</v>
      </c>
      <c r="F52" s="24">
        <v>0</v>
      </c>
      <c r="G52" s="24">
        <v>0</v>
      </c>
      <c r="H52" s="25">
        <v>0</v>
      </c>
      <c r="I52" s="26"/>
      <c r="J52" s="24">
        <v>0</v>
      </c>
      <c r="K52" s="27">
        <v>0</v>
      </c>
      <c r="L52" s="43">
        <v>0</v>
      </c>
      <c r="M52" s="53">
        <v>0</v>
      </c>
      <c r="N52" s="34"/>
      <c r="O52" s="60">
        <v>33383</v>
      </c>
      <c r="P52" s="60">
        <v>2827</v>
      </c>
      <c r="Q52" s="60">
        <v>2261.6</v>
      </c>
      <c r="R52" s="60">
        <v>2120.25</v>
      </c>
      <c r="T52" s="96">
        <f t="shared" si="0"/>
        <v>0</v>
      </c>
      <c r="U52" s="96">
        <f t="shared" si="1"/>
        <v>0</v>
      </c>
      <c r="W52" s="94">
        <f t="shared" si="2"/>
        <v>0</v>
      </c>
      <c r="X52" s="94">
        <f t="shared" si="3"/>
        <v>0</v>
      </c>
    </row>
    <row r="53" spans="1:24" ht="76.5">
      <c r="A53" s="20">
        <v>43</v>
      </c>
      <c r="B53" s="21" t="s">
        <v>506</v>
      </c>
      <c r="C53" s="22" t="s">
        <v>507</v>
      </c>
      <c r="D53" s="21" t="s">
        <v>508</v>
      </c>
      <c r="E53" s="23">
        <v>0</v>
      </c>
      <c r="F53" s="24">
        <v>0</v>
      </c>
      <c r="G53" s="24">
        <v>0</v>
      </c>
      <c r="H53" s="25">
        <v>0</v>
      </c>
      <c r="I53" s="26"/>
      <c r="J53" s="24">
        <v>0</v>
      </c>
      <c r="K53" s="27">
        <v>0</v>
      </c>
      <c r="L53" s="43">
        <v>0</v>
      </c>
      <c r="M53" s="53">
        <v>0</v>
      </c>
      <c r="N53" s="34"/>
      <c r="O53" s="60">
        <v>19250</v>
      </c>
      <c r="P53" s="60">
        <v>4072</v>
      </c>
      <c r="Q53" s="60">
        <v>3257.6</v>
      </c>
      <c r="R53" s="60">
        <v>3054</v>
      </c>
      <c r="T53" s="96">
        <f t="shared" si="0"/>
        <v>0</v>
      </c>
      <c r="U53" s="96">
        <f t="shared" si="1"/>
        <v>0</v>
      </c>
      <c r="W53" s="94">
        <f t="shared" si="2"/>
        <v>0</v>
      </c>
      <c r="X53" s="94">
        <f t="shared" si="3"/>
        <v>0</v>
      </c>
    </row>
    <row r="54" spans="1:24" ht="114.75">
      <c r="A54" s="20">
        <v>44</v>
      </c>
      <c r="B54" s="21" t="s">
        <v>509</v>
      </c>
      <c r="C54" s="22" t="s">
        <v>510</v>
      </c>
      <c r="D54" s="21" t="s">
        <v>403</v>
      </c>
      <c r="E54" s="23">
        <v>6</v>
      </c>
      <c r="F54" s="24">
        <v>24604</v>
      </c>
      <c r="G54" s="24">
        <v>17640</v>
      </c>
      <c r="H54" s="25">
        <v>0</v>
      </c>
      <c r="I54" s="26"/>
      <c r="J54" s="24">
        <v>24604</v>
      </c>
      <c r="K54" s="27">
        <v>147624</v>
      </c>
      <c r="L54" s="43">
        <v>0</v>
      </c>
      <c r="M54" s="53">
        <v>6</v>
      </c>
      <c r="N54" s="34"/>
      <c r="O54" s="60">
        <v>92444</v>
      </c>
      <c r="P54" s="60">
        <v>17640</v>
      </c>
      <c r="Q54" s="60">
        <v>14112</v>
      </c>
      <c r="R54" s="60">
        <v>13230</v>
      </c>
      <c r="T54" s="96">
        <f t="shared" si="0"/>
        <v>347211648</v>
      </c>
      <c r="U54" s="96">
        <f t="shared" si="1"/>
        <v>325510920</v>
      </c>
      <c r="W54" s="94">
        <f t="shared" si="2"/>
        <v>347211648</v>
      </c>
      <c r="X54" s="94">
        <f t="shared" si="3"/>
        <v>325510920</v>
      </c>
    </row>
    <row r="55" spans="1:24" ht="76.5">
      <c r="A55" s="20">
        <v>45</v>
      </c>
      <c r="B55" s="21" t="s">
        <v>511</v>
      </c>
      <c r="C55" s="28" t="s">
        <v>512</v>
      </c>
      <c r="D55" s="21" t="s">
        <v>465</v>
      </c>
      <c r="E55" s="23">
        <v>5</v>
      </c>
      <c r="F55" s="24">
        <v>10181</v>
      </c>
      <c r="G55" s="24">
        <v>7349</v>
      </c>
      <c r="H55" s="25">
        <v>0</v>
      </c>
      <c r="I55" s="26"/>
      <c r="J55" s="24">
        <v>10181</v>
      </c>
      <c r="K55" s="27">
        <v>50905</v>
      </c>
      <c r="L55" s="43">
        <v>0</v>
      </c>
      <c r="M55" s="53">
        <v>5</v>
      </c>
      <c r="N55" s="34"/>
      <c r="O55" s="60">
        <v>68977</v>
      </c>
      <c r="P55" s="60">
        <v>7349</v>
      </c>
      <c r="Q55" s="60">
        <v>5879.2</v>
      </c>
      <c r="R55" s="60">
        <v>5511.75</v>
      </c>
      <c r="T55" s="96">
        <f t="shared" si="0"/>
        <v>59856135.199999996</v>
      </c>
      <c r="U55" s="96">
        <f t="shared" si="1"/>
        <v>56115126.75</v>
      </c>
      <c r="W55" s="94">
        <f t="shared" si="2"/>
        <v>59856135.199999996</v>
      </c>
      <c r="X55" s="94">
        <f t="shared" si="3"/>
        <v>56115126.75</v>
      </c>
    </row>
    <row r="56" spans="1:24" ht="76.5">
      <c r="A56" s="20">
        <v>46</v>
      </c>
      <c r="B56" s="21" t="s">
        <v>513</v>
      </c>
      <c r="C56" s="22" t="s">
        <v>514</v>
      </c>
      <c r="D56" s="21" t="s">
        <v>403</v>
      </c>
      <c r="E56" s="23">
        <v>0</v>
      </c>
      <c r="F56" s="24">
        <v>0</v>
      </c>
      <c r="G56" s="24">
        <v>0</v>
      </c>
      <c r="H56" s="25">
        <v>0</v>
      </c>
      <c r="I56" s="26"/>
      <c r="J56" s="24">
        <v>0</v>
      </c>
      <c r="K56" s="27">
        <v>0</v>
      </c>
      <c r="L56" s="43">
        <v>0</v>
      </c>
      <c r="M56" s="53">
        <v>0</v>
      </c>
      <c r="N56" s="34"/>
      <c r="O56" s="60">
        <v>77036</v>
      </c>
      <c r="P56" s="60">
        <v>7349</v>
      </c>
      <c r="Q56" s="60">
        <v>5879.2</v>
      </c>
      <c r="R56" s="60">
        <v>5511.75</v>
      </c>
      <c r="T56" s="96">
        <f t="shared" si="0"/>
        <v>0</v>
      </c>
      <c r="U56" s="96">
        <f t="shared" si="1"/>
        <v>0</v>
      </c>
      <c r="W56" s="94">
        <f t="shared" si="2"/>
        <v>0</v>
      </c>
      <c r="X56" s="94">
        <f t="shared" si="3"/>
        <v>0</v>
      </c>
    </row>
    <row r="57" spans="1:24" ht="76.5">
      <c r="A57" s="20">
        <v>47</v>
      </c>
      <c r="B57" s="21" t="s">
        <v>515</v>
      </c>
      <c r="C57" s="22" t="s">
        <v>516</v>
      </c>
      <c r="D57" s="21" t="s">
        <v>465</v>
      </c>
      <c r="E57" s="23">
        <v>0</v>
      </c>
      <c r="F57" s="24">
        <v>0</v>
      </c>
      <c r="G57" s="24">
        <v>0</v>
      </c>
      <c r="H57" s="25">
        <v>0</v>
      </c>
      <c r="I57" s="26"/>
      <c r="J57" s="24">
        <v>0</v>
      </c>
      <c r="K57" s="27">
        <v>0</v>
      </c>
      <c r="L57" s="43">
        <v>0</v>
      </c>
      <c r="M57" s="53">
        <v>0</v>
      </c>
      <c r="N57" s="34"/>
      <c r="O57" s="60">
        <v>77246</v>
      </c>
      <c r="P57" s="60">
        <v>13607</v>
      </c>
      <c r="Q57" s="60">
        <v>10885.6</v>
      </c>
      <c r="R57" s="60">
        <v>10205.25</v>
      </c>
      <c r="T57" s="96">
        <f t="shared" si="0"/>
        <v>0</v>
      </c>
      <c r="U57" s="96">
        <f t="shared" si="1"/>
        <v>0</v>
      </c>
      <c r="W57" s="94">
        <f t="shared" si="2"/>
        <v>0</v>
      </c>
      <c r="X57" s="94">
        <f t="shared" si="3"/>
        <v>0</v>
      </c>
    </row>
    <row r="58" spans="1:24" ht="344.25">
      <c r="A58" s="20">
        <v>48</v>
      </c>
      <c r="B58" s="21" t="s">
        <v>517</v>
      </c>
      <c r="C58" s="22" t="s">
        <v>518</v>
      </c>
      <c r="D58" s="21" t="s">
        <v>403</v>
      </c>
      <c r="E58" s="23">
        <v>7</v>
      </c>
      <c r="F58" s="24">
        <v>42420</v>
      </c>
      <c r="G58" s="24">
        <v>30644</v>
      </c>
      <c r="H58" s="25">
        <v>0</v>
      </c>
      <c r="I58" s="26"/>
      <c r="J58" s="24">
        <v>42420</v>
      </c>
      <c r="K58" s="27">
        <v>296940</v>
      </c>
      <c r="L58" s="43">
        <v>0</v>
      </c>
      <c r="M58" s="53">
        <v>7</v>
      </c>
      <c r="N58" s="34"/>
      <c r="O58" s="60">
        <v>213989</v>
      </c>
      <c r="P58" s="60">
        <v>30644</v>
      </c>
      <c r="Q58" s="60">
        <v>24515.200000000001</v>
      </c>
      <c r="R58" s="60">
        <v>22983</v>
      </c>
      <c r="T58" s="96">
        <f t="shared" si="0"/>
        <v>1039934784</v>
      </c>
      <c r="U58" s="96">
        <f t="shared" si="1"/>
        <v>974938860</v>
      </c>
      <c r="W58" s="94">
        <f t="shared" si="2"/>
        <v>1039934784</v>
      </c>
      <c r="X58" s="94">
        <f t="shared" si="3"/>
        <v>974938860</v>
      </c>
    </row>
    <row r="59" spans="1:24" ht="89.25">
      <c r="A59" s="20">
        <v>49</v>
      </c>
      <c r="B59" s="21" t="s">
        <v>519</v>
      </c>
      <c r="C59" s="22" t="s">
        <v>520</v>
      </c>
      <c r="D59" s="21" t="s">
        <v>521</v>
      </c>
      <c r="E59" s="23">
        <v>0</v>
      </c>
      <c r="F59" s="24">
        <v>0</v>
      </c>
      <c r="G59" s="24">
        <v>0</v>
      </c>
      <c r="H59" s="25">
        <v>0</v>
      </c>
      <c r="I59" s="26"/>
      <c r="J59" s="24">
        <v>0</v>
      </c>
      <c r="K59" s="27">
        <v>0</v>
      </c>
      <c r="L59" s="43">
        <v>0</v>
      </c>
      <c r="M59" s="53">
        <v>0</v>
      </c>
      <c r="N59" s="34"/>
      <c r="O59" s="60">
        <v>93039</v>
      </c>
      <c r="P59" s="60">
        <v>16799</v>
      </c>
      <c r="Q59" s="60">
        <v>13439.2</v>
      </c>
      <c r="R59" s="60">
        <v>12599.25</v>
      </c>
      <c r="T59" s="96">
        <f t="shared" si="0"/>
        <v>0</v>
      </c>
      <c r="U59" s="96">
        <f t="shared" si="1"/>
        <v>0</v>
      </c>
      <c r="W59" s="94">
        <f t="shared" si="2"/>
        <v>0</v>
      </c>
      <c r="X59" s="94">
        <f t="shared" si="3"/>
        <v>0</v>
      </c>
    </row>
    <row r="60" spans="1:24" ht="76.5">
      <c r="A60" s="20">
        <v>50</v>
      </c>
      <c r="B60" s="21" t="s">
        <v>522</v>
      </c>
      <c r="C60" s="22" t="s">
        <v>523</v>
      </c>
      <c r="D60" s="21" t="s">
        <v>403</v>
      </c>
      <c r="E60" s="23">
        <v>7</v>
      </c>
      <c r="F60" s="24">
        <v>10520</v>
      </c>
      <c r="G60" s="24">
        <v>6924</v>
      </c>
      <c r="H60" s="25">
        <v>0</v>
      </c>
      <c r="I60" s="26"/>
      <c r="J60" s="24">
        <v>10520</v>
      </c>
      <c r="K60" s="27">
        <v>73640</v>
      </c>
      <c r="L60" s="43">
        <v>0</v>
      </c>
      <c r="M60" s="53">
        <v>7</v>
      </c>
      <c r="N60" s="34"/>
      <c r="O60" s="60">
        <v>90731</v>
      </c>
      <c r="P60" s="60">
        <v>6924</v>
      </c>
      <c r="Q60" s="60">
        <v>5539.2</v>
      </c>
      <c r="R60" s="60">
        <v>5193</v>
      </c>
      <c r="T60" s="96">
        <f t="shared" si="0"/>
        <v>58272384</v>
      </c>
      <c r="U60" s="96">
        <f t="shared" si="1"/>
        <v>54630360</v>
      </c>
      <c r="W60" s="94">
        <f t="shared" si="2"/>
        <v>58272384</v>
      </c>
      <c r="X60" s="94">
        <f t="shared" si="3"/>
        <v>54630360</v>
      </c>
    </row>
    <row r="61" spans="1:24" ht="76.5">
      <c r="A61" s="20">
        <v>51</v>
      </c>
      <c r="B61" s="21" t="s">
        <v>524</v>
      </c>
      <c r="C61" s="22" t="s">
        <v>525</v>
      </c>
      <c r="D61" s="21" t="s">
        <v>521</v>
      </c>
      <c r="E61" s="23">
        <v>0</v>
      </c>
      <c r="F61" s="24">
        <v>0</v>
      </c>
      <c r="G61" s="24">
        <v>0</v>
      </c>
      <c r="H61" s="25">
        <v>0</v>
      </c>
      <c r="I61" s="26"/>
      <c r="J61" s="24">
        <v>0</v>
      </c>
      <c r="K61" s="27">
        <v>0</v>
      </c>
      <c r="L61" s="43">
        <v>0</v>
      </c>
      <c r="M61" s="53">
        <v>0</v>
      </c>
      <c r="N61" s="34"/>
      <c r="O61" s="60">
        <v>76997</v>
      </c>
      <c r="P61" s="60">
        <v>5670</v>
      </c>
      <c r="Q61" s="60">
        <v>4536</v>
      </c>
      <c r="R61" s="60">
        <v>4252.5</v>
      </c>
      <c r="T61" s="96">
        <f t="shared" si="0"/>
        <v>0</v>
      </c>
      <c r="U61" s="96">
        <f t="shared" si="1"/>
        <v>0</v>
      </c>
      <c r="W61" s="94">
        <f t="shared" si="2"/>
        <v>0</v>
      </c>
      <c r="X61" s="94">
        <f t="shared" si="3"/>
        <v>0</v>
      </c>
    </row>
    <row r="62" spans="1:24" ht="127.5">
      <c r="A62" s="20">
        <v>52</v>
      </c>
      <c r="B62" s="21" t="s">
        <v>526</v>
      </c>
      <c r="C62" s="22" t="s">
        <v>527</v>
      </c>
      <c r="D62" s="21" t="s">
        <v>521</v>
      </c>
      <c r="E62" s="23">
        <v>0</v>
      </c>
      <c r="F62" s="24">
        <v>0</v>
      </c>
      <c r="G62" s="24">
        <v>0</v>
      </c>
      <c r="H62" s="25">
        <v>0</v>
      </c>
      <c r="I62" s="26"/>
      <c r="J62" s="24">
        <v>0</v>
      </c>
      <c r="K62" s="27">
        <v>0</v>
      </c>
      <c r="L62" s="43">
        <v>0</v>
      </c>
      <c r="M62" s="53">
        <v>0</v>
      </c>
      <c r="N62" s="34"/>
      <c r="O62" s="60">
        <v>59917</v>
      </c>
      <c r="P62" s="60">
        <v>6369</v>
      </c>
      <c r="Q62" s="60">
        <v>5095.2</v>
      </c>
      <c r="R62" s="60">
        <v>4776.75</v>
      </c>
      <c r="T62" s="96">
        <f t="shared" si="0"/>
        <v>0</v>
      </c>
      <c r="U62" s="96">
        <f t="shared" si="1"/>
        <v>0</v>
      </c>
      <c r="W62" s="94">
        <f t="shared" si="2"/>
        <v>0</v>
      </c>
      <c r="X62" s="94">
        <f t="shared" si="3"/>
        <v>0</v>
      </c>
    </row>
    <row r="63" spans="1:24" ht="409.5">
      <c r="A63" s="20">
        <v>53</v>
      </c>
      <c r="B63" s="21" t="s">
        <v>528</v>
      </c>
      <c r="C63" s="22" t="s">
        <v>529</v>
      </c>
      <c r="D63" s="21" t="s">
        <v>530</v>
      </c>
      <c r="E63" s="23">
        <v>0</v>
      </c>
      <c r="F63" s="24">
        <v>0</v>
      </c>
      <c r="G63" s="24">
        <v>0</v>
      </c>
      <c r="H63" s="25">
        <v>0</v>
      </c>
      <c r="I63" s="26"/>
      <c r="J63" s="24">
        <v>0</v>
      </c>
      <c r="K63" s="27">
        <v>0</v>
      </c>
      <c r="L63" s="43">
        <v>0</v>
      </c>
      <c r="M63" s="53">
        <v>0</v>
      </c>
      <c r="N63" s="34"/>
      <c r="O63" s="60">
        <v>280721</v>
      </c>
      <c r="P63" s="60">
        <v>9631</v>
      </c>
      <c r="Q63" s="60">
        <v>7704.8</v>
      </c>
      <c r="R63" s="60">
        <v>7223.25</v>
      </c>
      <c r="T63" s="96">
        <f t="shared" si="0"/>
        <v>0</v>
      </c>
      <c r="U63" s="96">
        <f t="shared" si="1"/>
        <v>0</v>
      </c>
      <c r="W63" s="94">
        <f t="shared" si="2"/>
        <v>0</v>
      </c>
      <c r="X63" s="94">
        <f t="shared" si="3"/>
        <v>0</v>
      </c>
    </row>
    <row r="64" spans="1:24" ht="114.75">
      <c r="A64" s="20">
        <v>54</v>
      </c>
      <c r="B64" s="21" t="s">
        <v>531</v>
      </c>
      <c r="C64" s="22" t="s">
        <v>532</v>
      </c>
      <c r="D64" s="21" t="s">
        <v>533</v>
      </c>
      <c r="E64" s="23">
        <v>0</v>
      </c>
      <c r="F64" s="24">
        <v>0</v>
      </c>
      <c r="G64" s="24">
        <v>0</v>
      </c>
      <c r="H64" s="25">
        <v>0</v>
      </c>
      <c r="I64" s="26"/>
      <c r="J64" s="24">
        <v>0</v>
      </c>
      <c r="K64" s="27">
        <v>0</v>
      </c>
      <c r="L64" s="43">
        <v>0</v>
      </c>
      <c r="M64" s="53">
        <v>0</v>
      </c>
      <c r="N64" s="34"/>
      <c r="O64" s="60">
        <v>20543</v>
      </c>
      <c r="P64" s="60">
        <v>5035</v>
      </c>
      <c r="Q64" s="60">
        <v>4028</v>
      </c>
      <c r="R64" s="60">
        <v>3776.25</v>
      </c>
      <c r="T64" s="96">
        <f t="shared" si="0"/>
        <v>0</v>
      </c>
      <c r="U64" s="96">
        <f t="shared" si="1"/>
        <v>0</v>
      </c>
      <c r="W64" s="94">
        <f t="shared" si="2"/>
        <v>0</v>
      </c>
      <c r="X64" s="94">
        <f t="shared" si="3"/>
        <v>0</v>
      </c>
    </row>
    <row r="65" spans="1:24" ht="114.75">
      <c r="A65" s="20">
        <v>55</v>
      </c>
      <c r="B65" s="21" t="s">
        <v>534</v>
      </c>
      <c r="C65" s="22" t="s">
        <v>532</v>
      </c>
      <c r="D65" s="21" t="s">
        <v>403</v>
      </c>
      <c r="E65" s="23">
        <v>5</v>
      </c>
      <c r="F65" s="24">
        <v>23755</v>
      </c>
      <c r="G65" s="24">
        <v>14891</v>
      </c>
      <c r="H65" s="25">
        <v>0</v>
      </c>
      <c r="I65" s="26"/>
      <c r="J65" s="24">
        <v>23755</v>
      </c>
      <c r="K65" s="27">
        <v>118775</v>
      </c>
      <c r="L65" s="43">
        <v>0</v>
      </c>
      <c r="M65" s="53">
        <v>5</v>
      </c>
      <c r="N65" s="34"/>
      <c r="O65" s="60">
        <v>56144</v>
      </c>
      <c r="P65" s="60">
        <v>14891</v>
      </c>
      <c r="Q65" s="60">
        <v>11912.8</v>
      </c>
      <c r="R65" s="60">
        <v>11168.25</v>
      </c>
      <c r="T65" s="96">
        <f t="shared" si="0"/>
        <v>282988564</v>
      </c>
      <c r="U65" s="96">
        <f t="shared" si="1"/>
        <v>265301778.75</v>
      </c>
      <c r="W65" s="94">
        <f t="shared" si="2"/>
        <v>282988564</v>
      </c>
      <c r="X65" s="94">
        <f t="shared" si="3"/>
        <v>265301778.75</v>
      </c>
    </row>
    <row r="66" spans="1:24" ht="76.5">
      <c r="A66" s="20">
        <v>56</v>
      </c>
      <c r="B66" s="21" t="s">
        <v>535</v>
      </c>
      <c r="C66" s="22" t="s">
        <v>536</v>
      </c>
      <c r="D66" s="21" t="s">
        <v>537</v>
      </c>
      <c r="E66" s="23">
        <v>0</v>
      </c>
      <c r="F66" s="24">
        <v>0</v>
      </c>
      <c r="G66" s="24">
        <v>0</v>
      </c>
      <c r="H66" s="25">
        <v>0</v>
      </c>
      <c r="I66" s="26"/>
      <c r="J66" s="24">
        <v>0</v>
      </c>
      <c r="K66" s="27">
        <v>0</v>
      </c>
      <c r="L66" s="43">
        <v>0</v>
      </c>
      <c r="M66" s="53">
        <v>0</v>
      </c>
      <c r="N66" s="34"/>
      <c r="O66" s="60">
        <v>30815</v>
      </c>
      <c r="P66" s="60">
        <v>6872</v>
      </c>
      <c r="Q66" s="60">
        <v>5497.6</v>
      </c>
      <c r="R66" s="60">
        <v>5154</v>
      </c>
      <c r="T66" s="96">
        <f t="shared" si="0"/>
        <v>0</v>
      </c>
      <c r="U66" s="96">
        <f t="shared" si="1"/>
        <v>0</v>
      </c>
      <c r="W66" s="94">
        <f t="shared" si="2"/>
        <v>0</v>
      </c>
      <c r="X66" s="94">
        <f t="shared" si="3"/>
        <v>0</v>
      </c>
    </row>
    <row r="67" spans="1:24" ht="178.5">
      <c r="A67" s="20">
        <v>57</v>
      </c>
      <c r="B67" s="21" t="s">
        <v>538</v>
      </c>
      <c r="C67" s="22" t="s">
        <v>539</v>
      </c>
      <c r="D67" s="21" t="s">
        <v>540</v>
      </c>
      <c r="E67" s="23">
        <v>1</v>
      </c>
      <c r="F67" s="24">
        <v>8484</v>
      </c>
      <c r="G67" s="24">
        <v>6561</v>
      </c>
      <c r="H67" s="25">
        <v>0</v>
      </c>
      <c r="I67" s="26"/>
      <c r="J67" s="24">
        <v>8484</v>
      </c>
      <c r="K67" s="27">
        <v>8484</v>
      </c>
      <c r="L67" s="43">
        <v>0</v>
      </c>
      <c r="M67" s="53">
        <v>1</v>
      </c>
      <c r="N67" s="34"/>
      <c r="O67" s="60">
        <v>17646</v>
      </c>
      <c r="P67" s="60">
        <v>6561</v>
      </c>
      <c r="Q67" s="60">
        <v>5248.8</v>
      </c>
      <c r="R67" s="60">
        <v>4920.75</v>
      </c>
      <c r="T67" s="96">
        <f t="shared" si="0"/>
        <v>44530819.200000003</v>
      </c>
      <c r="U67" s="96">
        <f t="shared" si="1"/>
        <v>41747643</v>
      </c>
      <c r="W67" s="94">
        <f t="shared" si="2"/>
        <v>44530819.200000003</v>
      </c>
      <c r="X67" s="94">
        <f t="shared" si="3"/>
        <v>41747643</v>
      </c>
    </row>
    <row r="68" spans="1:24" ht="76.5">
      <c r="A68" s="20">
        <v>58</v>
      </c>
      <c r="B68" s="21" t="s">
        <v>541</v>
      </c>
      <c r="C68" s="22" t="s">
        <v>542</v>
      </c>
      <c r="D68" s="21" t="s">
        <v>543</v>
      </c>
      <c r="E68" s="23">
        <v>0</v>
      </c>
      <c r="F68" s="24">
        <v>0</v>
      </c>
      <c r="G68" s="24">
        <v>0</v>
      </c>
      <c r="H68" s="25">
        <v>0</v>
      </c>
      <c r="I68" s="26"/>
      <c r="J68" s="24">
        <v>0</v>
      </c>
      <c r="K68" s="27">
        <v>0</v>
      </c>
      <c r="L68" s="43">
        <v>0</v>
      </c>
      <c r="M68" s="53">
        <v>0</v>
      </c>
      <c r="N68" s="34"/>
      <c r="O68" s="60">
        <v>40417</v>
      </c>
      <c r="P68" s="60">
        <v>7190</v>
      </c>
      <c r="Q68" s="60">
        <v>5752</v>
      </c>
      <c r="R68" s="60">
        <v>5392.5</v>
      </c>
      <c r="T68" s="96">
        <f t="shared" si="0"/>
        <v>0</v>
      </c>
      <c r="U68" s="96">
        <f t="shared" si="1"/>
        <v>0</v>
      </c>
      <c r="W68" s="94">
        <f t="shared" si="2"/>
        <v>0</v>
      </c>
      <c r="X68" s="94">
        <f t="shared" si="3"/>
        <v>0</v>
      </c>
    </row>
    <row r="69" spans="1:24" ht="409.5">
      <c r="A69" s="20">
        <v>59</v>
      </c>
      <c r="B69" s="21" t="s">
        <v>544</v>
      </c>
      <c r="C69" s="22" t="s">
        <v>545</v>
      </c>
      <c r="D69" s="21" t="s">
        <v>546</v>
      </c>
      <c r="E69" s="23">
        <v>0</v>
      </c>
      <c r="F69" s="24">
        <v>0</v>
      </c>
      <c r="G69" s="24">
        <v>0</v>
      </c>
      <c r="H69" s="25">
        <v>0</v>
      </c>
      <c r="I69" s="26"/>
      <c r="J69" s="24">
        <v>0</v>
      </c>
      <c r="K69" s="27">
        <v>0</v>
      </c>
      <c r="L69" s="43">
        <v>0</v>
      </c>
      <c r="M69" s="53">
        <v>0</v>
      </c>
      <c r="N69" s="34"/>
      <c r="O69" s="60">
        <v>19344</v>
      </c>
      <c r="P69" s="60">
        <v>4556</v>
      </c>
      <c r="Q69" s="60">
        <v>3644.8</v>
      </c>
      <c r="R69" s="60">
        <v>3417</v>
      </c>
      <c r="T69" s="96">
        <f t="shared" si="0"/>
        <v>0</v>
      </c>
      <c r="U69" s="96">
        <f t="shared" si="1"/>
        <v>0</v>
      </c>
      <c r="W69" s="94">
        <f t="shared" si="2"/>
        <v>0</v>
      </c>
      <c r="X69" s="94">
        <f t="shared" si="3"/>
        <v>0</v>
      </c>
    </row>
    <row r="70" spans="1:24" ht="344.25">
      <c r="A70" s="20">
        <v>60</v>
      </c>
      <c r="B70" s="21" t="s">
        <v>547</v>
      </c>
      <c r="C70" s="22" t="s">
        <v>548</v>
      </c>
      <c r="D70" s="21" t="s">
        <v>465</v>
      </c>
      <c r="E70" s="23">
        <v>7</v>
      </c>
      <c r="F70" s="24">
        <v>8484</v>
      </c>
      <c r="G70" s="24">
        <v>5512</v>
      </c>
      <c r="H70" s="25">
        <v>0</v>
      </c>
      <c r="I70" s="26"/>
      <c r="J70" s="24">
        <v>8484</v>
      </c>
      <c r="K70" s="27">
        <v>59388</v>
      </c>
      <c r="L70" s="43">
        <v>0</v>
      </c>
      <c r="M70" s="53">
        <v>7</v>
      </c>
      <c r="N70" s="54"/>
      <c r="O70" s="60">
        <v>41628</v>
      </c>
      <c r="P70" s="60">
        <v>5512</v>
      </c>
      <c r="Q70" s="60">
        <v>4409.6000000000004</v>
      </c>
      <c r="R70" s="60">
        <v>4134</v>
      </c>
      <c r="T70" s="96">
        <f t="shared" si="0"/>
        <v>37411046.400000006</v>
      </c>
      <c r="U70" s="96">
        <f t="shared" si="1"/>
        <v>35072856</v>
      </c>
      <c r="W70" s="94">
        <f t="shared" si="2"/>
        <v>37411046.400000006</v>
      </c>
      <c r="X70" s="94">
        <f t="shared" si="3"/>
        <v>35072856</v>
      </c>
    </row>
    <row r="71" spans="1:24" ht="267.75">
      <c r="A71" s="20">
        <v>61</v>
      </c>
      <c r="B71" s="21" t="s">
        <v>549</v>
      </c>
      <c r="C71" s="22" t="s">
        <v>550</v>
      </c>
      <c r="D71" s="21" t="s">
        <v>551</v>
      </c>
      <c r="E71" s="23">
        <v>7</v>
      </c>
      <c r="F71" s="24">
        <v>11029</v>
      </c>
      <c r="G71" s="24">
        <v>7353</v>
      </c>
      <c r="H71" s="25">
        <v>0</v>
      </c>
      <c r="I71" s="26"/>
      <c r="J71" s="24">
        <v>11029</v>
      </c>
      <c r="K71" s="27">
        <v>77203</v>
      </c>
      <c r="L71" s="43">
        <v>0</v>
      </c>
      <c r="M71" s="53">
        <v>7</v>
      </c>
      <c r="N71" s="54"/>
      <c r="O71" s="60">
        <v>19250</v>
      </c>
      <c r="P71" s="60">
        <v>7353</v>
      </c>
      <c r="Q71" s="60">
        <v>5882.4</v>
      </c>
      <c r="R71" s="60">
        <v>5514.75</v>
      </c>
      <c r="T71" s="96">
        <f t="shared" si="0"/>
        <v>64876989.599999994</v>
      </c>
      <c r="U71" s="96">
        <f t="shared" si="1"/>
        <v>60822177.75</v>
      </c>
      <c r="W71" s="94">
        <f t="shared" si="2"/>
        <v>64876989.599999994</v>
      </c>
      <c r="X71" s="94">
        <f t="shared" si="3"/>
        <v>60822177.75</v>
      </c>
    </row>
    <row r="72" spans="1:24" ht="216.75">
      <c r="A72" s="20">
        <v>62</v>
      </c>
      <c r="B72" s="21" t="s">
        <v>552</v>
      </c>
      <c r="C72" s="22" t="s">
        <v>553</v>
      </c>
      <c r="D72" s="21" t="s">
        <v>554</v>
      </c>
      <c r="E72" s="23">
        <v>0</v>
      </c>
      <c r="F72" s="24">
        <v>0</v>
      </c>
      <c r="G72" s="24">
        <v>0</v>
      </c>
      <c r="H72" s="25">
        <v>0</v>
      </c>
      <c r="I72" s="26"/>
      <c r="J72" s="24">
        <v>0</v>
      </c>
      <c r="K72" s="27">
        <v>0</v>
      </c>
      <c r="L72" s="43">
        <v>0</v>
      </c>
      <c r="M72" s="53">
        <v>0</v>
      </c>
      <c r="N72" s="36"/>
      <c r="O72" s="60">
        <v>31670</v>
      </c>
      <c r="P72" s="60">
        <v>9276</v>
      </c>
      <c r="Q72" s="60">
        <v>7420.8</v>
      </c>
      <c r="R72" s="60">
        <v>6957</v>
      </c>
      <c r="T72" s="96">
        <f t="shared" si="0"/>
        <v>0</v>
      </c>
      <c r="U72" s="96">
        <f t="shared" si="1"/>
        <v>0</v>
      </c>
      <c r="W72" s="94">
        <f t="shared" si="2"/>
        <v>0</v>
      </c>
      <c r="X72" s="94">
        <f t="shared" si="3"/>
        <v>0</v>
      </c>
    </row>
    <row r="73" spans="1:24" ht="216.75">
      <c r="A73" s="20">
        <v>63</v>
      </c>
      <c r="B73" s="21" t="s">
        <v>555</v>
      </c>
      <c r="C73" s="28" t="s">
        <v>556</v>
      </c>
      <c r="D73" s="21" t="s">
        <v>554</v>
      </c>
      <c r="E73" s="23">
        <v>0</v>
      </c>
      <c r="F73" s="24">
        <v>0</v>
      </c>
      <c r="G73" s="24">
        <v>0</v>
      </c>
      <c r="H73" s="25">
        <v>0</v>
      </c>
      <c r="I73" s="26"/>
      <c r="J73" s="24">
        <v>0</v>
      </c>
      <c r="K73" s="27">
        <v>0</v>
      </c>
      <c r="L73" s="43">
        <v>0</v>
      </c>
      <c r="M73" s="53">
        <v>0</v>
      </c>
      <c r="N73" s="36"/>
      <c r="O73" s="60">
        <v>36735</v>
      </c>
      <c r="P73" s="60">
        <v>10579</v>
      </c>
      <c r="Q73" s="60">
        <v>8463.2000000000007</v>
      </c>
      <c r="R73" s="60">
        <v>7934.25</v>
      </c>
      <c r="T73" s="96">
        <f t="shared" si="0"/>
        <v>0</v>
      </c>
      <c r="U73" s="96">
        <f t="shared" si="1"/>
        <v>0</v>
      </c>
      <c r="W73" s="94">
        <f t="shared" si="2"/>
        <v>0</v>
      </c>
      <c r="X73" s="94">
        <f t="shared" si="3"/>
        <v>0</v>
      </c>
    </row>
    <row r="74" spans="1:24" ht="89.25">
      <c r="A74" s="20">
        <v>64</v>
      </c>
      <c r="B74" s="21" t="s">
        <v>557</v>
      </c>
      <c r="C74" s="28" t="s">
        <v>558</v>
      </c>
      <c r="D74" s="21" t="s">
        <v>559</v>
      </c>
      <c r="E74" s="23">
        <v>0</v>
      </c>
      <c r="F74" s="24">
        <v>0</v>
      </c>
      <c r="G74" s="24">
        <v>0</v>
      </c>
      <c r="H74" s="25">
        <v>0</v>
      </c>
      <c r="I74" s="26"/>
      <c r="J74" s="24">
        <v>0</v>
      </c>
      <c r="K74" s="27">
        <v>0</v>
      </c>
      <c r="L74" s="43">
        <v>0</v>
      </c>
      <c r="M74" s="53">
        <v>0</v>
      </c>
      <c r="N74" s="36"/>
      <c r="O74" s="60">
        <v>14140</v>
      </c>
      <c r="P74" s="60">
        <v>1145</v>
      </c>
      <c r="Q74" s="60">
        <v>916</v>
      </c>
      <c r="R74" s="60">
        <v>858.75</v>
      </c>
      <c r="T74" s="96">
        <f t="shared" ref="T74:T137" si="4">F74*Q74</f>
        <v>0</v>
      </c>
      <c r="U74" s="96">
        <f t="shared" ref="U74:U137" si="5">F74*R74</f>
        <v>0</v>
      </c>
      <c r="W74" s="94">
        <f t="shared" ref="W74:W137" si="6">T74-L74</f>
        <v>0</v>
      </c>
      <c r="X74" s="94">
        <f t="shared" ref="X74:X137" si="7">U74-L74</f>
        <v>0</v>
      </c>
    </row>
    <row r="75" spans="1:24" ht="89.25">
      <c r="A75" s="20">
        <v>65</v>
      </c>
      <c r="B75" s="21" t="s">
        <v>560</v>
      </c>
      <c r="C75" s="28" t="s">
        <v>561</v>
      </c>
      <c r="D75" s="21" t="s">
        <v>559</v>
      </c>
      <c r="E75" s="23">
        <v>10</v>
      </c>
      <c r="F75" s="24">
        <v>10690</v>
      </c>
      <c r="G75" s="24">
        <v>1414</v>
      </c>
      <c r="H75" s="25">
        <v>0</v>
      </c>
      <c r="I75" s="26"/>
      <c r="J75" s="24">
        <v>10690</v>
      </c>
      <c r="K75" s="27">
        <v>106900</v>
      </c>
      <c r="L75" s="43">
        <v>0</v>
      </c>
      <c r="M75" s="53">
        <v>10</v>
      </c>
      <c r="N75" s="36"/>
      <c r="O75" s="60">
        <v>47510</v>
      </c>
      <c r="P75" s="60">
        <v>1414</v>
      </c>
      <c r="Q75" s="60">
        <v>1131.2</v>
      </c>
      <c r="R75" s="60">
        <v>1060.5</v>
      </c>
      <c r="T75" s="96">
        <f t="shared" si="4"/>
        <v>12092528</v>
      </c>
      <c r="U75" s="96">
        <f t="shared" si="5"/>
        <v>11336745</v>
      </c>
      <c r="W75" s="94">
        <f t="shared" si="6"/>
        <v>12092528</v>
      </c>
      <c r="X75" s="94">
        <f t="shared" si="7"/>
        <v>11336745</v>
      </c>
    </row>
    <row r="76" spans="1:24" ht="76.5">
      <c r="A76" s="20">
        <v>66</v>
      </c>
      <c r="B76" s="21" t="s">
        <v>562</v>
      </c>
      <c r="C76" s="22" t="s">
        <v>563</v>
      </c>
      <c r="D76" s="21" t="s">
        <v>559</v>
      </c>
      <c r="E76" s="23">
        <v>0</v>
      </c>
      <c r="F76" s="24">
        <v>0</v>
      </c>
      <c r="G76" s="24">
        <v>0</v>
      </c>
      <c r="H76" s="25">
        <v>0</v>
      </c>
      <c r="I76" s="26"/>
      <c r="J76" s="24">
        <v>0</v>
      </c>
      <c r="K76" s="27">
        <v>0</v>
      </c>
      <c r="L76" s="43">
        <v>0</v>
      </c>
      <c r="M76" s="53">
        <v>0</v>
      </c>
      <c r="N76" s="33"/>
      <c r="O76" s="60">
        <v>12839</v>
      </c>
      <c r="P76" s="60">
        <v>1414</v>
      </c>
      <c r="Q76" s="60">
        <v>1131.2</v>
      </c>
      <c r="R76" s="60">
        <v>1060.5</v>
      </c>
      <c r="T76" s="96">
        <f t="shared" si="4"/>
        <v>0</v>
      </c>
      <c r="U76" s="96">
        <f t="shared" si="5"/>
        <v>0</v>
      </c>
      <c r="W76" s="94">
        <f t="shared" si="6"/>
        <v>0</v>
      </c>
      <c r="X76" s="94">
        <f t="shared" si="7"/>
        <v>0</v>
      </c>
    </row>
    <row r="77" spans="1:24" ht="76.5">
      <c r="A77" s="20">
        <v>67</v>
      </c>
      <c r="B77" s="21" t="s">
        <v>564</v>
      </c>
      <c r="C77" s="22" t="s">
        <v>565</v>
      </c>
      <c r="D77" s="21" t="s">
        <v>559</v>
      </c>
      <c r="E77" s="23">
        <v>0</v>
      </c>
      <c r="F77" s="24">
        <v>0</v>
      </c>
      <c r="G77" s="24">
        <v>0</v>
      </c>
      <c r="H77" s="25">
        <v>0</v>
      </c>
      <c r="I77" s="26"/>
      <c r="J77" s="24">
        <v>0</v>
      </c>
      <c r="K77" s="27">
        <v>0</v>
      </c>
      <c r="L77" s="43">
        <v>0</v>
      </c>
      <c r="M77" s="53">
        <v>0</v>
      </c>
      <c r="O77" s="60">
        <v>25452</v>
      </c>
      <c r="P77" s="60">
        <v>1145</v>
      </c>
      <c r="Q77" s="60">
        <v>916</v>
      </c>
      <c r="R77" s="60">
        <v>858.75</v>
      </c>
      <c r="T77" s="96">
        <f t="shared" si="4"/>
        <v>0</v>
      </c>
      <c r="U77" s="96">
        <f t="shared" si="5"/>
        <v>0</v>
      </c>
      <c r="W77" s="94">
        <f t="shared" si="6"/>
        <v>0</v>
      </c>
      <c r="X77" s="94">
        <f t="shared" si="7"/>
        <v>0</v>
      </c>
    </row>
    <row r="78" spans="1:24" ht="89.25">
      <c r="A78" s="20">
        <v>68</v>
      </c>
      <c r="B78" s="21" t="s">
        <v>566</v>
      </c>
      <c r="C78" s="22" t="s">
        <v>567</v>
      </c>
      <c r="D78" s="21" t="s">
        <v>559</v>
      </c>
      <c r="E78" s="23">
        <v>0</v>
      </c>
      <c r="F78" s="24">
        <v>0</v>
      </c>
      <c r="G78" s="24">
        <v>0</v>
      </c>
      <c r="H78" s="25">
        <v>0</v>
      </c>
      <c r="I78" s="26"/>
      <c r="J78" s="24">
        <v>0</v>
      </c>
      <c r="K78" s="27">
        <v>0</v>
      </c>
      <c r="L78" s="43">
        <v>0</v>
      </c>
      <c r="M78" s="53">
        <v>0</v>
      </c>
      <c r="O78" s="60">
        <v>30514</v>
      </c>
      <c r="P78" s="60">
        <v>1145</v>
      </c>
      <c r="Q78" s="60">
        <v>916</v>
      </c>
      <c r="R78" s="60">
        <v>858.75</v>
      </c>
      <c r="T78" s="96">
        <f t="shared" si="4"/>
        <v>0</v>
      </c>
      <c r="U78" s="96">
        <f t="shared" si="5"/>
        <v>0</v>
      </c>
      <c r="W78" s="94">
        <f t="shared" si="6"/>
        <v>0</v>
      </c>
      <c r="X78" s="94">
        <f t="shared" si="7"/>
        <v>0</v>
      </c>
    </row>
    <row r="79" spans="1:24" ht="102">
      <c r="A79" s="20">
        <v>69</v>
      </c>
      <c r="B79" s="21" t="s">
        <v>568</v>
      </c>
      <c r="C79" s="22" t="s">
        <v>569</v>
      </c>
      <c r="D79" s="21" t="s">
        <v>559</v>
      </c>
      <c r="E79" s="23">
        <v>10</v>
      </c>
      <c r="F79" s="24">
        <v>7127</v>
      </c>
      <c r="G79" s="24">
        <v>1414</v>
      </c>
      <c r="H79" s="25">
        <v>0</v>
      </c>
      <c r="I79" s="26"/>
      <c r="J79" s="24">
        <v>7127</v>
      </c>
      <c r="K79" s="27">
        <v>71270</v>
      </c>
      <c r="L79" s="43">
        <v>0</v>
      </c>
      <c r="M79" s="53">
        <v>10</v>
      </c>
      <c r="O79" s="60">
        <v>56673</v>
      </c>
      <c r="P79" s="60">
        <v>1414</v>
      </c>
      <c r="Q79" s="60">
        <v>1131.2</v>
      </c>
      <c r="R79" s="60">
        <v>1060.5</v>
      </c>
      <c r="T79" s="96">
        <f t="shared" si="4"/>
        <v>8062062.4000000004</v>
      </c>
      <c r="U79" s="96">
        <f t="shared" si="5"/>
        <v>7558183.5</v>
      </c>
      <c r="W79" s="94">
        <f t="shared" si="6"/>
        <v>8062062.4000000004</v>
      </c>
      <c r="X79" s="94">
        <f t="shared" si="7"/>
        <v>7558183.5</v>
      </c>
    </row>
    <row r="80" spans="1:24" ht="102">
      <c r="A80" s="20">
        <v>70</v>
      </c>
      <c r="B80" s="21" t="s">
        <v>570</v>
      </c>
      <c r="C80" s="22" t="s">
        <v>571</v>
      </c>
      <c r="D80" s="21" t="s">
        <v>559</v>
      </c>
      <c r="E80" s="23">
        <v>0</v>
      </c>
      <c r="F80" s="24">
        <v>0</v>
      </c>
      <c r="G80" s="24">
        <v>0</v>
      </c>
      <c r="H80" s="25">
        <v>0</v>
      </c>
      <c r="I80" s="26"/>
      <c r="J80" s="24">
        <v>0</v>
      </c>
      <c r="K80" s="27">
        <v>0</v>
      </c>
      <c r="L80" s="43">
        <v>0</v>
      </c>
      <c r="M80" s="53">
        <v>0</v>
      </c>
      <c r="O80" s="60">
        <v>56673</v>
      </c>
      <c r="P80" s="60">
        <v>1414</v>
      </c>
      <c r="Q80" s="60">
        <v>1131.2</v>
      </c>
      <c r="R80" s="60">
        <v>1060.5</v>
      </c>
      <c r="T80" s="96">
        <f t="shared" si="4"/>
        <v>0</v>
      </c>
      <c r="U80" s="96">
        <f t="shared" si="5"/>
        <v>0</v>
      </c>
      <c r="W80" s="94">
        <f t="shared" si="6"/>
        <v>0</v>
      </c>
      <c r="X80" s="94">
        <f t="shared" si="7"/>
        <v>0</v>
      </c>
    </row>
    <row r="81" spans="1:24" ht="89.25">
      <c r="A81" s="20">
        <v>71</v>
      </c>
      <c r="B81" s="21" t="s">
        <v>572</v>
      </c>
      <c r="C81" s="22" t="s">
        <v>573</v>
      </c>
      <c r="D81" s="21" t="s">
        <v>559</v>
      </c>
      <c r="E81" s="23">
        <v>0</v>
      </c>
      <c r="F81" s="24">
        <v>0</v>
      </c>
      <c r="G81" s="24">
        <v>0</v>
      </c>
      <c r="H81" s="25">
        <v>0</v>
      </c>
      <c r="I81" s="26"/>
      <c r="J81" s="24">
        <v>0</v>
      </c>
      <c r="K81" s="27">
        <v>0</v>
      </c>
      <c r="L81" s="43">
        <v>0</v>
      </c>
      <c r="M81" s="53">
        <v>0</v>
      </c>
      <c r="O81" s="60">
        <v>136350</v>
      </c>
      <c r="P81" s="60">
        <v>3394</v>
      </c>
      <c r="Q81" s="60">
        <v>2715.2</v>
      </c>
      <c r="R81" s="60">
        <v>2545.5</v>
      </c>
      <c r="T81" s="96">
        <f t="shared" si="4"/>
        <v>0</v>
      </c>
      <c r="U81" s="96">
        <f t="shared" si="5"/>
        <v>0</v>
      </c>
      <c r="W81" s="94">
        <f t="shared" si="6"/>
        <v>0</v>
      </c>
      <c r="X81" s="94">
        <f t="shared" si="7"/>
        <v>0</v>
      </c>
    </row>
    <row r="82" spans="1:24" ht="114.75">
      <c r="A82" s="20">
        <v>72</v>
      </c>
      <c r="B82" s="21" t="s">
        <v>574</v>
      </c>
      <c r="C82" s="22" t="s">
        <v>575</v>
      </c>
      <c r="D82" s="21" t="s">
        <v>576</v>
      </c>
      <c r="E82" s="23">
        <v>10</v>
      </c>
      <c r="F82" s="24">
        <v>3224</v>
      </c>
      <c r="G82" s="24">
        <v>1321</v>
      </c>
      <c r="H82" s="25">
        <v>0</v>
      </c>
      <c r="I82" s="26"/>
      <c r="J82" s="24">
        <v>3224</v>
      </c>
      <c r="K82" s="27">
        <v>32240</v>
      </c>
      <c r="L82" s="43">
        <v>0</v>
      </c>
      <c r="M82" s="53">
        <v>10</v>
      </c>
      <c r="O82" s="60">
        <v>113120</v>
      </c>
      <c r="P82" s="60">
        <v>1321</v>
      </c>
      <c r="Q82" s="60">
        <v>1056.8</v>
      </c>
      <c r="R82" s="60">
        <v>990.75</v>
      </c>
      <c r="T82" s="96">
        <f t="shared" si="4"/>
        <v>3407123.1999999997</v>
      </c>
      <c r="U82" s="96">
        <f t="shared" si="5"/>
        <v>3194178</v>
      </c>
      <c r="W82" s="94">
        <f t="shared" si="6"/>
        <v>3407123.1999999997</v>
      </c>
      <c r="X82" s="94">
        <f t="shared" si="7"/>
        <v>3194178</v>
      </c>
    </row>
    <row r="83" spans="1:24" ht="114.75">
      <c r="A83" s="20">
        <v>73</v>
      </c>
      <c r="B83" s="21" t="s">
        <v>577</v>
      </c>
      <c r="C83" s="22" t="s">
        <v>578</v>
      </c>
      <c r="D83" s="21" t="s">
        <v>579</v>
      </c>
      <c r="E83" s="23">
        <v>0</v>
      </c>
      <c r="F83" s="24">
        <v>0</v>
      </c>
      <c r="G83" s="24">
        <v>0</v>
      </c>
      <c r="H83" s="25">
        <v>0</v>
      </c>
      <c r="I83" s="26"/>
      <c r="J83" s="24">
        <v>0</v>
      </c>
      <c r="K83" s="27">
        <v>0</v>
      </c>
      <c r="L83" s="43">
        <v>0</v>
      </c>
      <c r="M83" s="53">
        <v>0</v>
      </c>
      <c r="O83" s="60">
        <v>113120</v>
      </c>
      <c r="P83" s="60">
        <v>1132</v>
      </c>
      <c r="Q83" s="60">
        <v>905.6</v>
      </c>
      <c r="R83" s="60">
        <v>849</v>
      </c>
      <c r="T83" s="96">
        <f t="shared" si="4"/>
        <v>0</v>
      </c>
      <c r="U83" s="96">
        <f t="shared" si="5"/>
        <v>0</v>
      </c>
      <c r="W83" s="94">
        <f t="shared" si="6"/>
        <v>0</v>
      </c>
      <c r="X83" s="94">
        <f t="shared" si="7"/>
        <v>0</v>
      </c>
    </row>
    <row r="84" spans="1:24" ht="140.25">
      <c r="A84" s="20">
        <v>74</v>
      </c>
      <c r="B84" s="21" t="s">
        <v>580</v>
      </c>
      <c r="C84" s="22" t="s">
        <v>581</v>
      </c>
      <c r="D84" s="21" t="s">
        <v>582</v>
      </c>
      <c r="E84" s="23">
        <v>0</v>
      </c>
      <c r="F84" s="24">
        <v>0</v>
      </c>
      <c r="G84" s="24">
        <v>0</v>
      </c>
      <c r="H84" s="25">
        <v>0</v>
      </c>
      <c r="I84" s="26"/>
      <c r="J84" s="24">
        <v>0</v>
      </c>
      <c r="K84" s="27">
        <v>0</v>
      </c>
      <c r="L84" s="43">
        <v>0</v>
      </c>
      <c r="M84" s="53">
        <v>0</v>
      </c>
      <c r="O84" s="60">
        <v>42798</v>
      </c>
      <c r="P84" s="60">
        <v>848</v>
      </c>
      <c r="Q84" s="60">
        <v>678.4</v>
      </c>
      <c r="R84" s="60">
        <v>636</v>
      </c>
      <c r="T84" s="96">
        <f t="shared" si="4"/>
        <v>0</v>
      </c>
      <c r="U84" s="96">
        <f t="shared" si="5"/>
        <v>0</v>
      </c>
      <c r="W84" s="94">
        <f t="shared" si="6"/>
        <v>0</v>
      </c>
      <c r="X84" s="94">
        <f t="shared" si="7"/>
        <v>0</v>
      </c>
    </row>
    <row r="85" spans="1:24" ht="51">
      <c r="A85" s="20">
        <v>75</v>
      </c>
      <c r="B85" s="21" t="s">
        <v>583</v>
      </c>
      <c r="C85" s="22" t="s">
        <v>584</v>
      </c>
      <c r="D85" s="21" t="s">
        <v>559</v>
      </c>
      <c r="E85" s="23">
        <v>6</v>
      </c>
      <c r="F85" s="24">
        <v>1527</v>
      </c>
      <c r="G85" s="24">
        <v>594</v>
      </c>
      <c r="H85" s="25">
        <v>0</v>
      </c>
      <c r="I85" s="26"/>
      <c r="J85" s="24">
        <v>1527</v>
      </c>
      <c r="K85" s="27">
        <v>9162</v>
      </c>
      <c r="L85" s="43">
        <v>0</v>
      </c>
      <c r="M85" s="53">
        <v>6</v>
      </c>
      <c r="O85" s="60">
        <v>7539</v>
      </c>
      <c r="P85" s="60">
        <v>594</v>
      </c>
      <c r="Q85" s="60">
        <v>475.2</v>
      </c>
      <c r="R85" s="60">
        <v>445.5</v>
      </c>
      <c r="T85" s="96">
        <f t="shared" si="4"/>
        <v>725630.4</v>
      </c>
      <c r="U85" s="96">
        <f t="shared" si="5"/>
        <v>680278.5</v>
      </c>
      <c r="W85" s="94">
        <f t="shared" si="6"/>
        <v>725630.4</v>
      </c>
      <c r="X85" s="94">
        <f t="shared" si="7"/>
        <v>680278.5</v>
      </c>
    </row>
    <row r="86" spans="1:24" ht="153">
      <c r="A86" s="20">
        <v>76</v>
      </c>
      <c r="B86" s="21" t="s">
        <v>585</v>
      </c>
      <c r="C86" s="22" t="s">
        <v>586</v>
      </c>
      <c r="D86" s="21" t="s">
        <v>559</v>
      </c>
      <c r="E86" s="23">
        <v>0</v>
      </c>
      <c r="F86" s="24">
        <v>0</v>
      </c>
      <c r="G86" s="24">
        <v>0</v>
      </c>
      <c r="H86" s="25">
        <v>0</v>
      </c>
      <c r="I86" s="26"/>
      <c r="J86" s="24">
        <v>0</v>
      </c>
      <c r="K86" s="27">
        <v>0</v>
      </c>
      <c r="L86" s="43">
        <v>0</v>
      </c>
      <c r="M86" s="53">
        <v>0</v>
      </c>
      <c r="O86" s="60">
        <v>5992</v>
      </c>
      <c r="P86" s="60">
        <v>249</v>
      </c>
      <c r="Q86" s="60">
        <v>199.2</v>
      </c>
      <c r="R86" s="60">
        <v>186.75</v>
      </c>
      <c r="T86" s="96">
        <f t="shared" si="4"/>
        <v>0</v>
      </c>
      <c r="U86" s="96">
        <f t="shared" si="5"/>
        <v>0</v>
      </c>
      <c r="W86" s="94">
        <f t="shared" si="6"/>
        <v>0</v>
      </c>
      <c r="X86" s="94">
        <f t="shared" si="7"/>
        <v>0</v>
      </c>
    </row>
    <row r="87" spans="1:24" ht="51">
      <c r="A87" s="20">
        <v>77</v>
      </c>
      <c r="B87" s="21" t="s">
        <v>587</v>
      </c>
      <c r="C87" s="22" t="s">
        <v>588</v>
      </c>
      <c r="D87" s="21" t="s">
        <v>559</v>
      </c>
      <c r="E87" s="23">
        <v>0</v>
      </c>
      <c r="F87" s="24">
        <v>0</v>
      </c>
      <c r="G87" s="24">
        <v>0</v>
      </c>
      <c r="H87" s="25">
        <v>0</v>
      </c>
      <c r="I87" s="26"/>
      <c r="J87" s="24">
        <v>0</v>
      </c>
      <c r="K87" s="27">
        <v>0</v>
      </c>
      <c r="L87" s="43">
        <v>0</v>
      </c>
      <c r="M87" s="53">
        <v>0</v>
      </c>
      <c r="O87" s="60">
        <v>4010</v>
      </c>
      <c r="P87" s="60">
        <v>249</v>
      </c>
      <c r="Q87" s="60">
        <v>199.2</v>
      </c>
      <c r="R87" s="60">
        <v>186.75</v>
      </c>
      <c r="T87" s="96">
        <f t="shared" si="4"/>
        <v>0</v>
      </c>
      <c r="U87" s="96">
        <f t="shared" si="5"/>
        <v>0</v>
      </c>
      <c r="W87" s="94">
        <f t="shared" si="6"/>
        <v>0</v>
      </c>
      <c r="X87" s="94">
        <f t="shared" si="7"/>
        <v>0</v>
      </c>
    </row>
    <row r="88" spans="1:24" ht="76.5">
      <c r="A88" s="20">
        <v>78</v>
      </c>
      <c r="B88" s="29" t="s">
        <v>589</v>
      </c>
      <c r="C88" s="22" t="s">
        <v>590</v>
      </c>
      <c r="D88" s="21" t="s">
        <v>576</v>
      </c>
      <c r="E88" s="23">
        <v>0</v>
      </c>
      <c r="F88" s="24">
        <v>0</v>
      </c>
      <c r="G88" s="24">
        <v>0</v>
      </c>
      <c r="H88" s="25">
        <v>0</v>
      </c>
      <c r="I88" s="26"/>
      <c r="J88" s="24">
        <v>0</v>
      </c>
      <c r="K88" s="27">
        <v>0</v>
      </c>
      <c r="L88" s="43">
        <v>0</v>
      </c>
      <c r="M88" s="53">
        <v>0</v>
      </c>
      <c r="O88" s="60">
        <v>18439</v>
      </c>
      <c r="P88" s="60">
        <v>209</v>
      </c>
      <c r="Q88" s="60">
        <v>167.2</v>
      </c>
      <c r="R88" s="60">
        <v>156.75</v>
      </c>
      <c r="T88" s="96">
        <f t="shared" si="4"/>
        <v>0</v>
      </c>
      <c r="U88" s="96">
        <f t="shared" si="5"/>
        <v>0</v>
      </c>
      <c r="W88" s="94">
        <f t="shared" si="6"/>
        <v>0</v>
      </c>
      <c r="X88" s="94">
        <f t="shared" si="7"/>
        <v>0</v>
      </c>
    </row>
    <row r="89" spans="1:24" ht="76.5">
      <c r="A89" s="20">
        <v>79</v>
      </c>
      <c r="B89" s="29" t="s">
        <v>591</v>
      </c>
      <c r="C89" s="22" t="s">
        <v>592</v>
      </c>
      <c r="D89" s="21" t="s">
        <v>559</v>
      </c>
      <c r="E89" s="23">
        <v>6</v>
      </c>
      <c r="F89" s="24">
        <v>848</v>
      </c>
      <c r="G89" s="24">
        <v>191</v>
      </c>
      <c r="H89" s="25">
        <v>0</v>
      </c>
      <c r="I89" s="26"/>
      <c r="J89" s="24">
        <v>848</v>
      </c>
      <c r="K89" s="27">
        <v>5088</v>
      </c>
      <c r="L89" s="43">
        <v>0</v>
      </c>
      <c r="M89" s="53">
        <v>6</v>
      </c>
      <c r="O89" s="60">
        <v>7700</v>
      </c>
      <c r="P89" s="60">
        <v>191</v>
      </c>
      <c r="Q89" s="60">
        <v>152.80000000000001</v>
      </c>
      <c r="R89" s="60">
        <v>143.25</v>
      </c>
      <c r="T89" s="96">
        <f t="shared" si="4"/>
        <v>129574.40000000001</v>
      </c>
      <c r="U89" s="96">
        <f t="shared" si="5"/>
        <v>121476</v>
      </c>
      <c r="W89" s="94">
        <f t="shared" si="6"/>
        <v>129574.40000000001</v>
      </c>
      <c r="X89" s="94">
        <f t="shared" si="7"/>
        <v>121476</v>
      </c>
    </row>
    <row r="90" spans="1:24" ht="127.5">
      <c r="A90" s="20">
        <v>80</v>
      </c>
      <c r="B90" s="21" t="s">
        <v>593</v>
      </c>
      <c r="C90" s="22" t="s">
        <v>594</v>
      </c>
      <c r="D90" s="21" t="s">
        <v>559</v>
      </c>
      <c r="E90" s="23">
        <v>0</v>
      </c>
      <c r="F90" s="24">
        <v>0</v>
      </c>
      <c r="G90" s="24">
        <v>0</v>
      </c>
      <c r="H90" s="25">
        <v>0</v>
      </c>
      <c r="I90" s="26"/>
      <c r="J90" s="24">
        <v>0</v>
      </c>
      <c r="K90" s="27">
        <v>0</v>
      </c>
      <c r="L90" s="43">
        <v>0</v>
      </c>
      <c r="M90" s="53">
        <v>0</v>
      </c>
      <c r="O90" s="60">
        <v>8046</v>
      </c>
      <c r="P90" s="60">
        <v>214</v>
      </c>
      <c r="Q90" s="60">
        <v>171.2</v>
      </c>
      <c r="R90" s="60">
        <v>160.5</v>
      </c>
      <c r="T90" s="96">
        <f t="shared" si="4"/>
        <v>0</v>
      </c>
      <c r="U90" s="96">
        <f t="shared" si="5"/>
        <v>0</v>
      </c>
      <c r="W90" s="94">
        <f t="shared" si="6"/>
        <v>0</v>
      </c>
      <c r="X90" s="94">
        <f t="shared" si="7"/>
        <v>0</v>
      </c>
    </row>
    <row r="91" spans="1:24" ht="127.5">
      <c r="A91" s="20">
        <v>81</v>
      </c>
      <c r="B91" s="21" t="s">
        <v>595</v>
      </c>
      <c r="C91" s="22" t="s">
        <v>596</v>
      </c>
      <c r="D91" s="21" t="s">
        <v>559</v>
      </c>
      <c r="E91" s="23">
        <v>0</v>
      </c>
      <c r="F91" s="24">
        <v>0</v>
      </c>
      <c r="G91" s="24">
        <v>0</v>
      </c>
      <c r="H91" s="25">
        <v>0</v>
      </c>
      <c r="I91" s="26"/>
      <c r="J91" s="24">
        <v>0</v>
      </c>
      <c r="K91" s="27">
        <v>0</v>
      </c>
      <c r="L91" s="43">
        <v>0</v>
      </c>
      <c r="M91" s="53">
        <v>0</v>
      </c>
      <c r="O91" s="60">
        <v>5133</v>
      </c>
      <c r="P91" s="60">
        <v>214</v>
      </c>
      <c r="Q91" s="60">
        <v>171.2</v>
      </c>
      <c r="R91" s="60">
        <v>160.5</v>
      </c>
      <c r="T91" s="96">
        <f t="shared" si="4"/>
        <v>0</v>
      </c>
      <c r="U91" s="96">
        <f t="shared" si="5"/>
        <v>0</v>
      </c>
      <c r="W91" s="94">
        <f t="shared" si="6"/>
        <v>0</v>
      </c>
      <c r="X91" s="94">
        <f t="shared" si="7"/>
        <v>0</v>
      </c>
    </row>
    <row r="92" spans="1:24" ht="165.75">
      <c r="A92" s="20">
        <v>82</v>
      </c>
      <c r="B92" s="21" t="s">
        <v>597</v>
      </c>
      <c r="C92" s="22" t="s">
        <v>598</v>
      </c>
      <c r="D92" s="21" t="s">
        <v>559</v>
      </c>
      <c r="E92" s="23">
        <v>0</v>
      </c>
      <c r="F92" s="24">
        <v>0</v>
      </c>
      <c r="G92" s="24">
        <v>0</v>
      </c>
      <c r="H92" s="25">
        <v>0</v>
      </c>
      <c r="I92" s="26"/>
      <c r="J92" s="24">
        <v>0</v>
      </c>
      <c r="K92" s="27">
        <v>0</v>
      </c>
      <c r="L92" s="43">
        <v>0</v>
      </c>
      <c r="M92" s="53">
        <v>0</v>
      </c>
      <c r="O92" s="60">
        <v>13695</v>
      </c>
      <c r="P92" s="60">
        <v>2613</v>
      </c>
      <c r="Q92" s="60">
        <v>2090.4</v>
      </c>
      <c r="R92" s="60">
        <v>1959.75</v>
      </c>
      <c r="T92" s="96">
        <f t="shared" si="4"/>
        <v>0</v>
      </c>
      <c r="U92" s="96">
        <f t="shared" si="5"/>
        <v>0</v>
      </c>
      <c r="W92" s="94">
        <f t="shared" si="6"/>
        <v>0</v>
      </c>
      <c r="X92" s="94">
        <f t="shared" si="7"/>
        <v>0</v>
      </c>
    </row>
    <row r="93" spans="1:24" ht="165.75">
      <c r="A93" s="20">
        <v>83</v>
      </c>
      <c r="B93" s="21" t="s">
        <v>599</v>
      </c>
      <c r="C93" s="22" t="s">
        <v>600</v>
      </c>
      <c r="D93" s="21" t="s">
        <v>559</v>
      </c>
      <c r="E93" s="23">
        <v>0</v>
      </c>
      <c r="F93" s="24">
        <v>0</v>
      </c>
      <c r="G93" s="24">
        <v>0</v>
      </c>
      <c r="H93" s="25">
        <v>0</v>
      </c>
      <c r="I93" s="26"/>
      <c r="J93" s="24">
        <v>0</v>
      </c>
      <c r="K93" s="27">
        <v>0</v>
      </c>
      <c r="L93" s="43">
        <v>0</v>
      </c>
      <c r="M93" s="53">
        <v>0</v>
      </c>
      <c r="O93" s="60">
        <v>10426</v>
      </c>
      <c r="P93" s="60">
        <v>2613</v>
      </c>
      <c r="Q93" s="60">
        <v>2090.4</v>
      </c>
      <c r="R93" s="60">
        <v>1959.75</v>
      </c>
      <c r="T93" s="96">
        <f t="shared" si="4"/>
        <v>0</v>
      </c>
      <c r="U93" s="96">
        <f t="shared" si="5"/>
        <v>0</v>
      </c>
      <c r="W93" s="94">
        <f t="shared" si="6"/>
        <v>0</v>
      </c>
      <c r="X93" s="94">
        <f t="shared" si="7"/>
        <v>0</v>
      </c>
    </row>
    <row r="94" spans="1:24" ht="165.75">
      <c r="A94" s="20">
        <v>84</v>
      </c>
      <c r="B94" s="30" t="s">
        <v>601</v>
      </c>
      <c r="C94" s="22" t="s">
        <v>602</v>
      </c>
      <c r="D94" s="21" t="s">
        <v>559</v>
      </c>
      <c r="E94" s="23">
        <v>7</v>
      </c>
      <c r="F94" s="24">
        <v>3733</v>
      </c>
      <c r="G94" s="24">
        <v>3193</v>
      </c>
      <c r="H94" s="25">
        <v>0</v>
      </c>
      <c r="I94" s="26"/>
      <c r="J94" s="24">
        <v>3733</v>
      </c>
      <c r="K94" s="27">
        <v>26131</v>
      </c>
      <c r="L94" s="43">
        <v>0</v>
      </c>
      <c r="M94" s="53">
        <v>7</v>
      </c>
      <c r="O94" s="60">
        <v>15407</v>
      </c>
      <c r="P94" s="60">
        <v>3193</v>
      </c>
      <c r="Q94" s="60">
        <v>2554.4</v>
      </c>
      <c r="R94" s="60">
        <v>2394.75</v>
      </c>
      <c r="T94" s="96">
        <f t="shared" si="4"/>
        <v>9535575.2000000011</v>
      </c>
      <c r="U94" s="96">
        <f t="shared" si="5"/>
        <v>8939601.75</v>
      </c>
      <c r="W94" s="94">
        <f t="shared" si="6"/>
        <v>9535575.2000000011</v>
      </c>
      <c r="X94" s="94">
        <f t="shared" si="7"/>
        <v>8939601.75</v>
      </c>
    </row>
    <row r="95" spans="1:24" ht="165.75">
      <c r="A95" s="20">
        <v>85</v>
      </c>
      <c r="B95" s="21" t="s">
        <v>603</v>
      </c>
      <c r="C95" s="22" t="s">
        <v>604</v>
      </c>
      <c r="D95" s="21" t="s">
        <v>559</v>
      </c>
      <c r="E95" s="23">
        <v>0</v>
      </c>
      <c r="F95" s="24">
        <v>0</v>
      </c>
      <c r="G95" s="24">
        <v>0</v>
      </c>
      <c r="H95" s="25">
        <v>0</v>
      </c>
      <c r="I95" s="26"/>
      <c r="J95" s="24">
        <v>0</v>
      </c>
      <c r="K95" s="27">
        <v>0</v>
      </c>
      <c r="L95" s="43">
        <v>0</v>
      </c>
      <c r="M95" s="53">
        <v>0</v>
      </c>
      <c r="O95" s="60">
        <v>14438</v>
      </c>
      <c r="P95" s="60">
        <v>3193</v>
      </c>
      <c r="Q95" s="60">
        <v>2554.4</v>
      </c>
      <c r="R95" s="60">
        <v>2394.75</v>
      </c>
      <c r="T95" s="96">
        <f t="shared" si="4"/>
        <v>0</v>
      </c>
      <c r="U95" s="96">
        <f t="shared" si="5"/>
        <v>0</v>
      </c>
      <c r="W95" s="94">
        <f t="shared" si="6"/>
        <v>0</v>
      </c>
      <c r="X95" s="94">
        <f t="shared" si="7"/>
        <v>0</v>
      </c>
    </row>
    <row r="96" spans="1:24" ht="409.5">
      <c r="A96" s="20">
        <v>86</v>
      </c>
      <c r="B96" s="21" t="s">
        <v>605</v>
      </c>
      <c r="C96" s="22" t="s">
        <v>606</v>
      </c>
      <c r="D96" s="21" t="s">
        <v>559</v>
      </c>
      <c r="E96" s="23">
        <v>0</v>
      </c>
      <c r="F96" s="24">
        <v>0</v>
      </c>
      <c r="G96" s="24">
        <v>0</v>
      </c>
      <c r="H96" s="25">
        <v>0</v>
      </c>
      <c r="I96" s="26"/>
      <c r="J96" s="24">
        <v>0</v>
      </c>
      <c r="K96" s="27">
        <v>0</v>
      </c>
      <c r="L96" s="43">
        <v>0</v>
      </c>
      <c r="M96" s="53">
        <v>0</v>
      </c>
      <c r="O96" s="60">
        <v>20543</v>
      </c>
      <c r="P96" s="60">
        <v>4185</v>
      </c>
      <c r="Q96" s="60">
        <v>3348</v>
      </c>
      <c r="R96" s="60">
        <v>3138.75</v>
      </c>
      <c r="T96" s="96">
        <f t="shared" si="4"/>
        <v>0</v>
      </c>
      <c r="U96" s="96">
        <f t="shared" si="5"/>
        <v>0</v>
      </c>
      <c r="W96" s="94">
        <f t="shared" si="6"/>
        <v>0</v>
      </c>
      <c r="X96" s="94">
        <f t="shared" si="7"/>
        <v>0</v>
      </c>
    </row>
    <row r="97" spans="1:24" ht="76.5">
      <c r="A97" s="20">
        <v>87</v>
      </c>
      <c r="B97" s="21" t="s">
        <v>607</v>
      </c>
      <c r="C97" s="22" t="s">
        <v>608</v>
      </c>
      <c r="D97" s="21" t="s">
        <v>559</v>
      </c>
      <c r="E97" s="23">
        <v>0</v>
      </c>
      <c r="F97" s="24">
        <v>0</v>
      </c>
      <c r="G97" s="24">
        <v>0</v>
      </c>
      <c r="H97" s="25">
        <v>0</v>
      </c>
      <c r="I97" s="26"/>
      <c r="J97" s="24">
        <v>0</v>
      </c>
      <c r="K97" s="27">
        <v>0</v>
      </c>
      <c r="L97" s="43">
        <v>0</v>
      </c>
      <c r="M97" s="53">
        <v>0</v>
      </c>
      <c r="O97" s="60">
        <v>13009</v>
      </c>
      <c r="P97" s="60">
        <v>1018</v>
      </c>
      <c r="Q97" s="60">
        <v>814.4</v>
      </c>
      <c r="R97" s="60">
        <v>763.5</v>
      </c>
      <c r="T97" s="96">
        <f t="shared" si="4"/>
        <v>0</v>
      </c>
      <c r="U97" s="96">
        <f t="shared" si="5"/>
        <v>0</v>
      </c>
      <c r="W97" s="94">
        <f t="shared" si="6"/>
        <v>0</v>
      </c>
      <c r="X97" s="94">
        <f t="shared" si="7"/>
        <v>0</v>
      </c>
    </row>
    <row r="98" spans="1:24" ht="76.5">
      <c r="A98" s="20">
        <v>88</v>
      </c>
      <c r="B98" s="21" t="s">
        <v>609</v>
      </c>
      <c r="C98" s="22" t="s">
        <v>608</v>
      </c>
      <c r="D98" s="21" t="s">
        <v>559</v>
      </c>
      <c r="E98" s="23">
        <v>7</v>
      </c>
      <c r="F98" s="24">
        <v>4072</v>
      </c>
      <c r="G98" s="24">
        <v>1649</v>
      </c>
      <c r="H98" s="25">
        <v>0</v>
      </c>
      <c r="I98" s="26"/>
      <c r="J98" s="24">
        <v>4072</v>
      </c>
      <c r="K98" s="27">
        <v>28504</v>
      </c>
      <c r="L98" s="43">
        <v>0</v>
      </c>
      <c r="M98" s="53">
        <v>7</v>
      </c>
      <c r="O98" s="60">
        <v>5992</v>
      </c>
      <c r="P98" s="60">
        <v>1649</v>
      </c>
      <c r="Q98" s="60">
        <v>1319.2</v>
      </c>
      <c r="R98" s="60">
        <v>1236.75</v>
      </c>
      <c r="T98" s="96">
        <f t="shared" si="4"/>
        <v>5371782.4000000004</v>
      </c>
      <c r="U98" s="96">
        <f t="shared" si="5"/>
        <v>5036046</v>
      </c>
      <c r="W98" s="94">
        <f t="shared" si="6"/>
        <v>5371782.4000000004</v>
      </c>
      <c r="X98" s="94">
        <f t="shared" si="7"/>
        <v>5036046</v>
      </c>
    </row>
    <row r="99" spans="1:24" ht="127.5">
      <c r="A99" s="20">
        <v>89</v>
      </c>
      <c r="B99" s="21" t="s">
        <v>610</v>
      </c>
      <c r="C99" s="22" t="s">
        <v>611</v>
      </c>
      <c r="D99" s="21" t="s">
        <v>559</v>
      </c>
      <c r="E99" s="23">
        <v>7</v>
      </c>
      <c r="F99" s="24">
        <v>2545</v>
      </c>
      <c r="G99" s="24">
        <v>1620</v>
      </c>
      <c r="H99" s="25">
        <v>0</v>
      </c>
      <c r="I99" s="26"/>
      <c r="J99" s="24">
        <v>2545</v>
      </c>
      <c r="K99" s="27">
        <v>17815</v>
      </c>
      <c r="L99" s="43">
        <v>0</v>
      </c>
      <c r="M99" s="53">
        <v>7</v>
      </c>
      <c r="O99" s="60">
        <v>11228</v>
      </c>
      <c r="P99" s="60">
        <v>1620</v>
      </c>
      <c r="Q99" s="60">
        <v>1296</v>
      </c>
      <c r="R99" s="60">
        <v>1215</v>
      </c>
      <c r="T99" s="96">
        <f t="shared" si="4"/>
        <v>3298320</v>
      </c>
      <c r="U99" s="96">
        <f t="shared" si="5"/>
        <v>3092175</v>
      </c>
      <c r="W99" s="94">
        <f t="shared" si="6"/>
        <v>3298320</v>
      </c>
      <c r="X99" s="94">
        <f t="shared" si="7"/>
        <v>3092175</v>
      </c>
    </row>
    <row r="100" spans="1:24" ht="165.75">
      <c r="A100" s="20">
        <v>90</v>
      </c>
      <c r="B100" s="21" t="s">
        <v>612</v>
      </c>
      <c r="C100" s="22" t="s">
        <v>613</v>
      </c>
      <c r="D100" s="21" t="s">
        <v>559</v>
      </c>
      <c r="E100" s="23">
        <v>0</v>
      </c>
      <c r="F100" s="24">
        <v>0</v>
      </c>
      <c r="G100" s="24">
        <v>0</v>
      </c>
      <c r="H100" s="25">
        <v>0</v>
      </c>
      <c r="I100" s="26"/>
      <c r="J100" s="24">
        <v>0</v>
      </c>
      <c r="K100" s="27">
        <v>0</v>
      </c>
      <c r="L100" s="43">
        <v>0</v>
      </c>
      <c r="M100" s="53">
        <v>0</v>
      </c>
      <c r="O100" s="60">
        <v>19439</v>
      </c>
      <c r="P100" s="60">
        <v>2727</v>
      </c>
      <c r="Q100" s="60">
        <v>2181.6</v>
      </c>
      <c r="R100" s="60">
        <v>2045.25</v>
      </c>
      <c r="T100" s="96">
        <f t="shared" si="4"/>
        <v>0</v>
      </c>
      <c r="U100" s="96">
        <f t="shared" si="5"/>
        <v>0</v>
      </c>
      <c r="W100" s="94">
        <f t="shared" si="6"/>
        <v>0</v>
      </c>
      <c r="X100" s="94">
        <f t="shared" si="7"/>
        <v>0</v>
      </c>
    </row>
    <row r="101" spans="1:24" ht="165.75">
      <c r="A101" s="20">
        <v>91</v>
      </c>
      <c r="B101" s="21" t="s">
        <v>614</v>
      </c>
      <c r="C101" s="22" t="s">
        <v>615</v>
      </c>
      <c r="D101" s="21" t="s">
        <v>559</v>
      </c>
      <c r="E101" s="23">
        <v>0</v>
      </c>
      <c r="F101" s="24">
        <v>0</v>
      </c>
      <c r="G101" s="24">
        <v>0</v>
      </c>
      <c r="H101" s="25">
        <v>0</v>
      </c>
      <c r="I101" s="26"/>
      <c r="J101" s="24">
        <v>0</v>
      </c>
      <c r="K101" s="27">
        <v>0</v>
      </c>
      <c r="L101" s="43">
        <v>0</v>
      </c>
      <c r="M101" s="53">
        <v>0</v>
      </c>
      <c r="O101" s="60">
        <v>59352</v>
      </c>
      <c r="P101" s="60">
        <v>4044</v>
      </c>
      <c r="Q101" s="60">
        <v>3235.2</v>
      </c>
      <c r="R101" s="60">
        <v>3033</v>
      </c>
      <c r="T101" s="96">
        <f t="shared" si="4"/>
        <v>0</v>
      </c>
      <c r="U101" s="96">
        <f t="shared" si="5"/>
        <v>0</v>
      </c>
      <c r="W101" s="94">
        <f t="shared" si="6"/>
        <v>0</v>
      </c>
      <c r="X101" s="94">
        <f t="shared" si="7"/>
        <v>0</v>
      </c>
    </row>
    <row r="102" spans="1:24" ht="140.25">
      <c r="A102" s="20">
        <v>92</v>
      </c>
      <c r="B102" s="21" t="s">
        <v>616</v>
      </c>
      <c r="C102" s="22" t="s">
        <v>617</v>
      </c>
      <c r="D102" s="21" t="s">
        <v>559</v>
      </c>
      <c r="E102" s="23">
        <v>0</v>
      </c>
      <c r="F102" s="24">
        <v>0</v>
      </c>
      <c r="G102" s="24">
        <v>0</v>
      </c>
      <c r="H102" s="25">
        <v>0</v>
      </c>
      <c r="I102" s="26"/>
      <c r="J102" s="24">
        <v>0</v>
      </c>
      <c r="K102" s="27">
        <v>0</v>
      </c>
      <c r="L102" s="43">
        <v>0</v>
      </c>
      <c r="M102" s="53">
        <v>0</v>
      </c>
      <c r="O102" s="60">
        <v>17804</v>
      </c>
      <c r="P102" s="60">
        <v>4413</v>
      </c>
      <c r="Q102" s="60">
        <v>3530.4</v>
      </c>
      <c r="R102" s="60">
        <v>3309.75</v>
      </c>
      <c r="T102" s="96">
        <f t="shared" si="4"/>
        <v>0</v>
      </c>
      <c r="U102" s="96">
        <f t="shared" si="5"/>
        <v>0</v>
      </c>
      <c r="W102" s="94">
        <f t="shared" si="6"/>
        <v>0</v>
      </c>
      <c r="X102" s="94">
        <f t="shared" si="7"/>
        <v>0</v>
      </c>
    </row>
    <row r="103" spans="1:24" ht="127.5">
      <c r="A103" s="20">
        <v>93</v>
      </c>
      <c r="B103" s="21" t="s">
        <v>618</v>
      </c>
      <c r="C103" s="22" t="s">
        <v>619</v>
      </c>
      <c r="D103" s="21" t="s">
        <v>559</v>
      </c>
      <c r="E103" s="23">
        <v>0</v>
      </c>
      <c r="F103" s="24">
        <v>0</v>
      </c>
      <c r="G103" s="24">
        <v>0</v>
      </c>
      <c r="H103" s="25">
        <v>0</v>
      </c>
      <c r="I103" s="26"/>
      <c r="J103" s="24">
        <v>0</v>
      </c>
      <c r="K103" s="27">
        <v>0</v>
      </c>
      <c r="L103" s="43">
        <v>0</v>
      </c>
      <c r="M103" s="53">
        <v>0</v>
      </c>
      <c r="O103" s="60">
        <v>20052</v>
      </c>
      <c r="P103" s="60">
        <v>5262</v>
      </c>
      <c r="Q103" s="60">
        <v>4209.6000000000004</v>
      </c>
      <c r="R103" s="60">
        <v>3946.5</v>
      </c>
      <c r="T103" s="96">
        <f t="shared" si="4"/>
        <v>0</v>
      </c>
      <c r="U103" s="96">
        <f t="shared" si="5"/>
        <v>0</v>
      </c>
      <c r="W103" s="94">
        <f t="shared" si="6"/>
        <v>0</v>
      </c>
      <c r="X103" s="94">
        <f t="shared" si="7"/>
        <v>0</v>
      </c>
    </row>
    <row r="104" spans="1:24" ht="114.75">
      <c r="A104" s="20">
        <v>94</v>
      </c>
      <c r="B104" s="21" t="s">
        <v>620</v>
      </c>
      <c r="C104" s="22" t="s">
        <v>621</v>
      </c>
      <c r="D104" s="21" t="s">
        <v>559</v>
      </c>
      <c r="E104" s="23">
        <v>7</v>
      </c>
      <c r="F104" s="24">
        <v>8823</v>
      </c>
      <c r="G104" s="24">
        <v>5429</v>
      </c>
      <c r="H104" s="25">
        <v>0</v>
      </c>
      <c r="I104" s="26"/>
      <c r="J104" s="24">
        <v>8823</v>
      </c>
      <c r="K104" s="27">
        <v>61761</v>
      </c>
      <c r="L104" s="43">
        <v>0</v>
      </c>
      <c r="M104" s="53">
        <v>7</v>
      </c>
      <c r="O104" s="60">
        <v>25337</v>
      </c>
      <c r="P104" s="60">
        <v>5429</v>
      </c>
      <c r="Q104" s="60">
        <v>4343.2</v>
      </c>
      <c r="R104" s="60">
        <v>4071.75</v>
      </c>
      <c r="T104" s="96">
        <f t="shared" si="4"/>
        <v>38320053.600000001</v>
      </c>
      <c r="U104" s="96">
        <f t="shared" si="5"/>
        <v>35925050.25</v>
      </c>
      <c r="W104" s="94">
        <f t="shared" si="6"/>
        <v>38320053.600000001</v>
      </c>
      <c r="X104" s="94">
        <f t="shared" si="7"/>
        <v>35925050.25</v>
      </c>
    </row>
    <row r="105" spans="1:24" ht="318.75">
      <c r="A105" s="20">
        <v>95</v>
      </c>
      <c r="B105" s="21" t="s">
        <v>622</v>
      </c>
      <c r="C105" s="22" t="s">
        <v>623</v>
      </c>
      <c r="D105" s="21" t="s">
        <v>559</v>
      </c>
      <c r="E105" s="23">
        <v>0</v>
      </c>
      <c r="F105" s="24">
        <v>0</v>
      </c>
      <c r="G105" s="24">
        <v>0</v>
      </c>
      <c r="H105" s="25">
        <v>0</v>
      </c>
      <c r="I105" s="26"/>
      <c r="J105" s="24">
        <v>0</v>
      </c>
      <c r="K105" s="27">
        <v>0</v>
      </c>
      <c r="L105" s="43">
        <v>0</v>
      </c>
      <c r="M105" s="53">
        <v>0</v>
      </c>
      <c r="O105" s="60">
        <v>33366</v>
      </c>
      <c r="P105" s="60">
        <v>4185</v>
      </c>
      <c r="Q105" s="60">
        <v>3348</v>
      </c>
      <c r="R105" s="60">
        <v>3138.75</v>
      </c>
      <c r="T105" s="96">
        <f t="shared" si="4"/>
        <v>0</v>
      </c>
      <c r="U105" s="96">
        <f t="shared" si="5"/>
        <v>0</v>
      </c>
      <c r="W105" s="94">
        <f t="shared" si="6"/>
        <v>0</v>
      </c>
      <c r="X105" s="94">
        <f t="shared" si="7"/>
        <v>0</v>
      </c>
    </row>
    <row r="106" spans="1:24" ht="76.5">
      <c r="A106" s="20">
        <v>96</v>
      </c>
      <c r="B106" s="21" t="s">
        <v>624</v>
      </c>
      <c r="C106" s="22" t="s">
        <v>625</v>
      </c>
      <c r="D106" s="21" t="s">
        <v>559</v>
      </c>
      <c r="E106" s="23">
        <v>0</v>
      </c>
      <c r="F106" s="24">
        <v>0</v>
      </c>
      <c r="G106" s="24">
        <v>0</v>
      </c>
      <c r="H106" s="25">
        <v>0</v>
      </c>
      <c r="I106" s="26"/>
      <c r="J106" s="24">
        <v>0</v>
      </c>
      <c r="K106" s="27">
        <v>0</v>
      </c>
      <c r="L106" s="43">
        <v>0</v>
      </c>
      <c r="M106" s="53">
        <v>0</v>
      </c>
      <c r="O106" s="60">
        <v>13695</v>
      </c>
      <c r="P106" s="60">
        <v>3054</v>
      </c>
      <c r="Q106" s="60">
        <v>2443.1999999999998</v>
      </c>
      <c r="R106" s="60">
        <v>2290.5</v>
      </c>
      <c r="T106" s="96">
        <f t="shared" si="4"/>
        <v>0</v>
      </c>
      <c r="U106" s="96">
        <f t="shared" si="5"/>
        <v>0</v>
      </c>
      <c r="W106" s="94">
        <f t="shared" si="6"/>
        <v>0</v>
      </c>
      <c r="X106" s="94">
        <f t="shared" si="7"/>
        <v>0</v>
      </c>
    </row>
    <row r="107" spans="1:24" ht="76.5">
      <c r="A107" s="20">
        <v>97</v>
      </c>
      <c r="B107" s="21" t="s">
        <v>626</v>
      </c>
      <c r="C107" s="22" t="s">
        <v>625</v>
      </c>
      <c r="D107" s="21" t="s">
        <v>559</v>
      </c>
      <c r="E107" s="23">
        <v>7</v>
      </c>
      <c r="F107" s="24">
        <v>4072</v>
      </c>
      <c r="G107" s="24">
        <v>1649</v>
      </c>
      <c r="H107" s="25">
        <v>0</v>
      </c>
      <c r="I107" s="26"/>
      <c r="J107" s="24">
        <v>4072</v>
      </c>
      <c r="K107" s="27">
        <v>28504</v>
      </c>
      <c r="L107" s="43">
        <v>0</v>
      </c>
      <c r="M107" s="53">
        <v>7</v>
      </c>
      <c r="O107" s="60">
        <v>5687</v>
      </c>
      <c r="P107" s="60">
        <v>1649</v>
      </c>
      <c r="Q107" s="60">
        <v>1319.2</v>
      </c>
      <c r="R107" s="60">
        <v>1236.75</v>
      </c>
      <c r="T107" s="96">
        <f t="shared" si="4"/>
        <v>5371782.4000000004</v>
      </c>
      <c r="U107" s="96">
        <f t="shared" si="5"/>
        <v>5036046</v>
      </c>
      <c r="W107" s="94">
        <f t="shared" si="6"/>
        <v>5371782.4000000004</v>
      </c>
      <c r="X107" s="94">
        <f t="shared" si="7"/>
        <v>5036046</v>
      </c>
    </row>
    <row r="108" spans="1:24" ht="127.5">
      <c r="A108" s="20">
        <v>98</v>
      </c>
      <c r="B108" s="21" t="s">
        <v>627</v>
      </c>
      <c r="C108" s="22" t="s">
        <v>628</v>
      </c>
      <c r="D108" s="21" t="s">
        <v>559</v>
      </c>
      <c r="E108" s="23">
        <v>1</v>
      </c>
      <c r="F108" s="24">
        <v>5430</v>
      </c>
      <c r="G108" s="24">
        <v>3542</v>
      </c>
      <c r="H108" s="25">
        <v>0</v>
      </c>
      <c r="I108" s="26"/>
      <c r="J108" s="24">
        <v>5430</v>
      </c>
      <c r="K108" s="27">
        <v>5430</v>
      </c>
      <c r="L108" s="43">
        <v>0</v>
      </c>
      <c r="M108" s="53">
        <v>1</v>
      </c>
      <c r="O108" s="60">
        <v>18099</v>
      </c>
      <c r="P108" s="60">
        <v>3542</v>
      </c>
      <c r="Q108" s="60">
        <v>2833.6</v>
      </c>
      <c r="R108" s="60">
        <v>2656.5</v>
      </c>
      <c r="T108" s="96">
        <f t="shared" si="4"/>
        <v>15386448</v>
      </c>
      <c r="U108" s="96">
        <f t="shared" si="5"/>
        <v>14424795</v>
      </c>
      <c r="W108" s="94">
        <f t="shared" si="6"/>
        <v>15386448</v>
      </c>
      <c r="X108" s="94">
        <f t="shared" si="7"/>
        <v>14424795</v>
      </c>
    </row>
    <row r="109" spans="1:24" ht="51">
      <c r="A109" s="20">
        <v>99</v>
      </c>
      <c r="B109" s="21" t="s">
        <v>629</v>
      </c>
      <c r="C109" s="22" t="s">
        <v>630</v>
      </c>
      <c r="D109" s="21" t="s">
        <v>559</v>
      </c>
      <c r="E109" s="23">
        <v>4</v>
      </c>
      <c r="F109" s="24">
        <v>28846</v>
      </c>
      <c r="G109" s="24">
        <v>13875</v>
      </c>
      <c r="H109" s="25">
        <v>0</v>
      </c>
      <c r="I109" s="26"/>
      <c r="J109" s="24">
        <v>28846</v>
      </c>
      <c r="K109" s="27">
        <v>115384</v>
      </c>
      <c r="L109" s="43">
        <v>0</v>
      </c>
      <c r="M109" s="53">
        <v>4</v>
      </c>
      <c r="O109" s="60">
        <v>28846</v>
      </c>
      <c r="P109" s="60">
        <v>13875</v>
      </c>
      <c r="Q109" s="60">
        <v>11100</v>
      </c>
      <c r="R109" s="60">
        <v>10406.25</v>
      </c>
      <c r="T109" s="96">
        <f t="shared" si="4"/>
        <v>320190600</v>
      </c>
      <c r="U109" s="96">
        <f t="shared" si="5"/>
        <v>300178687.5</v>
      </c>
      <c r="W109" s="94">
        <f t="shared" si="6"/>
        <v>320190600</v>
      </c>
      <c r="X109" s="94">
        <f t="shared" si="7"/>
        <v>300178687.5</v>
      </c>
    </row>
    <row r="110" spans="1:24" ht="51">
      <c r="A110" s="20">
        <v>100</v>
      </c>
      <c r="B110" s="21" t="s">
        <v>631</v>
      </c>
      <c r="C110" s="22" t="s">
        <v>632</v>
      </c>
      <c r="D110" s="21" t="s">
        <v>559</v>
      </c>
      <c r="E110" s="23">
        <v>5</v>
      </c>
      <c r="F110" s="24">
        <v>28846</v>
      </c>
      <c r="G110" s="24">
        <v>14139</v>
      </c>
      <c r="H110" s="25">
        <v>0</v>
      </c>
      <c r="I110" s="26"/>
      <c r="J110" s="24">
        <v>28846</v>
      </c>
      <c r="K110" s="27">
        <v>144230</v>
      </c>
      <c r="L110" s="43">
        <v>0</v>
      </c>
      <c r="M110" s="53">
        <v>5</v>
      </c>
      <c r="O110" s="60">
        <v>30815</v>
      </c>
      <c r="P110" s="60">
        <v>14139</v>
      </c>
      <c r="Q110" s="60">
        <v>11311.2</v>
      </c>
      <c r="R110" s="60">
        <v>10604.25</v>
      </c>
      <c r="T110" s="96">
        <f t="shared" si="4"/>
        <v>326282875.20000005</v>
      </c>
      <c r="U110" s="96">
        <f t="shared" si="5"/>
        <v>305890195.5</v>
      </c>
      <c r="W110" s="94">
        <f t="shared" si="6"/>
        <v>326282875.20000005</v>
      </c>
      <c r="X110" s="94">
        <f t="shared" si="7"/>
        <v>305890195.5</v>
      </c>
    </row>
    <row r="111" spans="1:24" ht="51">
      <c r="A111" s="20">
        <v>101</v>
      </c>
      <c r="B111" s="21" t="s">
        <v>633</v>
      </c>
      <c r="C111" s="22" t="s">
        <v>634</v>
      </c>
      <c r="D111" s="21" t="s">
        <v>559</v>
      </c>
      <c r="E111" s="23">
        <v>0</v>
      </c>
      <c r="F111" s="24">
        <v>0</v>
      </c>
      <c r="G111" s="24">
        <v>0</v>
      </c>
      <c r="H111" s="25">
        <v>0</v>
      </c>
      <c r="I111" s="26"/>
      <c r="J111" s="24">
        <v>0</v>
      </c>
      <c r="K111" s="27">
        <v>0</v>
      </c>
      <c r="L111" s="43">
        <v>0</v>
      </c>
      <c r="M111" s="53">
        <v>0</v>
      </c>
      <c r="O111" s="60">
        <v>39479</v>
      </c>
      <c r="P111" s="60">
        <v>14814</v>
      </c>
      <c r="Q111" s="60">
        <v>11851.2</v>
      </c>
      <c r="R111" s="60">
        <v>11110.5</v>
      </c>
      <c r="T111" s="96">
        <f t="shared" si="4"/>
        <v>0</v>
      </c>
      <c r="U111" s="96">
        <f t="shared" si="5"/>
        <v>0</v>
      </c>
      <c r="W111" s="94">
        <f t="shared" si="6"/>
        <v>0</v>
      </c>
      <c r="X111" s="94">
        <f t="shared" si="7"/>
        <v>0</v>
      </c>
    </row>
    <row r="112" spans="1:24" ht="51">
      <c r="A112" s="20">
        <v>102</v>
      </c>
      <c r="B112" s="21" t="s">
        <v>635</v>
      </c>
      <c r="C112" s="22" t="s">
        <v>636</v>
      </c>
      <c r="D112" s="21" t="s">
        <v>559</v>
      </c>
      <c r="E112" s="23">
        <v>0</v>
      </c>
      <c r="F112" s="24">
        <v>0</v>
      </c>
      <c r="G112" s="24">
        <v>0</v>
      </c>
      <c r="H112" s="25">
        <v>0</v>
      </c>
      <c r="I112" s="26"/>
      <c r="J112" s="24">
        <v>0</v>
      </c>
      <c r="K112" s="27">
        <v>0</v>
      </c>
      <c r="L112" s="43">
        <v>0</v>
      </c>
      <c r="M112" s="53">
        <v>0</v>
      </c>
      <c r="O112" s="60">
        <v>41086</v>
      </c>
      <c r="P112" s="60">
        <v>14814</v>
      </c>
      <c r="Q112" s="60">
        <v>11851.2</v>
      </c>
      <c r="R112" s="60">
        <v>11110.5</v>
      </c>
      <c r="T112" s="96">
        <f t="shared" si="4"/>
        <v>0</v>
      </c>
      <c r="U112" s="96">
        <f t="shared" si="5"/>
        <v>0</v>
      </c>
      <c r="W112" s="94">
        <f t="shared" si="6"/>
        <v>0</v>
      </c>
      <c r="X112" s="94">
        <f t="shared" si="7"/>
        <v>0</v>
      </c>
    </row>
    <row r="113" spans="1:24" ht="178.5">
      <c r="A113" s="20">
        <v>103</v>
      </c>
      <c r="B113" s="21" t="s">
        <v>637</v>
      </c>
      <c r="C113" s="22" t="s">
        <v>638</v>
      </c>
      <c r="D113" s="21" t="s">
        <v>559</v>
      </c>
      <c r="E113" s="23">
        <v>0</v>
      </c>
      <c r="F113" s="24">
        <v>0</v>
      </c>
      <c r="G113" s="24">
        <v>0</v>
      </c>
      <c r="H113" s="25">
        <v>0</v>
      </c>
      <c r="I113" s="26"/>
      <c r="J113" s="24">
        <v>0</v>
      </c>
      <c r="K113" s="27">
        <v>0</v>
      </c>
      <c r="L113" s="43">
        <v>0</v>
      </c>
      <c r="M113" s="53">
        <v>0</v>
      </c>
      <c r="O113" s="60">
        <v>230977</v>
      </c>
      <c r="P113" s="60">
        <v>11452</v>
      </c>
      <c r="Q113" s="60">
        <v>9161.6</v>
      </c>
      <c r="R113" s="60">
        <v>8589</v>
      </c>
      <c r="T113" s="96">
        <f t="shared" si="4"/>
        <v>0</v>
      </c>
      <c r="U113" s="96">
        <f t="shared" si="5"/>
        <v>0</v>
      </c>
      <c r="W113" s="94">
        <f t="shared" si="6"/>
        <v>0</v>
      </c>
      <c r="X113" s="94">
        <f t="shared" si="7"/>
        <v>0</v>
      </c>
    </row>
    <row r="114" spans="1:24" ht="51">
      <c r="A114" s="20">
        <v>104</v>
      </c>
      <c r="B114" s="21" t="s">
        <v>639</v>
      </c>
      <c r="C114" s="22" t="s">
        <v>640</v>
      </c>
      <c r="D114" s="21" t="s">
        <v>559</v>
      </c>
      <c r="E114" s="23">
        <v>0</v>
      </c>
      <c r="F114" s="24">
        <v>0</v>
      </c>
      <c r="G114" s="24">
        <v>0</v>
      </c>
      <c r="H114" s="25">
        <v>0</v>
      </c>
      <c r="I114" s="26"/>
      <c r="J114" s="24">
        <v>0</v>
      </c>
      <c r="K114" s="27">
        <v>0</v>
      </c>
      <c r="L114" s="43">
        <v>0</v>
      </c>
      <c r="M114" s="53">
        <v>0</v>
      </c>
      <c r="O114" s="60">
        <v>144115</v>
      </c>
      <c r="P114" s="60">
        <v>39746</v>
      </c>
      <c r="Q114" s="60">
        <v>31796.799999999999</v>
      </c>
      <c r="R114" s="60">
        <v>29809.5</v>
      </c>
      <c r="T114" s="96">
        <f t="shared" si="4"/>
        <v>0</v>
      </c>
      <c r="U114" s="96">
        <f t="shared" si="5"/>
        <v>0</v>
      </c>
      <c r="W114" s="94">
        <f t="shared" si="6"/>
        <v>0</v>
      </c>
      <c r="X114" s="94">
        <f t="shared" si="7"/>
        <v>0</v>
      </c>
    </row>
    <row r="115" spans="1:24" ht="51">
      <c r="A115" s="20">
        <v>105</v>
      </c>
      <c r="B115" s="21" t="s">
        <v>641</v>
      </c>
      <c r="C115" s="22" t="s">
        <v>642</v>
      </c>
      <c r="D115" s="21" t="s">
        <v>559</v>
      </c>
      <c r="E115" s="23">
        <v>0</v>
      </c>
      <c r="F115" s="24">
        <v>0</v>
      </c>
      <c r="G115" s="24">
        <v>0</v>
      </c>
      <c r="H115" s="25">
        <v>0</v>
      </c>
      <c r="I115" s="26"/>
      <c r="J115" s="24">
        <v>0</v>
      </c>
      <c r="K115" s="27">
        <v>0</v>
      </c>
      <c r="L115" s="43">
        <v>0</v>
      </c>
      <c r="M115" s="53">
        <v>0</v>
      </c>
      <c r="O115" s="60">
        <v>170585</v>
      </c>
      <c r="P115" s="60">
        <v>719</v>
      </c>
      <c r="Q115" s="60">
        <v>575.20000000000005</v>
      </c>
      <c r="R115" s="60">
        <v>539.25</v>
      </c>
      <c r="T115" s="96">
        <f t="shared" si="4"/>
        <v>0</v>
      </c>
      <c r="U115" s="96">
        <f t="shared" si="5"/>
        <v>0</v>
      </c>
      <c r="W115" s="94">
        <f t="shared" si="6"/>
        <v>0</v>
      </c>
      <c r="X115" s="94">
        <f t="shared" si="7"/>
        <v>0</v>
      </c>
    </row>
    <row r="116" spans="1:24" ht="102">
      <c r="A116" s="20">
        <v>106</v>
      </c>
      <c r="B116" s="21" t="s">
        <v>643</v>
      </c>
      <c r="C116" s="28" t="s">
        <v>644</v>
      </c>
      <c r="D116" s="21" t="s">
        <v>645</v>
      </c>
      <c r="E116" s="23">
        <v>30</v>
      </c>
      <c r="F116" s="24">
        <v>1139</v>
      </c>
      <c r="G116" s="24">
        <v>546</v>
      </c>
      <c r="H116" s="25">
        <v>0</v>
      </c>
      <c r="I116" s="26"/>
      <c r="J116" s="24">
        <v>1139</v>
      </c>
      <c r="K116" s="27">
        <v>34170</v>
      </c>
      <c r="L116" s="43">
        <v>0</v>
      </c>
      <c r="M116" s="53">
        <v>30</v>
      </c>
      <c r="O116" s="60">
        <v>14029</v>
      </c>
      <c r="P116" s="60">
        <v>546</v>
      </c>
      <c r="Q116" s="60">
        <v>436.8</v>
      </c>
      <c r="R116" s="60">
        <v>409.5</v>
      </c>
      <c r="T116" s="96">
        <f t="shared" si="4"/>
        <v>497515.2</v>
      </c>
      <c r="U116" s="96">
        <f t="shared" si="5"/>
        <v>466420.5</v>
      </c>
      <c r="W116" s="94">
        <f t="shared" si="6"/>
        <v>497515.2</v>
      </c>
      <c r="X116" s="94">
        <f t="shared" si="7"/>
        <v>466420.5</v>
      </c>
    </row>
    <row r="117" spans="1:24" ht="102">
      <c r="A117" s="20">
        <v>107</v>
      </c>
      <c r="B117" s="21" t="s">
        <v>646</v>
      </c>
      <c r="C117" s="28" t="s">
        <v>647</v>
      </c>
      <c r="D117" s="21" t="s">
        <v>645</v>
      </c>
      <c r="E117" s="23">
        <v>30</v>
      </c>
      <c r="F117" s="24">
        <v>1257</v>
      </c>
      <c r="G117" s="24">
        <v>635</v>
      </c>
      <c r="H117" s="25">
        <v>0</v>
      </c>
      <c r="I117" s="26"/>
      <c r="J117" s="24">
        <v>1257</v>
      </c>
      <c r="K117" s="27">
        <v>37710</v>
      </c>
      <c r="L117" s="43">
        <v>0</v>
      </c>
      <c r="M117" s="53">
        <v>30</v>
      </c>
      <c r="O117" s="60">
        <v>13146</v>
      </c>
      <c r="P117" s="60">
        <v>635</v>
      </c>
      <c r="Q117" s="60">
        <v>508</v>
      </c>
      <c r="R117" s="60">
        <v>476.25</v>
      </c>
      <c r="T117" s="96">
        <f t="shared" si="4"/>
        <v>638556</v>
      </c>
      <c r="U117" s="96">
        <f t="shared" si="5"/>
        <v>598646.25</v>
      </c>
      <c r="W117" s="94">
        <f t="shared" si="6"/>
        <v>638556</v>
      </c>
      <c r="X117" s="94">
        <f t="shared" si="7"/>
        <v>598646.25</v>
      </c>
    </row>
    <row r="118" spans="1:24" ht="102">
      <c r="A118" s="20">
        <v>108</v>
      </c>
      <c r="B118" s="21" t="s">
        <v>648</v>
      </c>
      <c r="C118" s="28" t="s">
        <v>649</v>
      </c>
      <c r="D118" s="21" t="s">
        <v>645</v>
      </c>
      <c r="E118" s="23">
        <v>30</v>
      </c>
      <c r="F118" s="24">
        <v>1257</v>
      </c>
      <c r="G118" s="24">
        <v>662</v>
      </c>
      <c r="H118" s="25">
        <v>0</v>
      </c>
      <c r="I118" s="26"/>
      <c r="J118" s="24">
        <v>1257</v>
      </c>
      <c r="K118" s="27">
        <v>37710</v>
      </c>
      <c r="L118" s="43">
        <v>0</v>
      </c>
      <c r="M118" s="53">
        <v>30</v>
      </c>
      <c r="O118" s="60">
        <v>14029</v>
      </c>
      <c r="P118" s="60">
        <v>662</v>
      </c>
      <c r="Q118" s="60">
        <v>529.6</v>
      </c>
      <c r="R118" s="60">
        <v>496.5</v>
      </c>
      <c r="T118" s="96">
        <f t="shared" si="4"/>
        <v>665707.20000000007</v>
      </c>
      <c r="U118" s="96">
        <f t="shared" si="5"/>
        <v>624100.5</v>
      </c>
      <c r="W118" s="94">
        <f t="shared" si="6"/>
        <v>665707.20000000007</v>
      </c>
      <c r="X118" s="94">
        <f t="shared" si="7"/>
        <v>624100.5</v>
      </c>
    </row>
    <row r="119" spans="1:24" ht="140.25">
      <c r="A119" s="20">
        <v>109</v>
      </c>
      <c r="B119" s="21" t="s">
        <v>650</v>
      </c>
      <c r="C119" s="22" t="s">
        <v>651</v>
      </c>
      <c r="D119" s="21" t="s">
        <v>645</v>
      </c>
      <c r="E119" s="23">
        <v>2</v>
      </c>
      <c r="F119" s="24">
        <v>1257</v>
      </c>
      <c r="G119" s="24">
        <v>467</v>
      </c>
      <c r="H119" s="25">
        <v>0</v>
      </c>
      <c r="I119" s="26"/>
      <c r="J119" s="24">
        <v>1257</v>
      </c>
      <c r="K119" s="27">
        <v>2514</v>
      </c>
      <c r="L119" s="43">
        <v>0</v>
      </c>
      <c r="M119" s="53">
        <v>2</v>
      </c>
      <c r="O119" s="60">
        <v>13146</v>
      </c>
      <c r="P119" s="60">
        <v>467</v>
      </c>
      <c r="Q119" s="60">
        <v>373.6</v>
      </c>
      <c r="R119" s="60">
        <v>350.25</v>
      </c>
      <c r="T119" s="96">
        <f t="shared" si="4"/>
        <v>469615.2</v>
      </c>
      <c r="U119" s="96">
        <f t="shared" si="5"/>
        <v>440264.25</v>
      </c>
      <c r="W119" s="94">
        <f t="shared" si="6"/>
        <v>469615.2</v>
      </c>
      <c r="X119" s="94">
        <f t="shared" si="7"/>
        <v>440264.25</v>
      </c>
    </row>
    <row r="120" spans="1:24" ht="102">
      <c r="A120" s="20">
        <v>110</v>
      </c>
      <c r="B120" s="21" t="s">
        <v>652</v>
      </c>
      <c r="C120" s="22" t="s">
        <v>653</v>
      </c>
      <c r="D120" s="21" t="s">
        <v>645</v>
      </c>
      <c r="E120" s="23">
        <v>0</v>
      </c>
      <c r="F120" s="24">
        <v>0</v>
      </c>
      <c r="G120" s="24">
        <v>0</v>
      </c>
      <c r="H120" s="25">
        <v>0</v>
      </c>
      <c r="I120" s="26"/>
      <c r="J120" s="24">
        <v>0</v>
      </c>
      <c r="K120" s="27">
        <v>0</v>
      </c>
      <c r="L120" s="43">
        <v>0</v>
      </c>
      <c r="M120" s="53">
        <v>0</v>
      </c>
      <c r="O120" s="60">
        <v>14029</v>
      </c>
      <c r="P120" s="60">
        <v>719</v>
      </c>
      <c r="Q120" s="60">
        <v>575.20000000000005</v>
      </c>
      <c r="R120" s="60">
        <v>539.25</v>
      </c>
      <c r="T120" s="96">
        <f t="shared" si="4"/>
        <v>0</v>
      </c>
      <c r="U120" s="96">
        <f t="shared" si="5"/>
        <v>0</v>
      </c>
      <c r="W120" s="94">
        <f t="shared" si="6"/>
        <v>0</v>
      </c>
      <c r="X120" s="94">
        <f t="shared" si="7"/>
        <v>0</v>
      </c>
    </row>
    <row r="121" spans="1:24" ht="102">
      <c r="A121" s="20">
        <v>111</v>
      </c>
      <c r="B121" s="21" t="s">
        <v>654</v>
      </c>
      <c r="C121" s="22" t="s">
        <v>655</v>
      </c>
      <c r="D121" s="21" t="s">
        <v>645</v>
      </c>
      <c r="E121" s="23">
        <v>0</v>
      </c>
      <c r="F121" s="24">
        <v>0</v>
      </c>
      <c r="G121" s="24">
        <v>0</v>
      </c>
      <c r="H121" s="25">
        <v>0</v>
      </c>
      <c r="I121" s="26"/>
      <c r="J121" s="24">
        <v>0</v>
      </c>
      <c r="K121" s="27">
        <v>0</v>
      </c>
      <c r="L121" s="43">
        <v>0</v>
      </c>
      <c r="M121" s="53">
        <v>0</v>
      </c>
      <c r="O121" s="60">
        <v>13146</v>
      </c>
      <c r="P121" s="60">
        <v>719</v>
      </c>
      <c r="Q121" s="60">
        <v>575.20000000000005</v>
      </c>
      <c r="R121" s="60">
        <v>539.25</v>
      </c>
      <c r="T121" s="96">
        <f t="shared" si="4"/>
        <v>0</v>
      </c>
      <c r="U121" s="96">
        <f t="shared" si="5"/>
        <v>0</v>
      </c>
      <c r="W121" s="94">
        <f t="shared" si="6"/>
        <v>0</v>
      </c>
      <c r="X121" s="94">
        <f t="shared" si="7"/>
        <v>0</v>
      </c>
    </row>
    <row r="122" spans="1:24" ht="102">
      <c r="A122" s="20">
        <v>112</v>
      </c>
      <c r="B122" s="21" t="s">
        <v>656</v>
      </c>
      <c r="C122" s="22" t="s">
        <v>657</v>
      </c>
      <c r="D122" s="21" t="s">
        <v>645</v>
      </c>
      <c r="E122" s="23">
        <v>0</v>
      </c>
      <c r="F122" s="24">
        <v>0</v>
      </c>
      <c r="G122" s="24">
        <v>0</v>
      </c>
      <c r="H122" s="25">
        <v>0</v>
      </c>
      <c r="I122" s="26"/>
      <c r="J122" s="24">
        <v>0</v>
      </c>
      <c r="K122" s="27">
        <v>0</v>
      </c>
      <c r="L122" s="43">
        <v>0</v>
      </c>
      <c r="M122" s="53">
        <v>0</v>
      </c>
      <c r="O122" s="60">
        <v>27305</v>
      </c>
      <c r="P122" s="60">
        <v>1222</v>
      </c>
      <c r="Q122" s="60">
        <v>977.6</v>
      </c>
      <c r="R122" s="60">
        <v>916.5</v>
      </c>
      <c r="T122" s="96">
        <f t="shared" si="4"/>
        <v>0</v>
      </c>
      <c r="U122" s="96">
        <f t="shared" si="5"/>
        <v>0</v>
      </c>
      <c r="W122" s="94">
        <f t="shared" si="6"/>
        <v>0</v>
      </c>
      <c r="X122" s="94">
        <f t="shared" si="7"/>
        <v>0</v>
      </c>
    </row>
    <row r="123" spans="1:24" ht="102">
      <c r="A123" s="20">
        <v>113</v>
      </c>
      <c r="B123" s="21" t="s">
        <v>658</v>
      </c>
      <c r="C123" s="28" t="s">
        <v>659</v>
      </c>
      <c r="D123" s="21" t="s">
        <v>645</v>
      </c>
      <c r="E123" s="23">
        <v>0</v>
      </c>
      <c r="F123" s="24">
        <v>0</v>
      </c>
      <c r="G123" s="24">
        <v>0</v>
      </c>
      <c r="H123" s="25">
        <v>0</v>
      </c>
      <c r="I123" s="26"/>
      <c r="J123" s="24">
        <v>0</v>
      </c>
      <c r="K123" s="27">
        <v>0</v>
      </c>
      <c r="L123" s="43">
        <v>0</v>
      </c>
      <c r="M123" s="53">
        <v>0</v>
      </c>
      <c r="O123" s="60">
        <v>25585</v>
      </c>
      <c r="P123" s="60">
        <v>1296</v>
      </c>
      <c r="Q123" s="60">
        <v>1036.8</v>
      </c>
      <c r="R123" s="60">
        <v>972</v>
      </c>
      <c r="T123" s="96">
        <f t="shared" si="4"/>
        <v>0</v>
      </c>
      <c r="U123" s="96">
        <f t="shared" si="5"/>
        <v>0</v>
      </c>
      <c r="W123" s="94">
        <f t="shared" si="6"/>
        <v>0</v>
      </c>
      <c r="X123" s="94">
        <f t="shared" si="7"/>
        <v>0</v>
      </c>
    </row>
    <row r="124" spans="1:24" ht="102">
      <c r="A124" s="20">
        <v>114</v>
      </c>
      <c r="B124" s="21" t="s">
        <v>660</v>
      </c>
      <c r="C124" s="28" t="s">
        <v>661</v>
      </c>
      <c r="D124" s="21" t="s">
        <v>645</v>
      </c>
      <c r="E124" s="23">
        <v>0</v>
      </c>
      <c r="F124" s="24">
        <v>0</v>
      </c>
      <c r="G124" s="24">
        <v>0</v>
      </c>
      <c r="H124" s="25">
        <v>0</v>
      </c>
      <c r="I124" s="26"/>
      <c r="J124" s="24">
        <v>0</v>
      </c>
      <c r="K124" s="27">
        <v>0</v>
      </c>
      <c r="L124" s="43">
        <v>0</v>
      </c>
      <c r="M124" s="53">
        <v>0</v>
      </c>
      <c r="O124" s="60">
        <v>27305</v>
      </c>
      <c r="P124" s="60">
        <v>1296</v>
      </c>
      <c r="Q124" s="60">
        <v>1036.8</v>
      </c>
      <c r="R124" s="60">
        <v>972</v>
      </c>
      <c r="T124" s="96">
        <f t="shared" si="4"/>
        <v>0</v>
      </c>
      <c r="U124" s="96">
        <f t="shared" si="5"/>
        <v>0</v>
      </c>
      <c r="W124" s="94">
        <f t="shared" si="6"/>
        <v>0</v>
      </c>
      <c r="X124" s="94">
        <f t="shared" si="7"/>
        <v>0</v>
      </c>
    </row>
    <row r="125" spans="1:24" ht="140.25">
      <c r="A125" s="20">
        <v>115</v>
      </c>
      <c r="B125" s="21" t="s">
        <v>662</v>
      </c>
      <c r="C125" s="28" t="s">
        <v>663</v>
      </c>
      <c r="D125" s="21" t="s">
        <v>645</v>
      </c>
      <c r="E125" s="23">
        <v>0</v>
      </c>
      <c r="F125" s="24">
        <v>0</v>
      </c>
      <c r="G125" s="24">
        <v>0</v>
      </c>
      <c r="H125" s="25">
        <v>0</v>
      </c>
      <c r="I125" s="26"/>
      <c r="J125" s="24">
        <v>0</v>
      </c>
      <c r="K125" s="27">
        <v>0</v>
      </c>
      <c r="L125" s="43">
        <v>0</v>
      </c>
      <c r="M125" s="53">
        <v>0</v>
      </c>
      <c r="O125" s="60">
        <v>25585</v>
      </c>
      <c r="P125" s="60">
        <v>1296</v>
      </c>
      <c r="Q125" s="60">
        <v>1036.8</v>
      </c>
      <c r="R125" s="60">
        <v>972</v>
      </c>
      <c r="T125" s="96">
        <f t="shared" si="4"/>
        <v>0</v>
      </c>
      <c r="U125" s="96">
        <f t="shared" si="5"/>
        <v>0</v>
      </c>
      <c r="W125" s="94">
        <f t="shared" si="6"/>
        <v>0</v>
      </c>
      <c r="X125" s="94">
        <f t="shared" si="7"/>
        <v>0</v>
      </c>
    </row>
    <row r="126" spans="1:24" ht="114.75">
      <c r="A126" s="20">
        <v>116</v>
      </c>
      <c r="B126" s="21" t="s">
        <v>664</v>
      </c>
      <c r="C126" s="22" t="s">
        <v>665</v>
      </c>
      <c r="D126" s="21" t="s">
        <v>645</v>
      </c>
      <c r="E126" s="23">
        <v>0</v>
      </c>
      <c r="F126" s="24">
        <v>0</v>
      </c>
      <c r="G126" s="24">
        <v>0</v>
      </c>
      <c r="H126" s="25">
        <v>0</v>
      </c>
      <c r="I126" s="26"/>
      <c r="J126" s="24">
        <v>0</v>
      </c>
      <c r="K126" s="27">
        <v>0</v>
      </c>
      <c r="L126" s="43">
        <v>0</v>
      </c>
      <c r="M126" s="53">
        <v>0</v>
      </c>
      <c r="O126" s="60">
        <v>27305</v>
      </c>
      <c r="P126" s="60">
        <v>1296</v>
      </c>
      <c r="Q126" s="60">
        <v>1036.8</v>
      </c>
      <c r="R126" s="60">
        <v>972</v>
      </c>
      <c r="T126" s="96">
        <f t="shared" si="4"/>
        <v>0</v>
      </c>
      <c r="U126" s="96">
        <f t="shared" si="5"/>
        <v>0</v>
      </c>
      <c r="W126" s="94">
        <f t="shared" si="6"/>
        <v>0</v>
      </c>
      <c r="X126" s="94">
        <f t="shared" si="7"/>
        <v>0</v>
      </c>
    </row>
    <row r="127" spans="1:24" ht="114.75">
      <c r="A127" s="20">
        <v>117</v>
      </c>
      <c r="B127" s="21" t="s">
        <v>666</v>
      </c>
      <c r="C127" s="22" t="s">
        <v>667</v>
      </c>
      <c r="D127" s="21" t="s">
        <v>645</v>
      </c>
      <c r="E127" s="23">
        <v>0</v>
      </c>
      <c r="F127" s="24">
        <v>0</v>
      </c>
      <c r="G127" s="24">
        <v>0</v>
      </c>
      <c r="H127" s="25">
        <v>0</v>
      </c>
      <c r="I127" s="26"/>
      <c r="J127" s="24">
        <v>0</v>
      </c>
      <c r="K127" s="27">
        <v>0</v>
      </c>
      <c r="L127" s="43">
        <v>0</v>
      </c>
      <c r="M127" s="53">
        <v>0</v>
      </c>
      <c r="O127" s="60">
        <v>25585</v>
      </c>
      <c r="P127" s="60">
        <v>1296</v>
      </c>
      <c r="Q127" s="60">
        <v>1036.8</v>
      </c>
      <c r="R127" s="60">
        <v>972</v>
      </c>
      <c r="T127" s="96">
        <f t="shared" si="4"/>
        <v>0</v>
      </c>
      <c r="U127" s="96">
        <f t="shared" si="5"/>
        <v>0</v>
      </c>
      <c r="W127" s="94">
        <f t="shared" si="6"/>
        <v>0</v>
      </c>
      <c r="X127" s="94">
        <f t="shared" si="7"/>
        <v>0</v>
      </c>
    </row>
    <row r="128" spans="1:24" ht="102">
      <c r="A128" s="20">
        <v>118</v>
      </c>
      <c r="B128" s="21" t="s">
        <v>668</v>
      </c>
      <c r="C128" s="22" t="s">
        <v>669</v>
      </c>
      <c r="D128" s="21" t="s">
        <v>645</v>
      </c>
      <c r="E128" s="23">
        <v>0</v>
      </c>
      <c r="F128" s="24">
        <v>0</v>
      </c>
      <c r="G128" s="24">
        <v>0</v>
      </c>
      <c r="H128" s="25">
        <v>0</v>
      </c>
      <c r="I128" s="26"/>
      <c r="J128" s="24">
        <v>0</v>
      </c>
      <c r="K128" s="27">
        <v>0</v>
      </c>
      <c r="L128" s="43">
        <v>0</v>
      </c>
      <c r="M128" s="53">
        <v>0</v>
      </c>
      <c r="O128" s="60">
        <v>29188</v>
      </c>
      <c r="P128" s="60">
        <v>1739</v>
      </c>
      <c r="Q128" s="60">
        <v>1391.2</v>
      </c>
      <c r="R128" s="60">
        <v>1304.25</v>
      </c>
      <c r="T128" s="96">
        <f t="shared" si="4"/>
        <v>0</v>
      </c>
      <c r="U128" s="96">
        <f t="shared" si="5"/>
        <v>0</v>
      </c>
      <c r="W128" s="94">
        <f t="shared" si="6"/>
        <v>0</v>
      </c>
      <c r="X128" s="94">
        <f t="shared" si="7"/>
        <v>0</v>
      </c>
    </row>
    <row r="129" spans="1:24" ht="102">
      <c r="A129" s="20">
        <v>119</v>
      </c>
      <c r="B129" s="21" t="s">
        <v>670</v>
      </c>
      <c r="C129" s="22" t="s">
        <v>671</v>
      </c>
      <c r="D129" s="21" t="s">
        <v>645</v>
      </c>
      <c r="E129" s="23">
        <v>12</v>
      </c>
      <c r="F129" s="24">
        <v>3735</v>
      </c>
      <c r="G129" s="24">
        <v>1765</v>
      </c>
      <c r="H129" s="25">
        <v>0</v>
      </c>
      <c r="I129" s="26"/>
      <c r="J129" s="24">
        <v>3735</v>
      </c>
      <c r="K129" s="27">
        <v>44820</v>
      </c>
      <c r="L129" s="43">
        <v>0</v>
      </c>
      <c r="M129" s="53">
        <v>12</v>
      </c>
      <c r="O129" s="60">
        <v>27350</v>
      </c>
      <c r="P129" s="60">
        <v>1765</v>
      </c>
      <c r="Q129" s="60">
        <v>1412</v>
      </c>
      <c r="R129" s="60">
        <v>1323.75</v>
      </c>
      <c r="T129" s="96">
        <f t="shared" si="4"/>
        <v>5273820</v>
      </c>
      <c r="U129" s="96">
        <f t="shared" si="5"/>
        <v>4944206.25</v>
      </c>
      <c r="W129" s="94">
        <f t="shared" si="6"/>
        <v>5273820</v>
      </c>
      <c r="X129" s="94">
        <f t="shared" si="7"/>
        <v>4944206.25</v>
      </c>
    </row>
    <row r="130" spans="1:24" ht="102">
      <c r="A130" s="20">
        <v>120</v>
      </c>
      <c r="B130" s="21" t="s">
        <v>672</v>
      </c>
      <c r="C130" s="22" t="s">
        <v>673</v>
      </c>
      <c r="D130" s="21" t="s">
        <v>645</v>
      </c>
      <c r="E130" s="23">
        <v>12</v>
      </c>
      <c r="F130" s="24">
        <v>3735</v>
      </c>
      <c r="G130" s="24">
        <v>1765</v>
      </c>
      <c r="H130" s="25">
        <v>0</v>
      </c>
      <c r="I130" s="26"/>
      <c r="J130" s="24">
        <v>3735</v>
      </c>
      <c r="K130" s="27">
        <v>44820</v>
      </c>
      <c r="L130" s="43">
        <v>0</v>
      </c>
      <c r="M130" s="53">
        <v>12</v>
      </c>
      <c r="O130" s="60">
        <v>29188</v>
      </c>
      <c r="P130" s="60">
        <v>1765</v>
      </c>
      <c r="Q130" s="60">
        <v>1412</v>
      </c>
      <c r="R130" s="60">
        <v>1323.75</v>
      </c>
      <c r="T130" s="96">
        <f t="shared" si="4"/>
        <v>5273820</v>
      </c>
      <c r="U130" s="96">
        <f t="shared" si="5"/>
        <v>4944206.25</v>
      </c>
      <c r="W130" s="94">
        <f t="shared" si="6"/>
        <v>5273820</v>
      </c>
      <c r="X130" s="94">
        <f t="shared" si="7"/>
        <v>4944206.25</v>
      </c>
    </row>
    <row r="131" spans="1:24" ht="140.25">
      <c r="A131" s="20">
        <v>121</v>
      </c>
      <c r="B131" s="21" t="s">
        <v>674</v>
      </c>
      <c r="C131" s="22" t="s">
        <v>675</v>
      </c>
      <c r="D131" s="21" t="s">
        <v>645</v>
      </c>
      <c r="E131" s="23">
        <v>0</v>
      </c>
      <c r="F131" s="24">
        <v>0</v>
      </c>
      <c r="G131" s="24">
        <v>0</v>
      </c>
      <c r="H131" s="25">
        <v>0</v>
      </c>
      <c r="I131" s="26"/>
      <c r="J131" s="24">
        <v>0</v>
      </c>
      <c r="K131" s="27">
        <v>0</v>
      </c>
      <c r="L131" s="43">
        <v>0</v>
      </c>
      <c r="M131" s="53">
        <v>0</v>
      </c>
      <c r="O131" s="60">
        <v>27350</v>
      </c>
      <c r="P131" s="60">
        <v>1454</v>
      </c>
      <c r="Q131" s="60">
        <v>1163.2</v>
      </c>
      <c r="R131" s="60">
        <v>1090.5</v>
      </c>
      <c r="T131" s="96">
        <f t="shared" si="4"/>
        <v>0</v>
      </c>
      <c r="U131" s="96">
        <f t="shared" si="5"/>
        <v>0</v>
      </c>
      <c r="W131" s="94">
        <f t="shared" si="6"/>
        <v>0</v>
      </c>
      <c r="X131" s="94">
        <f t="shared" si="7"/>
        <v>0</v>
      </c>
    </row>
    <row r="132" spans="1:24" ht="114.75">
      <c r="A132" s="20">
        <v>122</v>
      </c>
      <c r="B132" s="21" t="s">
        <v>676</v>
      </c>
      <c r="C132" s="22" t="s">
        <v>677</v>
      </c>
      <c r="D132" s="21" t="s">
        <v>645</v>
      </c>
      <c r="E132" s="23">
        <v>0</v>
      </c>
      <c r="F132" s="24">
        <v>0</v>
      </c>
      <c r="G132" s="24">
        <v>0</v>
      </c>
      <c r="H132" s="25">
        <v>0</v>
      </c>
      <c r="I132" s="26"/>
      <c r="J132" s="24">
        <v>0</v>
      </c>
      <c r="K132" s="27">
        <v>0</v>
      </c>
      <c r="L132" s="43">
        <v>0</v>
      </c>
      <c r="M132" s="53">
        <v>0</v>
      </c>
      <c r="O132" s="60">
        <v>29188</v>
      </c>
      <c r="P132" s="60">
        <v>1765</v>
      </c>
      <c r="Q132" s="60">
        <v>1412</v>
      </c>
      <c r="R132" s="60">
        <v>1323.75</v>
      </c>
      <c r="T132" s="96">
        <f t="shared" si="4"/>
        <v>0</v>
      </c>
      <c r="U132" s="96">
        <f t="shared" si="5"/>
        <v>0</v>
      </c>
      <c r="W132" s="94">
        <f t="shared" si="6"/>
        <v>0</v>
      </c>
      <c r="X132" s="94">
        <f t="shared" si="7"/>
        <v>0</v>
      </c>
    </row>
    <row r="133" spans="1:24" ht="114.75">
      <c r="A133" s="20">
        <v>123</v>
      </c>
      <c r="B133" s="21" t="s">
        <v>678</v>
      </c>
      <c r="C133" s="22" t="s">
        <v>679</v>
      </c>
      <c r="D133" s="21" t="s">
        <v>645</v>
      </c>
      <c r="E133" s="23">
        <v>0</v>
      </c>
      <c r="F133" s="24">
        <v>0</v>
      </c>
      <c r="G133" s="24">
        <v>0</v>
      </c>
      <c r="H133" s="25">
        <v>0</v>
      </c>
      <c r="I133" s="26"/>
      <c r="J133" s="24">
        <v>0</v>
      </c>
      <c r="K133" s="27">
        <v>0</v>
      </c>
      <c r="L133" s="43">
        <v>0</v>
      </c>
      <c r="M133" s="53">
        <v>0</v>
      </c>
      <c r="O133" s="60">
        <v>27350</v>
      </c>
      <c r="P133" s="60">
        <v>1765</v>
      </c>
      <c r="Q133" s="60">
        <v>1412</v>
      </c>
      <c r="R133" s="60">
        <v>1323.75</v>
      </c>
      <c r="T133" s="96">
        <f t="shared" si="4"/>
        <v>0</v>
      </c>
      <c r="U133" s="96">
        <f t="shared" si="5"/>
        <v>0</v>
      </c>
      <c r="W133" s="94">
        <f t="shared" si="6"/>
        <v>0</v>
      </c>
      <c r="X133" s="94">
        <f t="shared" si="7"/>
        <v>0</v>
      </c>
    </row>
    <row r="134" spans="1:24" ht="102">
      <c r="A134" s="20">
        <v>124</v>
      </c>
      <c r="B134" s="21" t="s">
        <v>680</v>
      </c>
      <c r="C134" s="22" t="s">
        <v>681</v>
      </c>
      <c r="D134" s="21" t="s">
        <v>645</v>
      </c>
      <c r="E134" s="23">
        <v>20</v>
      </c>
      <c r="F134" s="24">
        <v>5306</v>
      </c>
      <c r="G134" s="24">
        <v>1765</v>
      </c>
      <c r="H134" s="25">
        <v>0</v>
      </c>
      <c r="I134" s="26"/>
      <c r="J134" s="24">
        <v>5306</v>
      </c>
      <c r="K134" s="27">
        <v>106120</v>
      </c>
      <c r="L134" s="43">
        <v>0</v>
      </c>
      <c r="M134" s="53">
        <v>20</v>
      </c>
      <c r="O134" s="60">
        <v>31072</v>
      </c>
      <c r="P134" s="60">
        <v>1765</v>
      </c>
      <c r="Q134" s="60">
        <v>1412</v>
      </c>
      <c r="R134" s="60">
        <v>1323.75</v>
      </c>
      <c r="T134" s="96">
        <f t="shared" si="4"/>
        <v>7492072</v>
      </c>
      <c r="U134" s="96">
        <f t="shared" si="5"/>
        <v>7023817.5</v>
      </c>
      <c r="W134" s="94">
        <f t="shared" si="6"/>
        <v>7492072</v>
      </c>
      <c r="X134" s="94">
        <f t="shared" si="7"/>
        <v>7023817.5</v>
      </c>
    </row>
    <row r="135" spans="1:24" ht="102">
      <c r="A135" s="20">
        <v>125</v>
      </c>
      <c r="B135" s="21" t="s">
        <v>682</v>
      </c>
      <c r="C135" s="22" t="s">
        <v>683</v>
      </c>
      <c r="D135" s="21" t="s">
        <v>645</v>
      </c>
      <c r="E135" s="23">
        <v>0</v>
      </c>
      <c r="F135" s="24">
        <v>0</v>
      </c>
      <c r="G135" s="24">
        <v>0</v>
      </c>
      <c r="H135" s="25">
        <v>0</v>
      </c>
      <c r="I135" s="26"/>
      <c r="J135" s="24">
        <v>0</v>
      </c>
      <c r="K135" s="27">
        <v>0</v>
      </c>
      <c r="L135" s="43">
        <v>0</v>
      </c>
      <c r="M135" s="53">
        <v>0</v>
      </c>
      <c r="O135" s="60">
        <v>29115</v>
      </c>
      <c r="P135" s="60">
        <v>2796</v>
      </c>
      <c r="Q135" s="60">
        <v>2236.8000000000002</v>
      </c>
      <c r="R135" s="60">
        <v>2097</v>
      </c>
      <c r="T135" s="96">
        <f t="shared" si="4"/>
        <v>0</v>
      </c>
      <c r="U135" s="96">
        <f t="shared" si="5"/>
        <v>0</v>
      </c>
      <c r="W135" s="94">
        <f t="shared" si="6"/>
        <v>0</v>
      </c>
      <c r="X135" s="94">
        <f t="shared" si="7"/>
        <v>0</v>
      </c>
    </row>
    <row r="136" spans="1:24" ht="102">
      <c r="A136" s="20">
        <v>126</v>
      </c>
      <c r="B136" s="21" t="s">
        <v>684</v>
      </c>
      <c r="C136" s="22" t="s">
        <v>685</v>
      </c>
      <c r="D136" s="21" t="s">
        <v>645</v>
      </c>
      <c r="E136" s="23">
        <v>0</v>
      </c>
      <c r="F136" s="24">
        <v>0</v>
      </c>
      <c r="G136" s="24">
        <v>0</v>
      </c>
      <c r="H136" s="25">
        <v>0</v>
      </c>
      <c r="I136" s="26"/>
      <c r="J136" s="24">
        <v>0</v>
      </c>
      <c r="K136" s="27">
        <v>0</v>
      </c>
      <c r="L136" s="43">
        <v>0</v>
      </c>
      <c r="M136" s="53">
        <v>0</v>
      </c>
      <c r="O136" s="60">
        <v>31072</v>
      </c>
      <c r="P136" s="60">
        <v>3223</v>
      </c>
      <c r="Q136" s="60">
        <v>2578.4</v>
      </c>
      <c r="R136" s="60">
        <v>2417.25</v>
      </c>
      <c r="T136" s="96">
        <f t="shared" si="4"/>
        <v>0</v>
      </c>
      <c r="U136" s="96">
        <f t="shared" si="5"/>
        <v>0</v>
      </c>
      <c r="W136" s="94">
        <f t="shared" si="6"/>
        <v>0</v>
      </c>
      <c r="X136" s="94">
        <f t="shared" si="7"/>
        <v>0</v>
      </c>
    </row>
    <row r="137" spans="1:24" ht="140.25">
      <c r="A137" s="20">
        <v>127</v>
      </c>
      <c r="B137" s="21" t="s">
        <v>686</v>
      </c>
      <c r="C137" s="22" t="s">
        <v>687</v>
      </c>
      <c r="D137" s="21" t="s">
        <v>645</v>
      </c>
      <c r="E137" s="23">
        <v>0</v>
      </c>
      <c r="F137" s="24">
        <v>0</v>
      </c>
      <c r="G137" s="24">
        <v>0</v>
      </c>
      <c r="H137" s="25">
        <v>0</v>
      </c>
      <c r="I137" s="26"/>
      <c r="J137" s="24">
        <v>0</v>
      </c>
      <c r="K137" s="27">
        <v>0</v>
      </c>
      <c r="L137" s="43">
        <v>0</v>
      </c>
      <c r="M137" s="53">
        <v>0</v>
      </c>
      <c r="O137" s="60">
        <v>29115</v>
      </c>
      <c r="P137" s="60">
        <v>2133</v>
      </c>
      <c r="Q137" s="60">
        <v>1706.4</v>
      </c>
      <c r="R137" s="60">
        <v>1599.75</v>
      </c>
      <c r="T137" s="96">
        <f t="shared" si="4"/>
        <v>0</v>
      </c>
      <c r="U137" s="96">
        <f t="shared" si="5"/>
        <v>0</v>
      </c>
      <c r="W137" s="94">
        <f t="shared" si="6"/>
        <v>0</v>
      </c>
      <c r="X137" s="94">
        <f t="shared" si="7"/>
        <v>0</v>
      </c>
    </row>
    <row r="138" spans="1:24" ht="114.75">
      <c r="A138" s="20">
        <v>128</v>
      </c>
      <c r="B138" s="21" t="s">
        <v>688</v>
      </c>
      <c r="C138" s="22" t="s">
        <v>689</v>
      </c>
      <c r="D138" s="21" t="s">
        <v>645</v>
      </c>
      <c r="E138" s="23">
        <v>0</v>
      </c>
      <c r="F138" s="24">
        <v>0</v>
      </c>
      <c r="G138" s="24">
        <v>0</v>
      </c>
      <c r="H138" s="25">
        <v>0</v>
      </c>
      <c r="I138" s="26"/>
      <c r="J138" s="24">
        <v>0</v>
      </c>
      <c r="K138" s="27">
        <v>0</v>
      </c>
      <c r="L138" s="43">
        <v>0</v>
      </c>
      <c r="M138" s="53">
        <v>0</v>
      </c>
      <c r="O138" s="60">
        <v>31072</v>
      </c>
      <c r="P138" s="60">
        <v>2762</v>
      </c>
      <c r="Q138" s="60">
        <v>2209.6</v>
      </c>
      <c r="R138" s="60">
        <v>2071.5</v>
      </c>
      <c r="T138" s="96">
        <f t="shared" ref="T138:T201" si="8">F138*Q138</f>
        <v>0</v>
      </c>
      <c r="U138" s="96">
        <f t="shared" ref="U138:U201" si="9">F138*R138</f>
        <v>0</v>
      </c>
      <c r="W138" s="94">
        <f t="shared" ref="W138:W201" si="10">T138-L138</f>
        <v>0</v>
      </c>
      <c r="X138" s="94">
        <f t="shared" ref="X138:X201" si="11">U138-L138</f>
        <v>0</v>
      </c>
    </row>
    <row r="139" spans="1:24" ht="114.75">
      <c r="A139" s="20">
        <v>129</v>
      </c>
      <c r="B139" s="21" t="s">
        <v>690</v>
      </c>
      <c r="C139" s="22" t="s">
        <v>691</v>
      </c>
      <c r="D139" s="21" t="s">
        <v>645</v>
      </c>
      <c r="E139" s="23">
        <v>0</v>
      </c>
      <c r="F139" s="24">
        <v>0</v>
      </c>
      <c r="G139" s="24">
        <v>0</v>
      </c>
      <c r="H139" s="25">
        <v>0</v>
      </c>
      <c r="I139" s="26"/>
      <c r="J139" s="24">
        <v>0</v>
      </c>
      <c r="K139" s="27">
        <v>0</v>
      </c>
      <c r="L139" s="43">
        <v>0</v>
      </c>
      <c r="M139" s="53">
        <v>0</v>
      </c>
      <c r="O139" s="60">
        <v>29115</v>
      </c>
      <c r="P139" s="60">
        <v>2486</v>
      </c>
      <c r="Q139" s="60">
        <v>1988.8</v>
      </c>
      <c r="R139" s="60">
        <v>1864.5</v>
      </c>
      <c r="T139" s="96">
        <f t="shared" si="8"/>
        <v>0</v>
      </c>
      <c r="U139" s="96">
        <f t="shared" si="9"/>
        <v>0</v>
      </c>
      <c r="W139" s="94">
        <f t="shared" si="10"/>
        <v>0</v>
      </c>
      <c r="X139" s="94">
        <f t="shared" si="11"/>
        <v>0</v>
      </c>
    </row>
    <row r="140" spans="1:24" ht="63.75">
      <c r="A140" s="20">
        <v>130</v>
      </c>
      <c r="B140" s="21" t="s">
        <v>692</v>
      </c>
      <c r="C140" s="22" t="s">
        <v>693</v>
      </c>
      <c r="D140" s="21" t="s">
        <v>694</v>
      </c>
      <c r="E140" s="23">
        <v>4</v>
      </c>
      <c r="F140" s="24">
        <v>5090</v>
      </c>
      <c r="G140" s="24">
        <v>3003</v>
      </c>
      <c r="H140" s="25">
        <v>0</v>
      </c>
      <c r="I140" s="26"/>
      <c r="J140" s="24">
        <v>5090</v>
      </c>
      <c r="K140" s="27">
        <v>20360</v>
      </c>
      <c r="L140" s="43">
        <v>0</v>
      </c>
      <c r="M140" s="53">
        <v>4</v>
      </c>
      <c r="O140" s="60">
        <v>10271</v>
      </c>
      <c r="P140" s="60">
        <v>3003</v>
      </c>
      <c r="Q140" s="60">
        <v>2402.4</v>
      </c>
      <c r="R140" s="60">
        <v>2252.25</v>
      </c>
      <c r="T140" s="96">
        <f t="shared" si="8"/>
        <v>12228216</v>
      </c>
      <c r="U140" s="96">
        <f t="shared" si="9"/>
        <v>11463952.5</v>
      </c>
      <c r="W140" s="94">
        <f t="shared" si="10"/>
        <v>12228216</v>
      </c>
      <c r="X140" s="94">
        <f t="shared" si="11"/>
        <v>11463952.5</v>
      </c>
    </row>
    <row r="141" spans="1:24" ht="63.75">
      <c r="A141" s="20">
        <v>131</v>
      </c>
      <c r="B141" s="21" t="s">
        <v>695</v>
      </c>
      <c r="C141" s="22" t="s">
        <v>696</v>
      </c>
      <c r="D141" s="21" t="s">
        <v>694</v>
      </c>
      <c r="E141" s="23">
        <v>9</v>
      </c>
      <c r="F141" s="24">
        <v>5090</v>
      </c>
      <c r="G141" s="24">
        <v>3003</v>
      </c>
      <c r="H141" s="25">
        <v>0</v>
      </c>
      <c r="I141" s="26"/>
      <c r="J141" s="24">
        <v>5090</v>
      </c>
      <c r="K141" s="27">
        <v>45810</v>
      </c>
      <c r="L141" s="43">
        <v>0</v>
      </c>
      <c r="M141" s="53">
        <v>9</v>
      </c>
      <c r="O141" s="60">
        <v>9624</v>
      </c>
      <c r="P141" s="60">
        <v>3003</v>
      </c>
      <c r="Q141" s="60">
        <v>2402.4</v>
      </c>
      <c r="R141" s="60">
        <v>2252.25</v>
      </c>
      <c r="T141" s="96">
        <f t="shared" si="8"/>
        <v>12228216</v>
      </c>
      <c r="U141" s="96">
        <f t="shared" si="9"/>
        <v>11463952.5</v>
      </c>
      <c r="W141" s="94">
        <f t="shared" si="10"/>
        <v>12228216</v>
      </c>
      <c r="X141" s="94">
        <f t="shared" si="11"/>
        <v>11463952.5</v>
      </c>
    </row>
    <row r="142" spans="1:24" ht="63.75">
      <c r="A142" s="20">
        <v>132</v>
      </c>
      <c r="B142" s="21" t="s">
        <v>697</v>
      </c>
      <c r="C142" s="22" t="s">
        <v>698</v>
      </c>
      <c r="D142" s="21" t="s">
        <v>694</v>
      </c>
      <c r="E142" s="23">
        <v>0</v>
      </c>
      <c r="F142" s="24">
        <v>0</v>
      </c>
      <c r="G142" s="24">
        <v>0</v>
      </c>
      <c r="H142" s="25">
        <v>0</v>
      </c>
      <c r="I142" s="26"/>
      <c r="J142" s="24">
        <v>0</v>
      </c>
      <c r="K142" s="27">
        <v>0</v>
      </c>
      <c r="L142" s="43">
        <v>0</v>
      </c>
      <c r="M142" s="53">
        <v>0</v>
      </c>
      <c r="O142" s="60">
        <v>12839</v>
      </c>
      <c r="P142" s="60">
        <v>3487</v>
      </c>
      <c r="Q142" s="60">
        <v>2789.6</v>
      </c>
      <c r="R142" s="60">
        <v>2615.25</v>
      </c>
      <c r="T142" s="96">
        <f t="shared" si="8"/>
        <v>0</v>
      </c>
      <c r="U142" s="96">
        <f t="shared" si="9"/>
        <v>0</v>
      </c>
      <c r="W142" s="94">
        <f t="shared" si="10"/>
        <v>0</v>
      </c>
      <c r="X142" s="94">
        <f t="shared" si="11"/>
        <v>0</v>
      </c>
    </row>
    <row r="143" spans="1:24" ht="63.75">
      <c r="A143" s="20">
        <v>133</v>
      </c>
      <c r="B143" s="21" t="s">
        <v>699</v>
      </c>
      <c r="C143" s="28" t="s">
        <v>700</v>
      </c>
      <c r="D143" s="21" t="s">
        <v>694</v>
      </c>
      <c r="E143" s="23">
        <v>0</v>
      </c>
      <c r="F143" s="24">
        <v>0</v>
      </c>
      <c r="G143" s="24">
        <v>0</v>
      </c>
      <c r="H143" s="25">
        <v>0</v>
      </c>
      <c r="I143" s="26"/>
      <c r="J143" s="24">
        <v>0</v>
      </c>
      <c r="K143" s="27">
        <v>0</v>
      </c>
      <c r="L143" s="43">
        <v>0</v>
      </c>
      <c r="M143" s="53">
        <v>0</v>
      </c>
      <c r="O143" s="60">
        <v>13635</v>
      </c>
      <c r="P143" s="60">
        <v>3364</v>
      </c>
      <c r="Q143" s="60">
        <v>2691.2</v>
      </c>
      <c r="R143" s="60">
        <v>2523</v>
      </c>
      <c r="T143" s="96">
        <f t="shared" si="8"/>
        <v>0</v>
      </c>
      <c r="U143" s="96">
        <f t="shared" si="9"/>
        <v>0</v>
      </c>
      <c r="W143" s="94">
        <f t="shared" si="10"/>
        <v>0</v>
      </c>
      <c r="X143" s="94">
        <f t="shared" si="11"/>
        <v>0</v>
      </c>
    </row>
    <row r="144" spans="1:24" ht="63.75">
      <c r="A144" s="20">
        <v>134</v>
      </c>
      <c r="B144" s="21" t="s">
        <v>701</v>
      </c>
      <c r="C144" s="22" t="s">
        <v>702</v>
      </c>
      <c r="D144" s="21" t="s">
        <v>694</v>
      </c>
      <c r="E144" s="23">
        <v>0</v>
      </c>
      <c r="F144" s="24">
        <v>0</v>
      </c>
      <c r="G144" s="24">
        <v>0</v>
      </c>
      <c r="H144" s="25">
        <v>0</v>
      </c>
      <c r="I144" s="26"/>
      <c r="J144" s="24">
        <v>0</v>
      </c>
      <c r="K144" s="27">
        <v>0</v>
      </c>
      <c r="L144" s="43">
        <v>0</v>
      </c>
      <c r="M144" s="53">
        <v>0</v>
      </c>
      <c r="O144" s="60">
        <v>13695</v>
      </c>
      <c r="P144" s="60">
        <v>2822</v>
      </c>
      <c r="Q144" s="60">
        <v>2257.6</v>
      </c>
      <c r="R144" s="60">
        <v>2116.5</v>
      </c>
      <c r="T144" s="96">
        <f t="shared" si="8"/>
        <v>0</v>
      </c>
      <c r="U144" s="96">
        <f t="shared" si="9"/>
        <v>0</v>
      </c>
      <c r="W144" s="94">
        <f t="shared" si="10"/>
        <v>0</v>
      </c>
      <c r="X144" s="94">
        <f t="shared" si="11"/>
        <v>0</v>
      </c>
    </row>
    <row r="145" spans="1:24" ht="63.75">
      <c r="A145" s="20">
        <v>135</v>
      </c>
      <c r="B145" s="21" t="s">
        <v>703</v>
      </c>
      <c r="C145" s="28" t="s">
        <v>704</v>
      </c>
      <c r="D145" s="21" t="s">
        <v>705</v>
      </c>
      <c r="E145" s="23">
        <v>0</v>
      </c>
      <c r="F145" s="24">
        <v>0</v>
      </c>
      <c r="G145" s="24">
        <v>0</v>
      </c>
      <c r="H145" s="25">
        <v>0</v>
      </c>
      <c r="I145" s="26"/>
      <c r="J145" s="24">
        <v>0</v>
      </c>
      <c r="K145" s="27">
        <v>0</v>
      </c>
      <c r="L145" s="43">
        <v>0</v>
      </c>
      <c r="M145" s="53">
        <v>0</v>
      </c>
      <c r="O145" s="60">
        <v>105871</v>
      </c>
      <c r="P145" s="60">
        <v>19336</v>
      </c>
      <c r="Q145" s="60">
        <v>15468.8</v>
      </c>
      <c r="R145" s="60">
        <v>14502</v>
      </c>
      <c r="T145" s="96">
        <f t="shared" si="8"/>
        <v>0</v>
      </c>
      <c r="U145" s="96">
        <f t="shared" si="9"/>
        <v>0</v>
      </c>
      <c r="W145" s="94">
        <f t="shared" si="10"/>
        <v>0</v>
      </c>
      <c r="X145" s="94">
        <f t="shared" si="11"/>
        <v>0</v>
      </c>
    </row>
    <row r="146" spans="1:24" ht="38.25">
      <c r="A146" s="20">
        <v>136</v>
      </c>
      <c r="B146" s="21" t="s">
        <v>706</v>
      </c>
      <c r="C146" s="28" t="s">
        <v>707</v>
      </c>
      <c r="D146" s="21" t="s">
        <v>694</v>
      </c>
      <c r="E146" s="23">
        <v>0</v>
      </c>
      <c r="F146" s="24">
        <v>0</v>
      </c>
      <c r="G146" s="24">
        <v>0</v>
      </c>
      <c r="H146" s="25">
        <v>0</v>
      </c>
      <c r="I146" s="26"/>
      <c r="J146" s="24">
        <v>0</v>
      </c>
      <c r="K146" s="27">
        <v>0</v>
      </c>
      <c r="L146" s="43">
        <v>0</v>
      </c>
      <c r="M146" s="53">
        <v>0</v>
      </c>
      <c r="O146" s="60">
        <v>16301</v>
      </c>
      <c r="P146" s="60">
        <v>7013</v>
      </c>
      <c r="Q146" s="60">
        <v>5610.4</v>
      </c>
      <c r="R146" s="60">
        <v>5259.75</v>
      </c>
      <c r="T146" s="96">
        <f t="shared" si="8"/>
        <v>0</v>
      </c>
      <c r="U146" s="96">
        <f t="shared" si="9"/>
        <v>0</v>
      </c>
      <c r="W146" s="94">
        <f t="shared" si="10"/>
        <v>0</v>
      </c>
      <c r="X146" s="94">
        <f t="shared" si="11"/>
        <v>0</v>
      </c>
    </row>
    <row r="147" spans="1:24" ht="51">
      <c r="A147" s="20">
        <v>137</v>
      </c>
      <c r="B147" s="21" t="s">
        <v>708</v>
      </c>
      <c r="C147" s="28" t="s">
        <v>709</v>
      </c>
      <c r="D147" s="21" t="s">
        <v>694</v>
      </c>
      <c r="E147" s="23">
        <v>0</v>
      </c>
      <c r="F147" s="24">
        <v>0</v>
      </c>
      <c r="G147" s="24">
        <v>0</v>
      </c>
      <c r="H147" s="25">
        <v>0</v>
      </c>
      <c r="I147" s="26"/>
      <c r="J147" s="24">
        <v>0</v>
      </c>
      <c r="K147" s="27">
        <v>0</v>
      </c>
      <c r="L147" s="43">
        <v>0</v>
      </c>
      <c r="M147" s="53">
        <v>0</v>
      </c>
      <c r="O147" s="60">
        <v>51332</v>
      </c>
      <c r="P147" s="60">
        <v>17500</v>
      </c>
      <c r="Q147" s="60">
        <v>14000</v>
      </c>
      <c r="R147" s="60">
        <v>13125</v>
      </c>
      <c r="T147" s="96">
        <f t="shared" si="8"/>
        <v>0</v>
      </c>
      <c r="U147" s="96">
        <f t="shared" si="9"/>
        <v>0</v>
      </c>
      <c r="W147" s="94">
        <f t="shared" si="10"/>
        <v>0</v>
      </c>
      <c r="X147" s="94">
        <f t="shared" si="11"/>
        <v>0</v>
      </c>
    </row>
    <row r="148" spans="1:24" ht="25.5">
      <c r="A148" s="20">
        <v>138</v>
      </c>
      <c r="B148" s="21" t="s">
        <v>710</v>
      </c>
      <c r="C148" s="28" t="s">
        <v>711</v>
      </c>
      <c r="D148" s="21" t="s">
        <v>694</v>
      </c>
      <c r="E148" s="23">
        <v>3</v>
      </c>
      <c r="F148" s="24">
        <v>6787</v>
      </c>
      <c r="G148" s="24">
        <v>2489</v>
      </c>
      <c r="H148" s="25">
        <v>0</v>
      </c>
      <c r="I148" s="26"/>
      <c r="J148" s="24">
        <v>6787</v>
      </c>
      <c r="K148" s="27">
        <v>20361</v>
      </c>
      <c r="L148" s="43">
        <v>0</v>
      </c>
      <c r="M148" s="53">
        <v>3</v>
      </c>
      <c r="O148" s="60">
        <v>8314</v>
      </c>
      <c r="P148" s="60">
        <v>2489</v>
      </c>
      <c r="Q148" s="60">
        <v>1991.2</v>
      </c>
      <c r="R148" s="60">
        <v>1866.75</v>
      </c>
      <c r="T148" s="96">
        <f t="shared" si="8"/>
        <v>13514274.4</v>
      </c>
      <c r="U148" s="96">
        <f t="shared" si="9"/>
        <v>12669632.25</v>
      </c>
      <c r="W148" s="94">
        <f t="shared" si="10"/>
        <v>13514274.4</v>
      </c>
      <c r="X148" s="94">
        <f t="shared" si="11"/>
        <v>12669632.25</v>
      </c>
    </row>
    <row r="149" spans="1:24" ht="51">
      <c r="A149" s="20">
        <v>139</v>
      </c>
      <c r="B149" s="21" t="s">
        <v>712</v>
      </c>
      <c r="C149" s="22" t="s">
        <v>713</v>
      </c>
      <c r="D149" s="21" t="s">
        <v>714</v>
      </c>
      <c r="E149" s="23">
        <v>0</v>
      </c>
      <c r="F149" s="24">
        <v>0</v>
      </c>
      <c r="G149" s="24">
        <v>0</v>
      </c>
      <c r="H149" s="25">
        <v>0</v>
      </c>
      <c r="I149" s="26"/>
      <c r="J149" s="24">
        <v>0</v>
      </c>
      <c r="K149" s="27">
        <v>0</v>
      </c>
      <c r="L149" s="43">
        <v>0</v>
      </c>
      <c r="M149" s="53">
        <v>0</v>
      </c>
      <c r="O149" s="60">
        <v>25240</v>
      </c>
      <c r="P149" s="60">
        <v>7808</v>
      </c>
      <c r="Q149" s="60">
        <v>6246.4</v>
      </c>
      <c r="R149" s="60">
        <v>5856</v>
      </c>
      <c r="T149" s="96">
        <f t="shared" si="8"/>
        <v>0</v>
      </c>
      <c r="U149" s="96">
        <f t="shared" si="9"/>
        <v>0</v>
      </c>
      <c r="W149" s="94">
        <f t="shared" si="10"/>
        <v>0</v>
      </c>
      <c r="X149" s="94">
        <f t="shared" si="11"/>
        <v>0</v>
      </c>
    </row>
    <row r="150" spans="1:24" ht="76.5">
      <c r="A150" s="20">
        <v>140</v>
      </c>
      <c r="B150" s="21" t="s">
        <v>715</v>
      </c>
      <c r="C150" s="22" t="s">
        <v>716</v>
      </c>
      <c r="D150" s="21" t="s">
        <v>714</v>
      </c>
      <c r="E150" s="23">
        <v>0</v>
      </c>
      <c r="F150" s="24">
        <v>0</v>
      </c>
      <c r="G150" s="24">
        <v>0</v>
      </c>
      <c r="H150" s="25">
        <v>0</v>
      </c>
      <c r="I150" s="26"/>
      <c r="J150" s="24">
        <v>0</v>
      </c>
      <c r="K150" s="27">
        <v>0</v>
      </c>
      <c r="L150" s="43">
        <v>0</v>
      </c>
      <c r="M150" s="53">
        <v>0</v>
      </c>
      <c r="O150" s="60">
        <v>551236</v>
      </c>
      <c r="P150" s="60">
        <v>11878</v>
      </c>
      <c r="Q150" s="60">
        <v>9502.4</v>
      </c>
      <c r="R150" s="60">
        <v>8908.5</v>
      </c>
      <c r="T150" s="96">
        <f t="shared" si="8"/>
        <v>0</v>
      </c>
      <c r="U150" s="96">
        <f t="shared" si="9"/>
        <v>0</v>
      </c>
      <c r="W150" s="94">
        <f t="shared" si="10"/>
        <v>0</v>
      </c>
      <c r="X150" s="94">
        <f t="shared" si="11"/>
        <v>0</v>
      </c>
    </row>
    <row r="151" spans="1:24" ht="51">
      <c r="A151" s="20">
        <v>141</v>
      </c>
      <c r="B151" s="21" t="s">
        <v>717</v>
      </c>
      <c r="C151" s="22" t="s">
        <v>718</v>
      </c>
      <c r="D151" s="21" t="s">
        <v>719</v>
      </c>
      <c r="E151" s="23">
        <v>0</v>
      </c>
      <c r="F151" s="24">
        <v>0</v>
      </c>
      <c r="G151" s="24">
        <v>0</v>
      </c>
      <c r="H151" s="25">
        <v>0</v>
      </c>
      <c r="I151" s="26"/>
      <c r="J151" s="24">
        <v>0</v>
      </c>
      <c r="K151" s="27">
        <v>0</v>
      </c>
      <c r="L151" s="43">
        <v>0</v>
      </c>
      <c r="M151" s="53">
        <v>0</v>
      </c>
      <c r="O151" s="60">
        <v>4129</v>
      </c>
      <c r="P151" s="60">
        <v>1566</v>
      </c>
      <c r="Q151" s="60">
        <v>1252.8</v>
      </c>
      <c r="R151" s="60">
        <v>1174.5</v>
      </c>
      <c r="T151" s="96">
        <f t="shared" si="8"/>
        <v>0</v>
      </c>
      <c r="U151" s="96">
        <f t="shared" si="9"/>
        <v>0</v>
      </c>
      <c r="W151" s="94">
        <f t="shared" si="10"/>
        <v>0</v>
      </c>
      <c r="X151" s="94">
        <f t="shared" si="11"/>
        <v>0</v>
      </c>
    </row>
    <row r="152" spans="1:24" ht="63.75">
      <c r="A152" s="20">
        <v>142</v>
      </c>
      <c r="B152" s="21" t="s">
        <v>720</v>
      </c>
      <c r="C152" s="22" t="s">
        <v>721</v>
      </c>
      <c r="D152" s="21" t="s">
        <v>719</v>
      </c>
      <c r="E152" s="23">
        <v>0</v>
      </c>
      <c r="F152" s="24">
        <v>0</v>
      </c>
      <c r="G152" s="24">
        <v>0</v>
      </c>
      <c r="H152" s="25">
        <v>0</v>
      </c>
      <c r="I152" s="26"/>
      <c r="J152" s="24">
        <v>0</v>
      </c>
      <c r="K152" s="27">
        <v>0</v>
      </c>
      <c r="L152" s="43">
        <v>0</v>
      </c>
      <c r="M152" s="53">
        <v>0</v>
      </c>
      <c r="O152" s="60">
        <v>25678</v>
      </c>
      <c r="P152" s="60">
        <v>7963</v>
      </c>
      <c r="Q152" s="60">
        <v>6370.4</v>
      </c>
      <c r="R152" s="60">
        <v>5972.25</v>
      </c>
      <c r="T152" s="96">
        <f t="shared" si="8"/>
        <v>0</v>
      </c>
      <c r="U152" s="96">
        <f t="shared" si="9"/>
        <v>0</v>
      </c>
      <c r="W152" s="94">
        <f t="shared" si="10"/>
        <v>0</v>
      </c>
      <c r="X152" s="94">
        <f t="shared" si="11"/>
        <v>0</v>
      </c>
    </row>
    <row r="153" spans="1:24" ht="51">
      <c r="A153" s="20">
        <v>143</v>
      </c>
      <c r="B153" s="21" t="s">
        <v>722</v>
      </c>
      <c r="C153" s="28" t="s">
        <v>723</v>
      </c>
      <c r="D153" s="21" t="s">
        <v>719</v>
      </c>
      <c r="E153" s="23">
        <v>60</v>
      </c>
      <c r="F153" s="24">
        <v>11878</v>
      </c>
      <c r="G153" s="24">
        <v>8513</v>
      </c>
      <c r="H153" s="25">
        <v>0</v>
      </c>
      <c r="I153" s="26"/>
      <c r="J153" s="24">
        <v>11878</v>
      </c>
      <c r="K153" s="27">
        <v>712680</v>
      </c>
      <c r="L153" s="43">
        <v>0</v>
      </c>
      <c r="M153" s="53">
        <v>60</v>
      </c>
      <c r="O153" s="60">
        <v>27591</v>
      </c>
      <c r="P153" s="60">
        <v>8513</v>
      </c>
      <c r="Q153" s="60">
        <v>6810.4</v>
      </c>
      <c r="R153" s="60">
        <v>6384.75</v>
      </c>
      <c r="T153" s="96">
        <f t="shared" si="8"/>
        <v>80893931.200000003</v>
      </c>
      <c r="U153" s="96">
        <f t="shared" si="9"/>
        <v>75838060.5</v>
      </c>
      <c r="W153" s="94">
        <f t="shared" si="10"/>
        <v>80893931.200000003</v>
      </c>
      <c r="X153" s="94">
        <f t="shared" si="11"/>
        <v>75838060.5</v>
      </c>
    </row>
    <row r="154" spans="1:24" ht="63.75">
      <c r="A154" s="20">
        <v>144</v>
      </c>
      <c r="B154" s="21" t="s">
        <v>724</v>
      </c>
      <c r="C154" s="22" t="s">
        <v>725</v>
      </c>
      <c r="D154" s="21" t="s">
        <v>719</v>
      </c>
      <c r="E154" s="23">
        <v>0</v>
      </c>
      <c r="F154" s="24">
        <v>0</v>
      </c>
      <c r="G154" s="24">
        <v>0</v>
      </c>
      <c r="H154" s="25">
        <v>0</v>
      </c>
      <c r="I154" s="26"/>
      <c r="J154" s="24">
        <v>0</v>
      </c>
      <c r="K154" s="27">
        <v>0</v>
      </c>
      <c r="L154" s="43">
        <v>0</v>
      </c>
      <c r="M154" s="53">
        <v>0</v>
      </c>
      <c r="O154" s="60">
        <v>31403</v>
      </c>
      <c r="P154" s="60">
        <v>9042</v>
      </c>
      <c r="Q154" s="60">
        <v>7233.6</v>
      </c>
      <c r="R154" s="60">
        <v>6781.5</v>
      </c>
      <c r="T154" s="96">
        <f t="shared" si="8"/>
        <v>0</v>
      </c>
      <c r="U154" s="96">
        <f t="shared" si="9"/>
        <v>0</v>
      </c>
      <c r="W154" s="94">
        <f t="shared" si="10"/>
        <v>0</v>
      </c>
      <c r="X154" s="94">
        <f t="shared" si="11"/>
        <v>0</v>
      </c>
    </row>
    <row r="155" spans="1:24" ht="63.75">
      <c r="A155" s="20">
        <v>145</v>
      </c>
      <c r="B155" s="21" t="s">
        <v>726</v>
      </c>
      <c r="C155" s="28" t="s">
        <v>727</v>
      </c>
      <c r="D155" s="21" t="s">
        <v>719</v>
      </c>
      <c r="E155" s="23">
        <v>0</v>
      </c>
      <c r="F155" s="24">
        <v>0</v>
      </c>
      <c r="G155" s="24">
        <v>0</v>
      </c>
      <c r="H155" s="25">
        <v>0</v>
      </c>
      <c r="I155" s="26"/>
      <c r="J155" s="24">
        <v>0</v>
      </c>
      <c r="K155" s="27">
        <v>0</v>
      </c>
      <c r="L155" s="43">
        <v>0</v>
      </c>
      <c r="M155" s="53">
        <v>0</v>
      </c>
      <c r="O155" s="60">
        <v>37949</v>
      </c>
      <c r="P155" s="60">
        <v>10292</v>
      </c>
      <c r="Q155" s="60">
        <v>8233.6</v>
      </c>
      <c r="R155" s="60">
        <v>7719</v>
      </c>
      <c r="T155" s="96">
        <f t="shared" si="8"/>
        <v>0</v>
      </c>
      <c r="U155" s="96">
        <f t="shared" si="9"/>
        <v>0</v>
      </c>
      <c r="W155" s="94">
        <f t="shared" si="10"/>
        <v>0</v>
      </c>
      <c r="X155" s="94">
        <f t="shared" si="11"/>
        <v>0</v>
      </c>
    </row>
    <row r="156" spans="1:24" ht="89.25">
      <c r="A156" s="20">
        <v>146</v>
      </c>
      <c r="B156" s="21" t="s">
        <v>728</v>
      </c>
      <c r="C156" s="28" t="s">
        <v>729</v>
      </c>
      <c r="D156" s="21" t="s">
        <v>719</v>
      </c>
      <c r="E156" s="23">
        <v>0</v>
      </c>
      <c r="F156" s="24">
        <v>0</v>
      </c>
      <c r="G156" s="24">
        <v>0</v>
      </c>
      <c r="H156" s="25">
        <v>0</v>
      </c>
      <c r="I156" s="26"/>
      <c r="J156" s="24">
        <v>0</v>
      </c>
      <c r="K156" s="27">
        <v>0</v>
      </c>
      <c r="L156" s="43">
        <v>0</v>
      </c>
      <c r="M156" s="53">
        <v>0</v>
      </c>
      <c r="O156" s="60">
        <v>43141</v>
      </c>
      <c r="P156" s="60">
        <v>16467</v>
      </c>
      <c r="Q156" s="60">
        <v>13173.6</v>
      </c>
      <c r="R156" s="60">
        <v>12350.25</v>
      </c>
      <c r="T156" s="96">
        <f t="shared" si="8"/>
        <v>0</v>
      </c>
      <c r="U156" s="96">
        <f t="shared" si="9"/>
        <v>0</v>
      </c>
      <c r="W156" s="94">
        <f t="shared" si="10"/>
        <v>0</v>
      </c>
      <c r="X156" s="94">
        <f t="shared" si="11"/>
        <v>0</v>
      </c>
    </row>
    <row r="157" spans="1:24" ht="89.25">
      <c r="A157" s="20">
        <v>147</v>
      </c>
      <c r="B157" s="21" t="s">
        <v>730</v>
      </c>
      <c r="C157" s="22" t="s">
        <v>731</v>
      </c>
      <c r="D157" s="21" t="s">
        <v>719</v>
      </c>
      <c r="E157" s="23">
        <v>0</v>
      </c>
      <c r="F157" s="24">
        <v>0</v>
      </c>
      <c r="G157" s="24">
        <v>0</v>
      </c>
      <c r="H157" s="25">
        <v>0</v>
      </c>
      <c r="I157" s="26"/>
      <c r="J157" s="24">
        <v>0</v>
      </c>
      <c r="K157" s="27">
        <v>0</v>
      </c>
      <c r="L157" s="43">
        <v>0</v>
      </c>
      <c r="M157" s="53">
        <v>0</v>
      </c>
      <c r="O157" s="60">
        <v>34488</v>
      </c>
      <c r="P157" s="60">
        <v>14366</v>
      </c>
      <c r="Q157" s="60">
        <v>11492.8</v>
      </c>
      <c r="R157" s="60">
        <v>10774.5</v>
      </c>
      <c r="T157" s="96">
        <f t="shared" si="8"/>
        <v>0</v>
      </c>
      <c r="U157" s="96">
        <f t="shared" si="9"/>
        <v>0</v>
      </c>
      <c r="W157" s="94">
        <f t="shared" si="10"/>
        <v>0</v>
      </c>
      <c r="X157" s="94">
        <f t="shared" si="11"/>
        <v>0</v>
      </c>
    </row>
    <row r="158" spans="1:24" ht="102">
      <c r="A158" s="20">
        <v>148</v>
      </c>
      <c r="B158" s="21" t="s">
        <v>732</v>
      </c>
      <c r="C158" s="22" t="s">
        <v>733</v>
      </c>
      <c r="D158" s="21" t="s">
        <v>719</v>
      </c>
      <c r="E158" s="23">
        <v>70</v>
      </c>
      <c r="F158" s="24">
        <v>24773</v>
      </c>
      <c r="G158" s="24">
        <v>23273</v>
      </c>
      <c r="H158" s="25">
        <v>0</v>
      </c>
      <c r="I158" s="26"/>
      <c r="J158" s="24">
        <v>24773</v>
      </c>
      <c r="K158" s="27">
        <v>1734110</v>
      </c>
      <c r="L158" s="43">
        <v>0</v>
      </c>
      <c r="M158" s="53">
        <v>70</v>
      </c>
      <c r="O158" s="60">
        <v>59575</v>
      </c>
      <c r="P158" s="60">
        <v>23273</v>
      </c>
      <c r="Q158" s="60">
        <v>18618.400000000001</v>
      </c>
      <c r="R158" s="60">
        <v>17454.75</v>
      </c>
      <c r="T158" s="96">
        <f t="shared" si="8"/>
        <v>461233623.20000005</v>
      </c>
      <c r="U158" s="96">
        <f t="shared" si="9"/>
        <v>432406521.75</v>
      </c>
      <c r="W158" s="94">
        <f t="shared" si="10"/>
        <v>461233623.20000005</v>
      </c>
      <c r="X158" s="94">
        <f t="shared" si="11"/>
        <v>432406521.75</v>
      </c>
    </row>
    <row r="159" spans="1:24" ht="102">
      <c r="A159" s="20">
        <v>149</v>
      </c>
      <c r="B159" s="21" t="s">
        <v>734</v>
      </c>
      <c r="C159" s="22" t="s">
        <v>735</v>
      </c>
      <c r="D159" s="21" t="s">
        <v>719</v>
      </c>
      <c r="E159" s="23">
        <v>0</v>
      </c>
      <c r="F159" s="24">
        <v>0</v>
      </c>
      <c r="G159" s="24">
        <v>0</v>
      </c>
      <c r="H159" s="25">
        <v>0</v>
      </c>
      <c r="I159" s="26"/>
      <c r="J159" s="24">
        <v>0</v>
      </c>
      <c r="K159" s="27">
        <v>0</v>
      </c>
      <c r="L159" s="43">
        <v>0</v>
      </c>
      <c r="M159" s="53">
        <v>0</v>
      </c>
      <c r="O159" s="60">
        <v>48445</v>
      </c>
      <c r="P159" s="60">
        <v>20073</v>
      </c>
      <c r="Q159" s="60">
        <v>16058.4</v>
      </c>
      <c r="R159" s="60">
        <v>15054.75</v>
      </c>
      <c r="T159" s="96">
        <f t="shared" si="8"/>
        <v>0</v>
      </c>
      <c r="U159" s="96">
        <f t="shared" si="9"/>
        <v>0</v>
      </c>
      <c r="W159" s="94">
        <f t="shared" si="10"/>
        <v>0</v>
      </c>
      <c r="X159" s="94">
        <f t="shared" si="11"/>
        <v>0</v>
      </c>
    </row>
    <row r="160" spans="1:24" ht="114.75">
      <c r="A160" s="20">
        <v>150</v>
      </c>
      <c r="B160" s="21" t="s">
        <v>736</v>
      </c>
      <c r="C160" s="22" t="s">
        <v>737</v>
      </c>
      <c r="D160" s="21" t="s">
        <v>559</v>
      </c>
      <c r="E160" s="23">
        <v>0</v>
      </c>
      <c r="F160" s="24">
        <v>0</v>
      </c>
      <c r="G160" s="24">
        <v>0</v>
      </c>
      <c r="H160" s="25">
        <v>0</v>
      </c>
      <c r="I160" s="26"/>
      <c r="J160" s="24">
        <v>0</v>
      </c>
      <c r="K160" s="27">
        <v>0</v>
      </c>
      <c r="L160" s="43">
        <v>0</v>
      </c>
      <c r="M160" s="53">
        <v>0</v>
      </c>
      <c r="O160" s="60">
        <v>61569</v>
      </c>
      <c r="P160" s="60">
        <v>4690</v>
      </c>
      <c r="Q160" s="60">
        <v>3752</v>
      </c>
      <c r="R160" s="60">
        <v>3517.5</v>
      </c>
      <c r="T160" s="96">
        <f t="shared" si="8"/>
        <v>0</v>
      </c>
      <c r="U160" s="96">
        <f t="shared" si="9"/>
        <v>0</v>
      </c>
      <c r="W160" s="94">
        <f t="shared" si="10"/>
        <v>0</v>
      </c>
      <c r="X160" s="94">
        <f t="shared" si="11"/>
        <v>0</v>
      </c>
    </row>
    <row r="161" spans="1:24" ht="114.75">
      <c r="A161" s="20">
        <v>151</v>
      </c>
      <c r="B161" s="21" t="s">
        <v>738</v>
      </c>
      <c r="C161" s="22" t="s">
        <v>739</v>
      </c>
      <c r="D161" s="21" t="s">
        <v>559</v>
      </c>
      <c r="E161" s="23">
        <v>0</v>
      </c>
      <c r="F161" s="24">
        <v>0</v>
      </c>
      <c r="G161" s="24">
        <v>0</v>
      </c>
      <c r="H161" s="25">
        <v>0</v>
      </c>
      <c r="I161" s="26"/>
      <c r="J161" s="24">
        <v>0</v>
      </c>
      <c r="K161" s="27">
        <v>0</v>
      </c>
      <c r="L161" s="43">
        <v>0</v>
      </c>
      <c r="M161" s="53">
        <v>0</v>
      </c>
      <c r="O161" s="60">
        <v>33484</v>
      </c>
      <c r="P161" s="60">
        <v>5310</v>
      </c>
      <c r="Q161" s="60">
        <v>4248</v>
      </c>
      <c r="R161" s="60">
        <v>3982.5</v>
      </c>
      <c r="T161" s="96">
        <f t="shared" si="8"/>
        <v>0</v>
      </c>
      <c r="U161" s="96">
        <f t="shared" si="9"/>
        <v>0</v>
      </c>
      <c r="W161" s="94">
        <f t="shared" si="10"/>
        <v>0</v>
      </c>
      <c r="X161" s="94">
        <f t="shared" si="11"/>
        <v>0</v>
      </c>
    </row>
    <row r="162" spans="1:24" ht="102">
      <c r="A162" s="20">
        <v>152</v>
      </c>
      <c r="B162" s="21" t="s">
        <v>740</v>
      </c>
      <c r="C162" s="22" t="s">
        <v>741</v>
      </c>
      <c r="D162" s="21" t="s">
        <v>559</v>
      </c>
      <c r="E162" s="23">
        <v>0</v>
      </c>
      <c r="F162" s="24">
        <v>0</v>
      </c>
      <c r="G162" s="24">
        <v>0</v>
      </c>
      <c r="H162" s="25">
        <v>0</v>
      </c>
      <c r="I162" s="26"/>
      <c r="J162" s="24">
        <v>0</v>
      </c>
      <c r="K162" s="27">
        <v>0</v>
      </c>
      <c r="L162" s="43">
        <v>0</v>
      </c>
      <c r="M162" s="53">
        <v>0</v>
      </c>
      <c r="O162" s="60">
        <v>45230</v>
      </c>
      <c r="P162" s="60">
        <v>1753</v>
      </c>
      <c r="Q162" s="60">
        <v>1402.4</v>
      </c>
      <c r="R162" s="60">
        <v>1314.75</v>
      </c>
      <c r="T162" s="96">
        <f t="shared" si="8"/>
        <v>0</v>
      </c>
      <c r="U162" s="96">
        <f t="shared" si="9"/>
        <v>0</v>
      </c>
      <c r="W162" s="94">
        <f t="shared" si="10"/>
        <v>0</v>
      </c>
      <c r="X162" s="94">
        <f t="shared" si="11"/>
        <v>0</v>
      </c>
    </row>
    <row r="163" spans="1:24" ht="102">
      <c r="A163" s="20">
        <v>153</v>
      </c>
      <c r="B163" s="21" t="s">
        <v>742</v>
      </c>
      <c r="C163" s="22" t="s">
        <v>743</v>
      </c>
      <c r="D163" s="21" t="s">
        <v>559</v>
      </c>
      <c r="E163" s="23">
        <v>0</v>
      </c>
      <c r="F163" s="24">
        <v>0</v>
      </c>
      <c r="G163" s="24">
        <v>0</v>
      </c>
      <c r="H163" s="25">
        <v>0</v>
      </c>
      <c r="I163" s="26"/>
      <c r="J163" s="24">
        <v>0</v>
      </c>
      <c r="K163" s="27">
        <v>0</v>
      </c>
      <c r="L163" s="43">
        <v>0</v>
      </c>
      <c r="M163" s="53">
        <v>0</v>
      </c>
      <c r="O163" s="60">
        <v>42427</v>
      </c>
      <c r="P163" s="60">
        <v>4412</v>
      </c>
      <c r="Q163" s="60">
        <v>3529.6</v>
      </c>
      <c r="R163" s="60">
        <v>3309</v>
      </c>
      <c r="T163" s="96">
        <f t="shared" si="8"/>
        <v>0</v>
      </c>
      <c r="U163" s="96">
        <f t="shared" si="9"/>
        <v>0</v>
      </c>
      <c r="W163" s="94">
        <f t="shared" si="10"/>
        <v>0</v>
      </c>
      <c r="X163" s="94">
        <f t="shared" si="11"/>
        <v>0</v>
      </c>
    </row>
    <row r="164" spans="1:24" ht="38.25">
      <c r="A164" s="20">
        <v>154</v>
      </c>
      <c r="B164" s="21" t="s">
        <v>744</v>
      </c>
      <c r="C164" s="22" t="s">
        <v>745</v>
      </c>
      <c r="D164" s="21" t="s">
        <v>714</v>
      </c>
      <c r="E164" s="23">
        <v>0</v>
      </c>
      <c r="F164" s="24">
        <v>0</v>
      </c>
      <c r="G164" s="24">
        <v>0</v>
      </c>
      <c r="H164" s="25">
        <v>0</v>
      </c>
      <c r="I164" s="26"/>
      <c r="J164" s="24">
        <v>0</v>
      </c>
      <c r="K164" s="27">
        <v>0</v>
      </c>
      <c r="L164" s="43">
        <v>0</v>
      </c>
      <c r="M164" s="53">
        <v>0</v>
      </c>
      <c r="O164" s="60">
        <v>23967</v>
      </c>
      <c r="P164" s="60">
        <v>2543</v>
      </c>
      <c r="Q164" s="60">
        <v>2034.4</v>
      </c>
      <c r="R164" s="60">
        <v>1907.25</v>
      </c>
      <c r="T164" s="96">
        <f t="shared" si="8"/>
        <v>0</v>
      </c>
      <c r="U164" s="96">
        <f t="shared" si="9"/>
        <v>0</v>
      </c>
      <c r="W164" s="94">
        <f t="shared" si="10"/>
        <v>0</v>
      </c>
      <c r="X164" s="94">
        <f t="shared" si="11"/>
        <v>0</v>
      </c>
    </row>
    <row r="165" spans="1:24" ht="51">
      <c r="A165" s="20">
        <v>155</v>
      </c>
      <c r="B165" s="21" t="s">
        <v>746</v>
      </c>
      <c r="C165" s="22" t="s">
        <v>747</v>
      </c>
      <c r="D165" s="21" t="s">
        <v>748</v>
      </c>
      <c r="E165" s="23">
        <v>0</v>
      </c>
      <c r="F165" s="24">
        <v>0</v>
      </c>
      <c r="G165" s="24">
        <v>0</v>
      </c>
      <c r="H165" s="25">
        <v>0</v>
      </c>
      <c r="I165" s="26"/>
      <c r="J165" s="24">
        <v>0</v>
      </c>
      <c r="K165" s="27">
        <v>0</v>
      </c>
      <c r="L165" s="43">
        <v>0</v>
      </c>
      <c r="M165" s="53">
        <v>0</v>
      </c>
      <c r="O165" s="60">
        <v>12512</v>
      </c>
      <c r="P165" s="60">
        <v>4283</v>
      </c>
      <c r="Q165" s="60">
        <v>3426.4</v>
      </c>
      <c r="R165" s="60">
        <v>3212.25</v>
      </c>
      <c r="T165" s="96">
        <f t="shared" si="8"/>
        <v>0</v>
      </c>
      <c r="U165" s="96">
        <f t="shared" si="9"/>
        <v>0</v>
      </c>
      <c r="W165" s="94">
        <f t="shared" si="10"/>
        <v>0</v>
      </c>
      <c r="X165" s="94">
        <f t="shared" si="11"/>
        <v>0</v>
      </c>
    </row>
    <row r="166" spans="1:24" ht="51">
      <c r="A166" s="20">
        <v>156</v>
      </c>
      <c r="B166" s="21" t="s">
        <v>749</v>
      </c>
      <c r="C166" s="22" t="s">
        <v>750</v>
      </c>
      <c r="D166" s="21" t="s">
        <v>751</v>
      </c>
      <c r="E166" s="23">
        <v>20</v>
      </c>
      <c r="F166" s="24">
        <v>11708</v>
      </c>
      <c r="G166" s="24">
        <v>4888</v>
      </c>
      <c r="H166" s="25">
        <v>0</v>
      </c>
      <c r="I166" s="26"/>
      <c r="J166" s="24">
        <v>11708</v>
      </c>
      <c r="K166" s="27">
        <v>234160</v>
      </c>
      <c r="L166" s="43">
        <v>0</v>
      </c>
      <c r="M166" s="53">
        <v>20</v>
      </c>
      <c r="O166" s="60">
        <v>14135</v>
      </c>
      <c r="P166" s="60">
        <v>4888</v>
      </c>
      <c r="Q166" s="60">
        <v>3910.4</v>
      </c>
      <c r="R166" s="60">
        <v>3666</v>
      </c>
      <c r="T166" s="96">
        <f t="shared" si="8"/>
        <v>45782963.200000003</v>
      </c>
      <c r="U166" s="96">
        <f t="shared" si="9"/>
        <v>42921528</v>
      </c>
      <c r="W166" s="94">
        <f t="shared" si="10"/>
        <v>45782963.200000003</v>
      </c>
      <c r="X166" s="94">
        <f t="shared" si="11"/>
        <v>42921528</v>
      </c>
    </row>
    <row r="167" spans="1:24" ht="51">
      <c r="A167" s="20">
        <v>157</v>
      </c>
      <c r="B167" s="21" t="s">
        <v>752</v>
      </c>
      <c r="C167" s="22" t="s">
        <v>753</v>
      </c>
      <c r="D167" s="21" t="s">
        <v>754</v>
      </c>
      <c r="E167" s="23">
        <v>20</v>
      </c>
      <c r="F167" s="24">
        <v>12950</v>
      </c>
      <c r="G167" s="24">
        <v>7289</v>
      </c>
      <c r="H167" s="25">
        <v>0</v>
      </c>
      <c r="I167" s="26"/>
      <c r="J167" s="24">
        <v>12950</v>
      </c>
      <c r="K167" s="27">
        <v>259000</v>
      </c>
      <c r="L167" s="43">
        <v>0</v>
      </c>
      <c r="M167" s="53">
        <v>20</v>
      </c>
      <c r="O167" s="60">
        <v>14491</v>
      </c>
      <c r="P167" s="60">
        <v>7289</v>
      </c>
      <c r="Q167" s="60">
        <v>5831.2</v>
      </c>
      <c r="R167" s="60">
        <v>5466.75</v>
      </c>
      <c r="T167" s="96">
        <f t="shared" si="8"/>
        <v>75514040</v>
      </c>
      <c r="U167" s="96">
        <f t="shared" si="9"/>
        <v>70794412.5</v>
      </c>
      <c r="W167" s="94">
        <f t="shared" si="10"/>
        <v>75514040</v>
      </c>
      <c r="X167" s="94">
        <f t="shared" si="11"/>
        <v>70794412.5</v>
      </c>
    </row>
    <row r="168" spans="1:24" ht="140.25">
      <c r="A168" s="20">
        <v>158</v>
      </c>
      <c r="B168" s="21" t="s">
        <v>755</v>
      </c>
      <c r="C168" s="22" t="s">
        <v>756</v>
      </c>
      <c r="D168" s="21" t="s">
        <v>748</v>
      </c>
      <c r="E168" s="23">
        <v>0</v>
      </c>
      <c r="F168" s="24">
        <v>0</v>
      </c>
      <c r="G168" s="24">
        <v>0</v>
      </c>
      <c r="H168" s="25">
        <v>0</v>
      </c>
      <c r="I168" s="26"/>
      <c r="J168" s="24">
        <v>0</v>
      </c>
      <c r="K168" s="27">
        <v>0</v>
      </c>
      <c r="L168" s="43">
        <v>0</v>
      </c>
      <c r="M168" s="53">
        <v>0</v>
      </c>
      <c r="O168" s="60">
        <v>20905</v>
      </c>
      <c r="P168" s="60">
        <v>7448</v>
      </c>
      <c r="Q168" s="60">
        <v>5958.4</v>
      </c>
      <c r="R168" s="60">
        <v>5586</v>
      </c>
      <c r="T168" s="96">
        <f t="shared" si="8"/>
        <v>0</v>
      </c>
      <c r="U168" s="96">
        <f t="shared" si="9"/>
        <v>0</v>
      </c>
      <c r="W168" s="94">
        <f t="shared" si="10"/>
        <v>0</v>
      </c>
      <c r="X168" s="94">
        <f t="shared" si="11"/>
        <v>0</v>
      </c>
    </row>
    <row r="169" spans="1:24" ht="102">
      <c r="A169" s="20">
        <v>159</v>
      </c>
      <c r="B169" s="21" t="s">
        <v>757</v>
      </c>
      <c r="C169" s="22" t="s">
        <v>758</v>
      </c>
      <c r="D169" s="21" t="s">
        <v>759</v>
      </c>
      <c r="E169" s="23">
        <v>5</v>
      </c>
      <c r="F169" s="24">
        <v>9332</v>
      </c>
      <c r="G169" s="24">
        <v>2130</v>
      </c>
      <c r="H169" s="25">
        <v>0</v>
      </c>
      <c r="I169" s="26"/>
      <c r="J169" s="24">
        <v>9332</v>
      </c>
      <c r="K169" s="27">
        <v>46660</v>
      </c>
      <c r="L169" s="43">
        <v>0</v>
      </c>
      <c r="M169" s="53">
        <v>5</v>
      </c>
      <c r="O169" s="60">
        <v>14139</v>
      </c>
      <c r="P169" s="60">
        <v>2130</v>
      </c>
      <c r="Q169" s="60">
        <v>1704</v>
      </c>
      <c r="R169" s="60">
        <v>1597.5</v>
      </c>
      <c r="T169" s="96">
        <f t="shared" si="8"/>
        <v>15901728</v>
      </c>
      <c r="U169" s="96">
        <f t="shared" si="9"/>
        <v>14907870</v>
      </c>
      <c r="W169" s="94">
        <f t="shared" si="10"/>
        <v>15901728</v>
      </c>
      <c r="X169" s="94">
        <f t="shared" si="11"/>
        <v>14907870</v>
      </c>
    </row>
    <row r="170" spans="1:24" ht="216.75">
      <c r="A170" s="20">
        <v>160</v>
      </c>
      <c r="B170" s="21" t="s">
        <v>760</v>
      </c>
      <c r="C170" s="22" t="s">
        <v>761</v>
      </c>
      <c r="D170" s="21" t="s">
        <v>762</v>
      </c>
      <c r="E170" s="23">
        <v>0</v>
      </c>
      <c r="F170" s="24">
        <v>0</v>
      </c>
      <c r="G170" s="24">
        <v>0</v>
      </c>
      <c r="H170" s="25">
        <v>0</v>
      </c>
      <c r="I170" s="26"/>
      <c r="J170" s="24">
        <v>0</v>
      </c>
      <c r="K170" s="27">
        <v>0</v>
      </c>
      <c r="L170" s="43">
        <v>0</v>
      </c>
      <c r="M170" s="53">
        <v>0</v>
      </c>
      <c r="O170" s="60">
        <v>4266</v>
      </c>
      <c r="P170" s="60">
        <v>1748</v>
      </c>
      <c r="Q170" s="60">
        <v>1398.4</v>
      </c>
      <c r="R170" s="60">
        <v>1311</v>
      </c>
      <c r="T170" s="96">
        <f t="shared" si="8"/>
        <v>0</v>
      </c>
      <c r="U170" s="96">
        <f t="shared" si="9"/>
        <v>0</v>
      </c>
      <c r="W170" s="94">
        <f t="shared" si="10"/>
        <v>0</v>
      </c>
      <c r="X170" s="94">
        <f t="shared" si="11"/>
        <v>0</v>
      </c>
    </row>
    <row r="171" spans="1:24" ht="127.5">
      <c r="A171" s="20">
        <v>161</v>
      </c>
      <c r="B171" s="21" t="s">
        <v>763</v>
      </c>
      <c r="C171" s="22" t="s">
        <v>764</v>
      </c>
      <c r="D171" s="21" t="s">
        <v>559</v>
      </c>
      <c r="E171" s="23">
        <v>0</v>
      </c>
      <c r="F171" s="24">
        <v>0</v>
      </c>
      <c r="G171" s="24">
        <v>0</v>
      </c>
      <c r="H171" s="25">
        <v>0</v>
      </c>
      <c r="I171" s="26"/>
      <c r="J171" s="24">
        <v>0</v>
      </c>
      <c r="K171" s="27">
        <v>0</v>
      </c>
      <c r="L171" s="43">
        <v>0</v>
      </c>
      <c r="M171" s="53">
        <v>0</v>
      </c>
      <c r="O171" s="60">
        <v>12833</v>
      </c>
      <c r="P171" s="60">
        <v>2262</v>
      </c>
      <c r="Q171" s="60">
        <v>1809.6</v>
      </c>
      <c r="R171" s="60">
        <v>1696.5</v>
      </c>
      <c r="T171" s="96">
        <f t="shared" si="8"/>
        <v>0</v>
      </c>
      <c r="U171" s="96">
        <f t="shared" si="9"/>
        <v>0</v>
      </c>
      <c r="W171" s="94">
        <f t="shared" si="10"/>
        <v>0</v>
      </c>
      <c r="X171" s="94">
        <f t="shared" si="11"/>
        <v>0</v>
      </c>
    </row>
    <row r="172" spans="1:24" ht="127.5">
      <c r="A172" s="20">
        <v>162</v>
      </c>
      <c r="B172" s="21" t="s">
        <v>765</v>
      </c>
      <c r="C172" s="28" t="s">
        <v>766</v>
      </c>
      <c r="D172" s="21" t="s">
        <v>559</v>
      </c>
      <c r="E172" s="23">
        <v>3</v>
      </c>
      <c r="F172" s="24">
        <v>4072</v>
      </c>
      <c r="G172" s="24">
        <v>2262</v>
      </c>
      <c r="H172" s="25">
        <v>0</v>
      </c>
      <c r="I172" s="26"/>
      <c r="J172" s="24">
        <v>4072</v>
      </c>
      <c r="K172" s="27">
        <v>12216</v>
      </c>
      <c r="L172" s="43">
        <v>0</v>
      </c>
      <c r="M172" s="53">
        <v>3</v>
      </c>
      <c r="O172" s="60">
        <v>16402</v>
      </c>
      <c r="P172" s="60">
        <v>2262</v>
      </c>
      <c r="Q172" s="60">
        <v>1809.6</v>
      </c>
      <c r="R172" s="60">
        <v>1696.5</v>
      </c>
      <c r="T172" s="96">
        <f t="shared" si="8"/>
        <v>7368691.1999999993</v>
      </c>
      <c r="U172" s="96">
        <f t="shared" si="9"/>
        <v>6908148</v>
      </c>
      <c r="W172" s="94">
        <f t="shared" si="10"/>
        <v>7368691.1999999993</v>
      </c>
      <c r="X172" s="94">
        <f t="shared" si="11"/>
        <v>6908148</v>
      </c>
    </row>
    <row r="173" spans="1:24" ht="127.5">
      <c r="A173" s="20">
        <v>163</v>
      </c>
      <c r="B173" s="21" t="s">
        <v>767</v>
      </c>
      <c r="C173" s="22" t="s">
        <v>768</v>
      </c>
      <c r="D173" s="21" t="s">
        <v>559</v>
      </c>
      <c r="E173" s="23">
        <v>6</v>
      </c>
      <c r="F173" s="24">
        <v>4581</v>
      </c>
      <c r="G173" s="24">
        <v>2262</v>
      </c>
      <c r="H173" s="25">
        <v>0</v>
      </c>
      <c r="I173" s="26"/>
      <c r="J173" s="24">
        <v>4581</v>
      </c>
      <c r="K173" s="27">
        <v>27486</v>
      </c>
      <c r="L173" s="43">
        <v>0</v>
      </c>
      <c r="M173" s="53">
        <v>6</v>
      </c>
      <c r="O173" s="60">
        <v>20588</v>
      </c>
      <c r="P173" s="60">
        <v>2262</v>
      </c>
      <c r="Q173" s="60">
        <v>1809.6</v>
      </c>
      <c r="R173" s="60">
        <v>1696.5</v>
      </c>
      <c r="T173" s="96">
        <f t="shared" si="8"/>
        <v>8289777.5999999996</v>
      </c>
      <c r="U173" s="96">
        <f t="shared" si="9"/>
        <v>7771666.5</v>
      </c>
      <c r="W173" s="94">
        <f t="shared" si="10"/>
        <v>8289777.5999999996</v>
      </c>
      <c r="X173" s="94">
        <f t="shared" si="11"/>
        <v>7771666.5</v>
      </c>
    </row>
    <row r="174" spans="1:24" ht="140.25">
      <c r="A174" s="20">
        <v>164</v>
      </c>
      <c r="B174" s="21" t="s">
        <v>769</v>
      </c>
      <c r="C174" s="22" t="s">
        <v>770</v>
      </c>
      <c r="D174" s="21" t="s">
        <v>559</v>
      </c>
      <c r="E174" s="23">
        <v>0</v>
      </c>
      <c r="F174" s="24">
        <v>0</v>
      </c>
      <c r="G174" s="24">
        <v>0</v>
      </c>
      <c r="H174" s="25">
        <v>0</v>
      </c>
      <c r="I174" s="26"/>
      <c r="J174" s="24">
        <v>0</v>
      </c>
      <c r="K174" s="27">
        <v>0</v>
      </c>
      <c r="L174" s="43">
        <v>0</v>
      </c>
      <c r="M174" s="53">
        <v>0</v>
      </c>
      <c r="O174" s="60">
        <v>14762</v>
      </c>
      <c r="P174" s="60">
        <v>1404</v>
      </c>
      <c r="Q174" s="60">
        <v>1123.2</v>
      </c>
      <c r="R174" s="60">
        <v>1053</v>
      </c>
      <c r="T174" s="96">
        <f t="shared" si="8"/>
        <v>0</v>
      </c>
      <c r="U174" s="96">
        <f t="shared" si="9"/>
        <v>0</v>
      </c>
      <c r="W174" s="94">
        <f t="shared" si="10"/>
        <v>0</v>
      </c>
      <c r="X174" s="94">
        <f t="shared" si="11"/>
        <v>0</v>
      </c>
    </row>
    <row r="175" spans="1:24" ht="102">
      <c r="A175" s="20">
        <v>165</v>
      </c>
      <c r="B175" s="21" t="s">
        <v>771</v>
      </c>
      <c r="C175" s="22" t="s">
        <v>772</v>
      </c>
      <c r="D175" s="21" t="s">
        <v>773</v>
      </c>
      <c r="E175" s="23">
        <v>0</v>
      </c>
      <c r="F175" s="24">
        <v>0</v>
      </c>
      <c r="G175" s="24">
        <v>0</v>
      </c>
      <c r="H175" s="25">
        <v>0</v>
      </c>
      <c r="I175" s="26"/>
      <c r="J175" s="24">
        <v>0</v>
      </c>
      <c r="K175" s="27">
        <v>0</v>
      </c>
      <c r="L175" s="43">
        <v>0</v>
      </c>
      <c r="M175" s="53">
        <v>0</v>
      </c>
      <c r="O175" s="60">
        <v>22131</v>
      </c>
      <c r="P175" s="60">
        <v>9625</v>
      </c>
      <c r="Q175" s="60">
        <v>7700</v>
      </c>
      <c r="R175" s="60">
        <v>7218.75</v>
      </c>
      <c r="T175" s="96">
        <f t="shared" si="8"/>
        <v>0</v>
      </c>
      <c r="U175" s="96">
        <f t="shared" si="9"/>
        <v>0</v>
      </c>
      <c r="W175" s="94">
        <f t="shared" si="10"/>
        <v>0</v>
      </c>
      <c r="X175" s="94">
        <f t="shared" si="11"/>
        <v>0</v>
      </c>
    </row>
    <row r="176" spans="1:24" ht="102">
      <c r="A176" s="20">
        <v>166</v>
      </c>
      <c r="B176" s="21" t="s">
        <v>774</v>
      </c>
      <c r="C176" s="22" t="s">
        <v>775</v>
      </c>
      <c r="D176" s="21" t="s">
        <v>776</v>
      </c>
      <c r="E176" s="23">
        <v>0</v>
      </c>
      <c r="F176" s="24">
        <v>0</v>
      </c>
      <c r="G176" s="24">
        <v>0</v>
      </c>
      <c r="H176" s="25">
        <v>0</v>
      </c>
      <c r="I176" s="26"/>
      <c r="J176" s="24">
        <v>0</v>
      </c>
      <c r="K176" s="27">
        <v>0</v>
      </c>
      <c r="L176" s="43">
        <v>0</v>
      </c>
      <c r="M176" s="53">
        <v>0</v>
      </c>
      <c r="O176" s="60">
        <v>61647</v>
      </c>
      <c r="P176" s="60">
        <v>14479</v>
      </c>
      <c r="Q176" s="60">
        <v>11583.2</v>
      </c>
      <c r="R176" s="60">
        <v>10859.25</v>
      </c>
      <c r="T176" s="96">
        <f t="shared" si="8"/>
        <v>0</v>
      </c>
      <c r="U176" s="96">
        <f t="shared" si="9"/>
        <v>0</v>
      </c>
      <c r="W176" s="94">
        <f t="shared" si="10"/>
        <v>0</v>
      </c>
      <c r="X176" s="94">
        <f t="shared" si="11"/>
        <v>0</v>
      </c>
    </row>
    <row r="177" spans="1:24" ht="63.75">
      <c r="A177" s="20">
        <v>167</v>
      </c>
      <c r="B177" s="21" t="s">
        <v>777</v>
      </c>
      <c r="C177" s="22" t="s">
        <v>778</v>
      </c>
      <c r="D177" s="21" t="s">
        <v>779</v>
      </c>
      <c r="E177" s="23">
        <v>0</v>
      </c>
      <c r="F177" s="24">
        <v>0</v>
      </c>
      <c r="G177" s="24">
        <v>0</v>
      </c>
      <c r="H177" s="25">
        <v>0</v>
      </c>
      <c r="I177" s="26"/>
      <c r="J177" s="24">
        <v>0</v>
      </c>
      <c r="K177" s="27">
        <v>0</v>
      </c>
      <c r="L177" s="43">
        <v>0</v>
      </c>
      <c r="M177" s="53">
        <v>0</v>
      </c>
      <c r="O177" s="60">
        <v>35420</v>
      </c>
      <c r="P177" s="60">
        <v>3870</v>
      </c>
      <c r="Q177" s="60">
        <v>3096</v>
      </c>
      <c r="R177" s="60">
        <v>2902.5</v>
      </c>
      <c r="T177" s="96">
        <f t="shared" si="8"/>
        <v>0</v>
      </c>
      <c r="U177" s="96">
        <f t="shared" si="9"/>
        <v>0</v>
      </c>
      <c r="W177" s="94">
        <f t="shared" si="10"/>
        <v>0</v>
      </c>
      <c r="X177" s="94">
        <f t="shared" si="11"/>
        <v>0</v>
      </c>
    </row>
    <row r="178" spans="1:24" ht="51">
      <c r="A178" s="20">
        <v>168</v>
      </c>
      <c r="B178" s="21" t="s">
        <v>780</v>
      </c>
      <c r="C178" s="22" t="s">
        <v>781</v>
      </c>
      <c r="D178" s="21" t="s">
        <v>559</v>
      </c>
      <c r="E178" s="23">
        <v>5</v>
      </c>
      <c r="F178" s="24">
        <v>40723</v>
      </c>
      <c r="G178" s="24">
        <v>27347</v>
      </c>
      <c r="H178" s="25">
        <v>0</v>
      </c>
      <c r="I178" s="26"/>
      <c r="J178" s="24">
        <v>40723</v>
      </c>
      <c r="K178" s="27">
        <v>203615</v>
      </c>
      <c r="L178" s="43">
        <v>0</v>
      </c>
      <c r="M178" s="53">
        <v>5</v>
      </c>
      <c r="O178" s="60">
        <v>51691</v>
      </c>
      <c r="P178" s="60">
        <v>27347</v>
      </c>
      <c r="Q178" s="60">
        <v>21877.599999999999</v>
      </c>
      <c r="R178" s="60">
        <v>20510.25</v>
      </c>
      <c r="T178" s="96">
        <f t="shared" si="8"/>
        <v>890921504.79999995</v>
      </c>
      <c r="U178" s="96">
        <f t="shared" si="9"/>
        <v>835238910.75</v>
      </c>
      <c r="W178" s="94">
        <f t="shared" si="10"/>
        <v>890921504.79999995</v>
      </c>
      <c r="X178" s="94">
        <f t="shared" si="11"/>
        <v>835238910.75</v>
      </c>
    </row>
    <row r="179" spans="1:24" ht="153">
      <c r="A179" s="20">
        <v>169</v>
      </c>
      <c r="B179" s="21" t="s">
        <v>782</v>
      </c>
      <c r="C179" s="22" t="s">
        <v>783</v>
      </c>
      <c r="D179" s="21" t="s">
        <v>559</v>
      </c>
      <c r="E179" s="23">
        <v>0</v>
      </c>
      <c r="F179" s="24">
        <v>0</v>
      </c>
      <c r="G179" s="24">
        <v>0</v>
      </c>
      <c r="H179" s="25">
        <v>0</v>
      </c>
      <c r="I179" s="26"/>
      <c r="J179" s="24">
        <v>0</v>
      </c>
      <c r="K179" s="27">
        <v>0</v>
      </c>
      <c r="L179" s="43">
        <v>0</v>
      </c>
      <c r="M179" s="53">
        <v>0</v>
      </c>
      <c r="O179" s="60">
        <v>282800</v>
      </c>
      <c r="P179" s="60">
        <v>6693</v>
      </c>
      <c r="Q179" s="60">
        <v>5354.4</v>
      </c>
      <c r="R179" s="60">
        <v>5019.75</v>
      </c>
      <c r="T179" s="96">
        <f t="shared" si="8"/>
        <v>0</v>
      </c>
      <c r="U179" s="96">
        <f t="shared" si="9"/>
        <v>0</v>
      </c>
      <c r="W179" s="94">
        <f t="shared" si="10"/>
        <v>0</v>
      </c>
      <c r="X179" s="94">
        <f t="shared" si="11"/>
        <v>0</v>
      </c>
    </row>
    <row r="180" spans="1:24" ht="280.5">
      <c r="A180" s="20">
        <v>170</v>
      </c>
      <c r="B180" s="21" t="s">
        <v>784</v>
      </c>
      <c r="C180" s="22" t="s">
        <v>785</v>
      </c>
      <c r="D180" s="21" t="s">
        <v>786</v>
      </c>
      <c r="E180" s="23">
        <v>70</v>
      </c>
      <c r="F180" s="24">
        <v>37784</v>
      </c>
      <c r="G180" s="24">
        <v>12705</v>
      </c>
      <c r="H180" s="25">
        <v>0</v>
      </c>
      <c r="I180" s="26"/>
      <c r="J180" s="24">
        <v>37784</v>
      </c>
      <c r="K180" s="27">
        <v>2644880</v>
      </c>
      <c r="L180" s="43">
        <v>0</v>
      </c>
      <c r="M180" s="53">
        <v>70</v>
      </c>
      <c r="O180" s="60">
        <v>66175</v>
      </c>
      <c r="P180" s="60">
        <v>12705</v>
      </c>
      <c r="Q180" s="60">
        <v>10164</v>
      </c>
      <c r="R180" s="60">
        <v>9528.75</v>
      </c>
      <c r="T180" s="96">
        <f t="shared" si="8"/>
        <v>384036576</v>
      </c>
      <c r="U180" s="96">
        <f t="shared" si="9"/>
        <v>360034290</v>
      </c>
      <c r="W180" s="94">
        <f t="shared" si="10"/>
        <v>384036576</v>
      </c>
      <c r="X180" s="94">
        <f t="shared" si="11"/>
        <v>360034290</v>
      </c>
    </row>
    <row r="181" spans="1:24" ht="165.75">
      <c r="A181" s="20">
        <v>171</v>
      </c>
      <c r="B181" s="21" t="s">
        <v>787</v>
      </c>
      <c r="C181" s="22" t="s">
        <v>788</v>
      </c>
      <c r="D181" s="21" t="s">
        <v>786</v>
      </c>
      <c r="E181" s="23">
        <v>0</v>
      </c>
      <c r="F181" s="24">
        <v>0</v>
      </c>
      <c r="G181" s="24">
        <v>0</v>
      </c>
      <c r="H181" s="25">
        <v>0</v>
      </c>
      <c r="I181" s="26"/>
      <c r="J181" s="24">
        <v>0</v>
      </c>
      <c r="K181" s="27">
        <v>0</v>
      </c>
      <c r="L181" s="43">
        <v>0</v>
      </c>
      <c r="M181" s="53">
        <v>0</v>
      </c>
      <c r="O181" s="60">
        <v>45450</v>
      </c>
      <c r="P181" s="60">
        <v>16204</v>
      </c>
      <c r="Q181" s="60">
        <v>12963.2</v>
      </c>
      <c r="R181" s="60">
        <v>12153</v>
      </c>
      <c r="T181" s="96">
        <f t="shared" si="8"/>
        <v>0</v>
      </c>
      <c r="U181" s="96">
        <f t="shared" si="9"/>
        <v>0</v>
      </c>
      <c r="W181" s="94">
        <f t="shared" si="10"/>
        <v>0</v>
      </c>
      <c r="X181" s="94">
        <f t="shared" si="11"/>
        <v>0</v>
      </c>
    </row>
    <row r="182" spans="1:24" ht="229.5">
      <c r="A182" s="20">
        <v>172</v>
      </c>
      <c r="B182" s="21" t="s">
        <v>789</v>
      </c>
      <c r="C182" s="22" t="s">
        <v>790</v>
      </c>
      <c r="D182" s="21" t="s">
        <v>791</v>
      </c>
      <c r="E182" s="23">
        <v>0</v>
      </c>
      <c r="F182" s="24">
        <v>0</v>
      </c>
      <c r="G182" s="24">
        <v>0</v>
      </c>
      <c r="H182" s="25">
        <v>0</v>
      </c>
      <c r="I182" s="26"/>
      <c r="J182" s="24">
        <v>0</v>
      </c>
      <c r="K182" s="27">
        <v>0</v>
      </c>
      <c r="L182" s="43">
        <v>0</v>
      </c>
      <c r="M182" s="53">
        <v>0</v>
      </c>
      <c r="O182" s="60">
        <v>99044</v>
      </c>
      <c r="P182" s="60">
        <v>3394</v>
      </c>
      <c r="Q182" s="60">
        <v>2715.2</v>
      </c>
      <c r="R182" s="60">
        <v>2545.5</v>
      </c>
      <c r="T182" s="96">
        <f t="shared" si="8"/>
        <v>0</v>
      </c>
      <c r="U182" s="96">
        <f t="shared" si="9"/>
        <v>0</v>
      </c>
      <c r="W182" s="94">
        <f t="shared" si="10"/>
        <v>0</v>
      </c>
      <c r="X182" s="94">
        <f t="shared" si="11"/>
        <v>0</v>
      </c>
    </row>
    <row r="183" spans="1:24" ht="293.25">
      <c r="A183" s="20">
        <v>173</v>
      </c>
      <c r="B183" s="21" t="s">
        <v>792</v>
      </c>
      <c r="C183" s="22" t="s">
        <v>793</v>
      </c>
      <c r="D183" s="21" t="s">
        <v>791</v>
      </c>
      <c r="E183" s="23">
        <v>0</v>
      </c>
      <c r="F183" s="24">
        <v>0</v>
      </c>
      <c r="G183" s="24">
        <v>0</v>
      </c>
      <c r="H183" s="25">
        <v>0</v>
      </c>
      <c r="I183" s="26"/>
      <c r="J183" s="24">
        <v>0</v>
      </c>
      <c r="K183" s="27">
        <v>0</v>
      </c>
      <c r="L183" s="43">
        <v>0</v>
      </c>
      <c r="M183" s="53">
        <v>0</v>
      </c>
      <c r="O183" s="60">
        <v>63630</v>
      </c>
      <c r="P183" s="60">
        <v>17132</v>
      </c>
      <c r="Q183" s="60">
        <v>13705.6</v>
      </c>
      <c r="R183" s="60">
        <v>12849</v>
      </c>
      <c r="T183" s="96">
        <f t="shared" si="8"/>
        <v>0</v>
      </c>
      <c r="U183" s="96">
        <f t="shared" si="9"/>
        <v>0</v>
      </c>
      <c r="W183" s="94">
        <f t="shared" si="10"/>
        <v>0</v>
      </c>
      <c r="X183" s="94">
        <f t="shared" si="11"/>
        <v>0</v>
      </c>
    </row>
    <row r="184" spans="1:24" ht="89.25">
      <c r="A184" s="20">
        <v>174</v>
      </c>
      <c r="B184" s="21" t="s">
        <v>794</v>
      </c>
      <c r="C184" s="22" t="s">
        <v>795</v>
      </c>
      <c r="D184" s="21" t="s">
        <v>796</v>
      </c>
      <c r="E184" s="23">
        <v>0</v>
      </c>
      <c r="F184" s="24">
        <v>0</v>
      </c>
      <c r="G184" s="24">
        <v>0</v>
      </c>
      <c r="H184" s="25">
        <v>0</v>
      </c>
      <c r="I184" s="26"/>
      <c r="J184" s="24">
        <v>0</v>
      </c>
      <c r="K184" s="27">
        <v>0</v>
      </c>
      <c r="L184" s="43">
        <v>0</v>
      </c>
      <c r="M184" s="53">
        <v>0</v>
      </c>
      <c r="O184" s="60">
        <v>23981</v>
      </c>
      <c r="P184" s="60">
        <v>12521</v>
      </c>
      <c r="Q184" s="60">
        <v>10016.799999999999</v>
      </c>
      <c r="R184" s="60">
        <v>9390.75</v>
      </c>
      <c r="T184" s="96">
        <f t="shared" si="8"/>
        <v>0</v>
      </c>
      <c r="U184" s="96">
        <f t="shared" si="9"/>
        <v>0</v>
      </c>
      <c r="W184" s="94">
        <f t="shared" si="10"/>
        <v>0</v>
      </c>
      <c r="X184" s="94">
        <f t="shared" si="11"/>
        <v>0</v>
      </c>
    </row>
    <row r="185" spans="1:24" ht="127.5">
      <c r="A185" s="20">
        <v>175</v>
      </c>
      <c r="B185" s="21" t="s">
        <v>797</v>
      </c>
      <c r="C185" s="22" t="s">
        <v>798</v>
      </c>
      <c r="D185" s="21" t="s">
        <v>799</v>
      </c>
      <c r="E185" s="23">
        <v>20</v>
      </c>
      <c r="F185" s="24">
        <v>11538</v>
      </c>
      <c r="G185" s="24">
        <v>7300</v>
      </c>
      <c r="H185" s="25">
        <v>0</v>
      </c>
      <c r="I185" s="26"/>
      <c r="J185" s="24">
        <v>11538</v>
      </c>
      <c r="K185" s="27">
        <v>230760</v>
      </c>
      <c r="L185" s="43">
        <v>0</v>
      </c>
      <c r="M185" s="53">
        <v>20</v>
      </c>
      <c r="O185" s="60">
        <v>14544</v>
      </c>
      <c r="P185" s="60">
        <v>7300</v>
      </c>
      <c r="Q185" s="60">
        <v>5840</v>
      </c>
      <c r="R185" s="60">
        <v>5475</v>
      </c>
      <c r="T185" s="96">
        <f t="shared" si="8"/>
        <v>67381920</v>
      </c>
      <c r="U185" s="96">
        <f t="shared" si="9"/>
        <v>63170550</v>
      </c>
      <c r="W185" s="94">
        <f t="shared" si="10"/>
        <v>67381920</v>
      </c>
      <c r="X185" s="94">
        <f t="shared" si="11"/>
        <v>63170550</v>
      </c>
    </row>
    <row r="186" spans="1:24" ht="127.5">
      <c r="A186" s="20">
        <v>176</v>
      </c>
      <c r="B186" s="21" t="s">
        <v>800</v>
      </c>
      <c r="C186" s="22" t="s">
        <v>798</v>
      </c>
      <c r="D186" s="21" t="s">
        <v>801</v>
      </c>
      <c r="E186" s="23">
        <v>0</v>
      </c>
      <c r="F186" s="24">
        <v>0</v>
      </c>
      <c r="G186" s="24">
        <v>0</v>
      </c>
      <c r="H186" s="25">
        <v>0</v>
      </c>
      <c r="I186" s="26"/>
      <c r="J186" s="24">
        <v>0</v>
      </c>
      <c r="K186" s="27">
        <v>0</v>
      </c>
      <c r="L186" s="43">
        <v>0</v>
      </c>
      <c r="M186" s="53">
        <v>0</v>
      </c>
      <c r="O186" s="60">
        <v>15521</v>
      </c>
      <c r="P186" s="60">
        <v>2734</v>
      </c>
      <c r="Q186" s="60">
        <v>2187.1999999999998</v>
      </c>
      <c r="R186" s="60">
        <v>2050.5</v>
      </c>
      <c r="T186" s="96">
        <f t="shared" si="8"/>
        <v>0</v>
      </c>
      <c r="U186" s="96">
        <f t="shared" si="9"/>
        <v>0</v>
      </c>
      <c r="W186" s="94">
        <f t="shared" si="10"/>
        <v>0</v>
      </c>
      <c r="X186" s="94">
        <f t="shared" si="11"/>
        <v>0</v>
      </c>
    </row>
    <row r="187" spans="1:24" ht="127.5">
      <c r="A187" s="20">
        <v>177</v>
      </c>
      <c r="B187" s="21" t="s">
        <v>802</v>
      </c>
      <c r="C187" s="22" t="s">
        <v>798</v>
      </c>
      <c r="D187" s="21" t="s">
        <v>786</v>
      </c>
      <c r="E187" s="23">
        <v>0</v>
      </c>
      <c r="F187" s="24">
        <v>0</v>
      </c>
      <c r="G187" s="24">
        <v>0</v>
      </c>
      <c r="H187" s="25">
        <v>0</v>
      </c>
      <c r="I187" s="26"/>
      <c r="J187" s="24">
        <v>0</v>
      </c>
      <c r="K187" s="27">
        <v>0</v>
      </c>
      <c r="L187" s="43">
        <v>0</v>
      </c>
      <c r="M187" s="53">
        <v>0</v>
      </c>
      <c r="O187" s="60">
        <v>5701</v>
      </c>
      <c r="P187" s="60">
        <v>2538</v>
      </c>
      <c r="Q187" s="60">
        <v>2030.4</v>
      </c>
      <c r="R187" s="60">
        <v>1903.5</v>
      </c>
      <c r="T187" s="96">
        <f t="shared" si="8"/>
        <v>0</v>
      </c>
      <c r="U187" s="96">
        <f t="shared" si="9"/>
        <v>0</v>
      </c>
      <c r="W187" s="94">
        <f t="shared" si="10"/>
        <v>0</v>
      </c>
      <c r="X187" s="94">
        <f t="shared" si="11"/>
        <v>0</v>
      </c>
    </row>
    <row r="188" spans="1:24" ht="127.5">
      <c r="A188" s="20">
        <v>178</v>
      </c>
      <c r="B188" s="21" t="s">
        <v>803</v>
      </c>
      <c r="C188" s="22" t="s">
        <v>804</v>
      </c>
      <c r="D188" s="21" t="s">
        <v>786</v>
      </c>
      <c r="E188" s="23">
        <v>0</v>
      </c>
      <c r="F188" s="24">
        <v>0</v>
      </c>
      <c r="G188" s="24">
        <v>0</v>
      </c>
      <c r="H188" s="25">
        <v>0</v>
      </c>
      <c r="I188" s="26"/>
      <c r="J188" s="24">
        <v>0</v>
      </c>
      <c r="K188" s="27">
        <v>0</v>
      </c>
      <c r="L188" s="43">
        <v>0</v>
      </c>
      <c r="M188" s="53">
        <v>0</v>
      </c>
      <c r="O188" s="60">
        <v>6779</v>
      </c>
      <c r="P188" s="60">
        <v>2538</v>
      </c>
      <c r="Q188" s="60">
        <v>2030.4</v>
      </c>
      <c r="R188" s="60">
        <v>1903.5</v>
      </c>
      <c r="T188" s="96">
        <f t="shared" si="8"/>
        <v>0</v>
      </c>
      <c r="U188" s="96">
        <f t="shared" si="9"/>
        <v>0</v>
      </c>
      <c r="W188" s="94">
        <f t="shared" si="10"/>
        <v>0</v>
      </c>
      <c r="X188" s="94">
        <f t="shared" si="11"/>
        <v>0</v>
      </c>
    </row>
    <row r="189" spans="1:24" ht="127.5">
      <c r="A189" s="20">
        <v>179</v>
      </c>
      <c r="B189" s="21" t="s">
        <v>805</v>
      </c>
      <c r="C189" s="22" t="s">
        <v>806</v>
      </c>
      <c r="D189" s="21" t="s">
        <v>807</v>
      </c>
      <c r="E189" s="23">
        <v>0</v>
      </c>
      <c r="F189" s="24">
        <v>0</v>
      </c>
      <c r="G189" s="24">
        <v>0</v>
      </c>
      <c r="H189" s="25">
        <v>0</v>
      </c>
      <c r="I189" s="26"/>
      <c r="J189" s="24">
        <v>0</v>
      </c>
      <c r="K189" s="27">
        <v>0</v>
      </c>
      <c r="L189" s="43">
        <v>0</v>
      </c>
      <c r="M189" s="53">
        <v>0</v>
      </c>
      <c r="O189" s="60">
        <v>56465</v>
      </c>
      <c r="P189" s="60">
        <v>7761</v>
      </c>
      <c r="Q189" s="60">
        <v>6208.8</v>
      </c>
      <c r="R189" s="60">
        <v>5820.75</v>
      </c>
      <c r="T189" s="96">
        <f t="shared" si="8"/>
        <v>0</v>
      </c>
      <c r="U189" s="96">
        <f t="shared" si="9"/>
        <v>0</v>
      </c>
      <c r="W189" s="94">
        <f t="shared" si="10"/>
        <v>0</v>
      </c>
      <c r="X189" s="94">
        <f t="shared" si="11"/>
        <v>0</v>
      </c>
    </row>
    <row r="190" spans="1:24" ht="229.5">
      <c r="A190" s="20">
        <v>180</v>
      </c>
      <c r="B190" s="21" t="s">
        <v>808</v>
      </c>
      <c r="C190" s="22" t="s">
        <v>809</v>
      </c>
      <c r="D190" s="21" t="s">
        <v>810</v>
      </c>
      <c r="E190" s="23">
        <v>0</v>
      </c>
      <c r="F190" s="24">
        <v>0</v>
      </c>
      <c r="G190" s="24">
        <v>0</v>
      </c>
      <c r="H190" s="25">
        <v>0</v>
      </c>
      <c r="I190" s="26"/>
      <c r="J190" s="24">
        <v>0</v>
      </c>
      <c r="K190" s="27">
        <v>0</v>
      </c>
      <c r="L190" s="43">
        <v>0</v>
      </c>
      <c r="M190" s="53">
        <v>0</v>
      </c>
      <c r="O190" s="60">
        <v>24886</v>
      </c>
      <c r="P190" s="60">
        <v>5701</v>
      </c>
      <c r="Q190" s="60">
        <v>4560.8</v>
      </c>
      <c r="R190" s="60">
        <v>4275.75</v>
      </c>
      <c r="T190" s="96">
        <f t="shared" si="8"/>
        <v>0</v>
      </c>
      <c r="U190" s="96">
        <f t="shared" si="9"/>
        <v>0</v>
      </c>
      <c r="W190" s="94">
        <f t="shared" si="10"/>
        <v>0</v>
      </c>
      <c r="X190" s="94">
        <f t="shared" si="11"/>
        <v>0</v>
      </c>
    </row>
    <row r="191" spans="1:24" ht="127.5">
      <c r="A191" s="20">
        <v>181</v>
      </c>
      <c r="B191" s="21" t="s">
        <v>811</v>
      </c>
      <c r="C191" s="22" t="s">
        <v>812</v>
      </c>
      <c r="D191" s="21" t="s">
        <v>813</v>
      </c>
      <c r="E191" s="23">
        <v>0</v>
      </c>
      <c r="F191" s="24">
        <v>0</v>
      </c>
      <c r="G191" s="24">
        <v>0</v>
      </c>
      <c r="H191" s="25">
        <v>0</v>
      </c>
      <c r="I191" s="26"/>
      <c r="J191" s="24">
        <v>0</v>
      </c>
      <c r="K191" s="27">
        <v>0</v>
      </c>
      <c r="L191" s="43">
        <v>0</v>
      </c>
      <c r="M191" s="53">
        <v>0</v>
      </c>
      <c r="O191" s="60">
        <v>2482</v>
      </c>
      <c r="P191" s="60">
        <v>641</v>
      </c>
      <c r="Q191" s="60">
        <v>512.79999999999995</v>
      </c>
      <c r="R191" s="60">
        <v>480.75</v>
      </c>
      <c r="T191" s="96">
        <f t="shared" si="8"/>
        <v>0</v>
      </c>
      <c r="U191" s="96">
        <f t="shared" si="9"/>
        <v>0</v>
      </c>
      <c r="W191" s="94">
        <f t="shared" si="10"/>
        <v>0</v>
      </c>
      <c r="X191" s="94">
        <f t="shared" si="11"/>
        <v>0</v>
      </c>
    </row>
    <row r="192" spans="1:24" ht="127.5">
      <c r="A192" s="20">
        <v>182</v>
      </c>
      <c r="B192" s="21" t="s">
        <v>814</v>
      </c>
      <c r="C192" s="22" t="s">
        <v>812</v>
      </c>
      <c r="D192" s="21" t="s">
        <v>815</v>
      </c>
      <c r="E192" s="23">
        <v>0</v>
      </c>
      <c r="F192" s="24">
        <v>0</v>
      </c>
      <c r="G192" s="24">
        <v>0</v>
      </c>
      <c r="H192" s="25">
        <v>0</v>
      </c>
      <c r="I192" s="26"/>
      <c r="J192" s="24">
        <v>0</v>
      </c>
      <c r="K192" s="27">
        <v>0</v>
      </c>
      <c r="L192" s="43">
        <v>0</v>
      </c>
      <c r="M192" s="53">
        <v>0</v>
      </c>
      <c r="O192" s="60">
        <v>4482</v>
      </c>
      <c r="P192" s="60">
        <v>1182</v>
      </c>
      <c r="Q192" s="60">
        <v>945.6</v>
      </c>
      <c r="R192" s="60">
        <v>886.5</v>
      </c>
      <c r="T192" s="96">
        <f t="shared" si="8"/>
        <v>0</v>
      </c>
      <c r="U192" s="96">
        <f t="shared" si="9"/>
        <v>0</v>
      </c>
      <c r="W192" s="94">
        <f t="shared" si="10"/>
        <v>0</v>
      </c>
      <c r="X192" s="94">
        <f t="shared" si="11"/>
        <v>0</v>
      </c>
    </row>
    <row r="193" spans="1:24" ht="127.5">
      <c r="A193" s="20">
        <v>183</v>
      </c>
      <c r="B193" s="21" t="s">
        <v>816</v>
      </c>
      <c r="C193" s="22" t="s">
        <v>812</v>
      </c>
      <c r="D193" s="21" t="s">
        <v>817</v>
      </c>
      <c r="E193" s="23">
        <v>0</v>
      </c>
      <c r="F193" s="24">
        <v>0</v>
      </c>
      <c r="G193" s="24">
        <v>0</v>
      </c>
      <c r="H193" s="25">
        <v>0</v>
      </c>
      <c r="I193" s="26"/>
      <c r="J193" s="24">
        <v>0</v>
      </c>
      <c r="K193" s="27">
        <v>0</v>
      </c>
      <c r="L193" s="43">
        <v>0</v>
      </c>
      <c r="M193" s="53">
        <v>0</v>
      </c>
      <c r="O193" s="60">
        <v>2715</v>
      </c>
      <c r="P193" s="60">
        <v>1234</v>
      </c>
      <c r="Q193" s="60">
        <v>987.2</v>
      </c>
      <c r="R193" s="60">
        <v>925.5</v>
      </c>
      <c r="T193" s="96">
        <f t="shared" si="8"/>
        <v>0</v>
      </c>
      <c r="U193" s="96">
        <f t="shared" si="9"/>
        <v>0</v>
      </c>
      <c r="W193" s="94">
        <f t="shared" si="10"/>
        <v>0</v>
      </c>
      <c r="X193" s="94">
        <f t="shared" si="11"/>
        <v>0</v>
      </c>
    </row>
    <row r="194" spans="1:24" ht="63.75">
      <c r="A194" s="20">
        <v>184</v>
      </c>
      <c r="B194" s="21" t="s">
        <v>818</v>
      </c>
      <c r="C194" s="22" t="s">
        <v>819</v>
      </c>
      <c r="D194" s="21" t="s">
        <v>820</v>
      </c>
      <c r="E194" s="23">
        <v>40</v>
      </c>
      <c r="F194" s="24">
        <v>2206</v>
      </c>
      <c r="G194" s="24">
        <v>1303</v>
      </c>
      <c r="H194" s="25">
        <v>0</v>
      </c>
      <c r="I194" s="26"/>
      <c r="J194" s="24">
        <v>2206</v>
      </c>
      <c r="K194" s="27">
        <v>88240</v>
      </c>
      <c r="L194" s="43">
        <v>0</v>
      </c>
      <c r="M194" s="53">
        <v>40</v>
      </c>
      <c r="O194" s="60">
        <v>3675</v>
      </c>
      <c r="P194" s="60">
        <v>1303</v>
      </c>
      <c r="Q194" s="60">
        <v>1042.4000000000001</v>
      </c>
      <c r="R194" s="60">
        <v>977.25</v>
      </c>
      <c r="T194" s="96">
        <f t="shared" si="8"/>
        <v>2299534.4000000004</v>
      </c>
      <c r="U194" s="96">
        <f t="shared" si="9"/>
        <v>2155813.5</v>
      </c>
      <c r="W194" s="94">
        <f t="shared" si="10"/>
        <v>2299534.4000000004</v>
      </c>
      <c r="X194" s="94">
        <f t="shared" si="11"/>
        <v>2155813.5</v>
      </c>
    </row>
    <row r="195" spans="1:24" ht="409.5">
      <c r="A195" s="20">
        <v>185</v>
      </c>
      <c r="B195" s="21" t="s">
        <v>821</v>
      </c>
      <c r="C195" s="22" t="s">
        <v>822</v>
      </c>
      <c r="D195" s="21" t="s">
        <v>820</v>
      </c>
      <c r="E195" s="23">
        <v>0</v>
      </c>
      <c r="F195" s="24">
        <v>0</v>
      </c>
      <c r="G195" s="24">
        <v>0</v>
      </c>
      <c r="H195" s="25">
        <v>0</v>
      </c>
      <c r="I195" s="26"/>
      <c r="J195" s="24">
        <v>0</v>
      </c>
      <c r="K195" s="27">
        <v>0</v>
      </c>
      <c r="L195" s="43">
        <v>0</v>
      </c>
      <c r="M195" s="53">
        <v>0</v>
      </c>
      <c r="O195" s="60">
        <v>14706</v>
      </c>
      <c r="P195" s="60">
        <v>3225</v>
      </c>
      <c r="Q195" s="60">
        <v>2580</v>
      </c>
      <c r="R195" s="60">
        <v>2418.75</v>
      </c>
      <c r="T195" s="96">
        <f t="shared" si="8"/>
        <v>0</v>
      </c>
      <c r="U195" s="96">
        <f t="shared" si="9"/>
        <v>0</v>
      </c>
      <c r="W195" s="94">
        <f t="shared" si="10"/>
        <v>0</v>
      </c>
      <c r="X195" s="94">
        <f t="shared" si="11"/>
        <v>0</v>
      </c>
    </row>
    <row r="196" spans="1:24" ht="51">
      <c r="A196" s="20">
        <v>186</v>
      </c>
      <c r="B196" s="21" t="s">
        <v>823</v>
      </c>
      <c r="C196" s="22" t="s">
        <v>824</v>
      </c>
      <c r="D196" s="21" t="s">
        <v>825</v>
      </c>
      <c r="E196" s="23">
        <v>20</v>
      </c>
      <c r="F196" s="24">
        <v>13405</v>
      </c>
      <c r="G196" s="24">
        <v>8400</v>
      </c>
      <c r="H196" s="25">
        <v>0</v>
      </c>
      <c r="I196" s="26"/>
      <c r="J196" s="24">
        <v>13405</v>
      </c>
      <c r="K196" s="27">
        <v>268100</v>
      </c>
      <c r="L196" s="43">
        <v>0</v>
      </c>
      <c r="M196" s="53">
        <v>20</v>
      </c>
      <c r="O196" s="60">
        <v>24823</v>
      </c>
      <c r="P196" s="60">
        <v>8400</v>
      </c>
      <c r="Q196" s="60">
        <v>6720</v>
      </c>
      <c r="R196" s="60">
        <v>6300</v>
      </c>
      <c r="T196" s="96">
        <f t="shared" si="8"/>
        <v>90081600</v>
      </c>
      <c r="U196" s="96">
        <f t="shared" si="9"/>
        <v>84451500</v>
      </c>
      <c r="W196" s="94">
        <f t="shared" si="10"/>
        <v>90081600</v>
      </c>
      <c r="X196" s="94">
        <f t="shared" si="11"/>
        <v>84451500</v>
      </c>
    </row>
    <row r="197" spans="1:24" ht="63.75">
      <c r="A197" s="20">
        <v>187</v>
      </c>
      <c r="B197" s="21" t="s">
        <v>826</v>
      </c>
      <c r="C197" s="22" t="s">
        <v>827</v>
      </c>
      <c r="D197" s="21" t="s">
        <v>828</v>
      </c>
      <c r="E197" s="23">
        <v>40</v>
      </c>
      <c r="F197" s="24">
        <v>5430</v>
      </c>
      <c r="G197" s="24">
        <v>3225</v>
      </c>
      <c r="H197" s="25">
        <v>0</v>
      </c>
      <c r="I197" s="26"/>
      <c r="J197" s="24">
        <v>5430</v>
      </c>
      <c r="K197" s="27">
        <v>217200</v>
      </c>
      <c r="L197" s="43">
        <v>0</v>
      </c>
      <c r="M197" s="53">
        <v>40</v>
      </c>
      <c r="O197" s="60">
        <v>8822</v>
      </c>
      <c r="P197" s="60">
        <v>3225</v>
      </c>
      <c r="Q197" s="60">
        <v>2580</v>
      </c>
      <c r="R197" s="60">
        <v>2418.75</v>
      </c>
      <c r="T197" s="96">
        <f t="shared" si="8"/>
        <v>14009400</v>
      </c>
      <c r="U197" s="96">
        <f t="shared" si="9"/>
        <v>13133812.5</v>
      </c>
      <c r="W197" s="94">
        <f t="shared" si="10"/>
        <v>14009400</v>
      </c>
      <c r="X197" s="94">
        <f t="shared" si="11"/>
        <v>13133812.5</v>
      </c>
    </row>
    <row r="198" spans="1:24" ht="63.75">
      <c r="A198" s="20">
        <v>188</v>
      </c>
      <c r="B198" s="21" t="s">
        <v>829</v>
      </c>
      <c r="C198" s="22" t="s">
        <v>819</v>
      </c>
      <c r="D198" s="21" t="s">
        <v>830</v>
      </c>
      <c r="E198" s="23">
        <v>40</v>
      </c>
      <c r="F198" s="24">
        <v>11538</v>
      </c>
      <c r="G198" s="24">
        <v>3846</v>
      </c>
      <c r="H198" s="25">
        <v>0</v>
      </c>
      <c r="I198" s="26"/>
      <c r="J198" s="24">
        <v>11538</v>
      </c>
      <c r="K198" s="27">
        <v>461520</v>
      </c>
      <c r="L198" s="43">
        <v>0</v>
      </c>
      <c r="M198" s="53">
        <v>40</v>
      </c>
      <c r="O198" s="60">
        <v>14203</v>
      </c>
      <c r="P198" s="60">
        <v>3846</v>
      </c>
      <c r="Q198" s="60">
        <v>3076.8</v>
      </c>
      <c r="R198" s="60">
        <v>2884.5</v>
      </c>
      <c r="T198" s="96">
        <f t="shared" si="8"/>
        <v>35500118.399999999</v>
      </c>
      <c r="U198" s="96">
        <f t="shared" si="9"/>
        <v>33281361</v>
      </c>
      <c r="W198" s="94">
        <f t="shared" si="10"/>
        <v>35500118.399999999</v>
      </c>
      <c r="X198" s="94">
        <f t="shared" si="11"/>
        <v>33281361</v>
      </c>
    </row>
    <row r="199" spans="1:24" ht="38.25">
      <c r="A199" s="20">
        <v>189</v>
      </c>
      <c r="B199" s="21" t="s">
        <v>831</v>
      </c>
      <c r="C199" s="22" t="s">
        <v>832</v>
      </c>
      <c r="D199" s="21" t="s">
        <v>830</v>
      </c>
      <c r="E199" s="23">
        <v>40</v>
      </c>
      <c r="F199" s="24">
        <v>12556</v>
      </c>
      <c r="G199" s="24">
        <v>1848</v>
      </c>
      <c r="H199" s="25">
        <v>0</v>
      </c>
      <c r="I199" s="26"/>
      <c r="J199" s="24">
        <v>12556</v>
      </c>
      <c r="K199" s="27">
        <v>502240</v>
      </c>
      <c r="L199" s="43">
        <v>0</v>
      </c>
      <c r="M199" s="53">
        <v>40</v>
      </c>
      <c r="O199" s="60">
        <v>23260</v>
      </c>
      <c r="P199" s="60">
        <v>1848</v>
      </c>
      <c r="Q199" s="60">
        <v>1478.4</v>
      </c>
      <c r="R199" s="60">
        <v>1386</v>
      </c>
      <c r="T199" s="96">
        <f t="shared" si="8"/>
        <v>18562790.400000002</v>
      </c>
      <c r="U199" s="96">
        <f t="shared" si="9"/>
        <v>17402616</v>
      </c>
      <c r="W199" s="94">
        <f t="shared" si="10"/>
        <v>18562790.400000002</v>
      </c>
      <c r="X199" s="94">
        <f t="shared" si="11"/>
        <v>17402616</v>
      </c>
    </row>
    <row r="200" spans="1:24" ht="51">
      <c r="A200" s="20">
        <v>190</v>
      </c>
      <c r="B200" s="21" t="s">
        <v>833</v>
      </c>
      <c r="C200" s="22" t="s">
        <v>834</v>
      </c>
      <c r="D200" s="21" t="s">
        <v>835</v>
      </c>
      <c r="E200" s="23">
        <v>0</v>
      </c>
      <c r="F200" s="24">
        <v>0</v>
      </c>
      <c r="G200" s="24">
        <v>0</v>
      </c>
      <c r="H200" s="25">
        <v>0</v>
      </c>
      <c r="I200" s="26"/>
      <c r="J200" s="24">
        <v>0</v>
      </c>
      <c r="K200" s="27">
        <v>0</v>
      </c>
      <c r="L200" s="43">
        <v>0</v>
      </c>
      <c r="M200" s="53">
        <v>0</v>
      </c>
      <c r="O200" s="60">
        <v>2037</v>
      </c>
      <c r="P200" s="60">
        <v>448</v>
      </c>
      <c r="Q200" s="60">
        <v>358.4</v>
      </c>
      <c r="R200" s="60">
        <v>336</v>
      </c>
      <c r="T200" s="96">
        <f t="shared" si="8"/>
        <v>0</v>
      </c>
      <c r="U200" s="96">
        <f t="shared" si="9"/>
        <v>0</v>
      </c>
      <c r="W200" s="94">
        <f t="shared" si="10"/>
        <v>0</v>
      </c>
      <c r="X200" s="94">
        <f t="shared" si="11"/>
        <v>0</v>
      </c>
    </row>
    <row r="201" spans="1:24" ht="51">
      <c r="A201" s="20">
        <v>191</v>
      </c>
      <c r="B201" s="21" t="s">
        <v>836</v>
      </c>
      <c r="C201" s="22" t="s">
        <v>837</v>
      </c>
      <c r="D201" s="21" t="s">
        <v>838</v>
      </c>
      <c r="E201" s="23">
        <v>0</v>
      </c>
      <c r="F201" s="24">
        <v>0</v>
      </c>
      <c r="G201" s="24">
        <v>0</v>
      </c>
      <c r="H201" s="25">
        <v>0</v>
      </c>
      <c r="I201" s="26"/>
      <c r="J201" s="24">
        <v>0</v>
      </c>
      <c r="K201" s="27">
        <v>0</v>
      </c>
      <c r="L201" s="43">
        <v>0</v>
      </c>
      <c r="M201" s="53">
        <v>0</v>
      </c>
      <c r="O201" s="60">
        <v>3269</v>
      </c>
      <c r="P201" s="60">
        <v>1044</v>
      </c>
      <c r="Q201" s="60">
        <v>835.2</v>
      </c>
      <c r="R201" s="60">
        <v>783</v>
      </c>
      <c r="T201" s="96">
        <f t="shared" si="8"/>
        <v>0</v>
      </c>
      <c r="U201" s="96">
        <f t="shared" si="9"/>
        <v>0</v>
      </c>
      <c r="W201" s="94">
        <f t="shared" si="10"/>
        <v>0</v>
      </c>
      <c r="X201" s="94">
        <f t="shared" si="11"/>
        <v>0</v>
      </c>
    </row>
    <row r="202" spans="1:24" ht="51">
      <c r="A202" s="20">
        <v>192</v>
      </c>
      <c r="B202" s="21" t="s">
        <v>839</v>
      </c>
      <c r="C202" s="22" t="s">
        <v>840</v>
      </c>
      <c r="D202" s="21" t="s">
        <v>838</v>
      </c>
      <c r="E202" s="23">
        <v>0</v>
      </c>
      <c r="F202" s="24">
        <v>0</v>
      </c>
      <c r="G202" s="24">
        <v>0</v>
      </c>
      <c r="H202" s="25">
        <v>0</v>
      </c>
      <c r="I202" s="26"/>
      <c r="J202" s="24">
        <v>0</v>
      </c>
      <c r="K202" s="27">
        <v>0</v>
      </c>
      <c r="L202" s="43">
        <v>0</v>
      </c>
      <c r="M202" s="53">
        <v>0</v>
      </c>
      <c r="O202" s="60">
        <v>4279</v>
      </c>
      <c r="P202" s="60">
        <v>1419</v>
      </c>
      <c r="Q202" s="60">
        <v>1135.2</v>
      </c>
      <c r="R202" s="60">
        <v>1064.25</v>
      </c>
      <c r="T202" s="96">
        <f t="shared" ref="T202:T265" si="12">F202*Q202</f>
        <v>0</v>
      </c>
      <c r="U202" s="96">
        <f t="shared" ref="U202:U265" si="13">F202*R202</f>
        <v>0</v>
      </c>
      <c r="W202" s="94">
        <f t="shared" ref="W202:W265" si="14">T202-L202</f>
        <v>0</v>
      </c>
      <c r="X202" s="94">
        <f t="shared" ref="X202:X265" si="15">U202-L202</f>
        <v>0</v>
      </c>
    </row>
    <row r="203" spans="1:24" ht="38.25">
      <c r="A203" s="20">
        <v>193</v>
      </c>
      <c r="B203" s="21" t="s">
        <v>841</v>
      </c>
      <c r="C203" s="22" t="s">
        <v>842</v>
      </c>
      <c r="D203" s="21" t="s">
        <v>843</v>
      </c>
      <c r="E203" s="23">
        <v>25</v>
      </c>
      <c r="F203" s="24">
        <v>20362</v>
      </c>
      <c r="G203" s="24">
        <v>9502</v>
      </c>
      <c r="H203" s="25">
        <v>0</v>
      </c>
      <c r="I203" s="26"/>
      <c r="J203" s="24">
        <v>20362</v>
      </c>
      <c r="K203" s="27">
        <v>509050</v>
      </c>
      <c r="L203" s="43">
        <v>0</v>
      </c>
      <c r="M203" s="53">
        <v>25</v>
      </c>
      <c r="O203" s="60">
        <v>49207</v>
      </c>
      <c r="P203" s="60">
        <v>9502</v>
      </c>
      <c r="Q203" s="60">
        <v>7601.6</v>
      </c>
      <c r="R203" s="60">
        <v>7126.5</v>
      </c>
      <c r="T203" s="96">
        <f t="shared" si="12"/>
        <v>154783779.20000002</v>
      </c>
      <c r="U203" s="96">
        <f t="shared" si="13"/>
        <v>145109793</v>
      </c>
      <c r="W203" s="94">
        <f t="shared" si="14"/>
        <v>154783779.20000002</v>
      </c>
      <c r="X203" s="94">
        <f t="shared" si="15"/>
        <v>145109793</v>
      </c>
    </row>
    <row r="204" spans="1:24" ht="76.5">
      <c r="A204" s="20">
        <v>194</v>
      </c>
      <c r="B204" s="21" t="s">
        <v>844</v>
      </c>
      <c r="C204" s="22" t="s">
        <v>845</v>
      </c>
      <c r="D204" s="21" t="s">
        <v>559</v>
      </c>
      <c r="E204" s="23">
        <v>0</v>
      </c>
      <c r="F204" s="24">
        <v>0</v>
      </c>
      <c r="G204" s="24">
        <v>0</v>
      </c>
      <c r="H204" s="25">
        <v>0</v>
      </c>
      <c r="I204" s="26"/>
      <c r="J204" s="24">
        <v>0</v>
      </c>
      <c r="K204" s="27">
        <v>0</v>
      </c>
      <c r="L204" s="43">
        <v>0</v>
      </c>
      <c r="M204" s="53">
        <v>0</v>
      </c>
      <c r="O204" s="60">
        <v>95867</v>
      </c>
      <c r="P204" s="60">
        <v>12349</v>
      </c>
      <c r="Q204" s="60">
        <v>9879.2000000000007</v>
      </c>
      <c r="R204" s="60">
        <v>9261.75</v>
      </c>
      <c r="T204" s="96">
        <f t="shared" si="12"/>
        <v>0</v>
      </c>
      <c r="U204" s="96">
        <f t="shared" si="13"/>
        <v>0</v>
      </c>
      <c r="W204" s="94">
        <f t="shared" si="14"/>
        <v>0</v>
      </c>
      <c r="X204" s="94">
        <f t="shared" si="15"/>
        <v>0</v>
      </c>
    </row>
    <row r="205" spans="1:24" ht="76.5">
      <c r="A205" s="20">
        <v>195</v>
      </c>
      <c r="B205" s="21" t="s">
        <v>846</v>
      </c>
      <c r="C205" s="22" t="s">
        <v>847</v>
      </c>
      <c r="D205" s="21" t="s">
        <v>559</v>
      </c>
      <c r="E205" s="23">
        <v>0</v>
      </c>
      <c r="F205" s="24">
        <v>0</v>
      </c>
      <c r="G205" s="24">
        <v>0</v>
      </c>
      <c r="H205" s="25">
        <v>0</v>
      </c>
      <c r="I205" s="26"/>
      <c r="J205" s="24">
        <v>0</v>
      </c>
      <c r="K205" s="27">
        <v>0</v>
      </c>
      <c r="L205" s="43">
        <v>0</v>
      </c>
      <c r="M205" s="53">
        <v>0</v>
      </c>
      <c r="O205" s="60">
        <v>47782</v>
      </c>
      <c r="P205" s="60">
        <v>872</v>
      </c>
      <c r="Q205" s="60">
        <v>697.6</v>
      </c>
      <c r="R205" s="60">
        <v>654</v>
      </c>
      <c r="T205" s="96">
        <f t="shared" si="12"/>
        <v>0</v>
      </c>
      <c r="U205" s="96">
        <f t="shared" si="13"/>
        <v>0</v>
      </c>
      <c r="W205" s="94">
        <f t="shared" si="14"/>
        <v>0</v>
      </c>
      <c r="X205" s="94">
        <f t="shared" si="15"/>
        <v>0</v>
      </c>
    </row>
    <row r="206" spans="1:24" ht="76.5">
      <c r="A206" s="20">
        <v>196</v>
      </c>
      <c r="B206" s="21" t="s">
        <v>848</v>
      </c>
      <c r="C206" s="22" t="s">
        <v>849</v>
      </c>
      <c r="D206" s="21" t="s">
        <v>559</v>
      </c>
      <c r="E206" s="23">
        <v>0</v>
      </c>
      <c r="F206" s="24">
        <v>0</v>
      </c>
      <c r="G206" s="24">
        <v>0</v>
      </c>
      <c r="H206" s="25">
        <v>0</v>
      </c>
      <c r="I206" s="26"/>
      <c r="J206" s="24">
        <v>0</v>
      </c>
      <c r="K206" s="27">
        <v>0</v>
      </c>
      <c r="L206" s="43">
        <v>0</v>
      </c>
      <c r="M206" s="53">
        <v>0</v>
      </c>
      <c r="O206" s="60">
        <v>68476</v>
      </c>
      <c r="P206" s="60">
        <v>3207</v>
      </c>
      <c r="Q206" s="60">
        <v>2565.6</v>
      </c>
      <c r="R206" s="60">
        <v>2405.25</v>
      </c>
      <c r="T206" s="96">
        <f t="shared" si="12"/>
        <v>0</v>
      </c>
      <c r="U206" s="96">
        <f t="shared" si="13"/>
        <v>0</v>
      </c>
      <c r="W206" s="94">
        <f t="shared" si="14"/>
        <v>0</v>
      </c>
      <c r="X206" s="94">
        <f t="shared" si="15"/>
        <v>0</v>
      </c>
    </row>
    <row r="207" spans="1:24" ht="102">
      <c r="A207" s="20">
        <v>197</v>
      </c>
      <c r="B207" s="21" t="s">
        <v>850</v>
      </c>
      <c r="C207" s="22" t="s">
        <v>851</v>
      </c>
      <c r="D207" s="21" t="s">
        <v>559</v>
      </c>
      <c r="E207" s="23">
        <v>0</v>
      </c>
      <c r="F207" s="24">
        <v>0</v>
      </c>
      <c r="G207" s="24">
        <v>0</v>
      </c>
      <c r="H207" s="25">
        <v>0</v>
      </c>
      <c r="I207" s="26"/>
      <c r="J207" s="24">
        <v>0</v>
      </c>
      <c r="K207" s="27">
        <v>0</v>
      </c>
      <c r="L207" s="43">
        <v>0</v>
      </c>
      <c r="M207" s="53">
        <v>0</v>
      </c>
      <c r="O207" s="60">
        <v>169680</v>
      </c>
      <c r="P207" s="60">
        <v>48832</v>
      </c>
      <c r="Q207" s="60">
        <v>39065.599999999999</v>
      </c>
      <c r="R207" s="60">
        <v>36624</v>
      </c>
      <c r="T207" s="96">
        <f t="shared" si="12"/>
        <v>0</v>
      </c>
      <c r="U207" s="96">
        <f t="shared" si="13"/>
        <v>0</v>
      </c>
      <c r="W207" s="94">
        <f t="shared" si="14"/>
        <v>0</v>
      </c>
      <c r="X207" s="94">
        <f t="shared" si="15"/>
        <v>0</v>
      </c>
    </row>
    <row r="208" spans="1:24" ht="102">
      <c r="A208" s="20">
        <v>198</v>
      </c>
      <c r="B208" s="21" t="s">
        <v>852</v>
      </c>
      <c r="C208" s="22" t="s">
        <v>853</v>
      </c>
      <c r="D208" s="21" t="s">
        <v>559</v>
      </c>
      <c r="E208" s="23">
        <v>10</v>
      </c>
      <c r="F208" s="24">
        <v>71266</v>
      </c>
      <c r="G208" s="24">
        <v>32679</v>
      </c>
      <c r="H208" s="25">
        <v>0</v>
      </c>
      <c r="I208" s="26"/>
      <c r="J208" s="24">
        <v>71266</v>
      </c>
      <c r="K208" s="27">
        <v>712660</v>
      </c>
      <c r="L208" s="43">
        <v>0</v>
      </c>
      <c r="M208" s="53">
        <v>10</v>
      </c>
      <c r="O208" s="60">
        <v>101808</v>
      </c>
      <c r="P208" s="60">
        <v>32679</v>
      </c>
      <c r="Q208" s="60">
        <v>26143.200000000001</v>
      </c>
      <c r="R208" s="60">
        <v>24509.25</v>
      </c>
      <c r="T208" s="96">
        <f t="shared" si="12"/>
        <v>1863121291.2</v>
      </c>
      <c r="U208" s="96">
        <f t="shared" si="13"/>
        <v>1746676210.5</v>
      </c>
      <c r="W208" s="94">
        <f t="shared" si="14"/>
        <v>1863121291.2</v>
      </c>
      <c r="X208" s="94">
        <f t="shared" si="15"/>
        <v>1746676210.5</v>
      </c>
    </row>
    <row r="209" spans="1:24" ht="76.5">
      <c r="A209" s="20">
        <v>199</v>
      </c>
      <c r="B209" s="21" t="s">
        <v>854</v>
      </c>
      <c r="C209" s="22" t="s">
        <v>855</v>
      </c>
      <c r="D209" s="21" t="s">
        <v>559</v>
      </c>
      <c r="E209" s="23">
        <v>0</v>
      </c>
      <c r="F209" s="24">
        <v>0</v>
      </c>
      <c r="G209" s="24">
        <v>0</v>
      </c>
      <c r="H209" s="25">
        <v>0</v>
      </c>
      <c r="I209" s="26"/>
      <c r="J209" s="24">
        <v>0</v>
      </c>
      <c r="K209" s="27">
        <v>0</v>
      </c>
      <c r="L209" s="43">
        <v>0</v>
      </c>
      <c r="M209" s="53">
        <v>0</v>
      </c>
      <c r="O209" s="60">
        <v>96152</v>
      </c>
      <c r="P209" s="60">
        <v>17107</v>
      </c>
      <c r="Q209" s="60">
        <v>13685.6</v>
      </c>
      <c r="R209" s="60">
        <v>12830.25</v>
      </c>
      <c r="T209" s="96">
        <f t="shared" si="12"/>
        <v>0</v>
      </c>
      <c r="U209" s="96">
        <f t="shared" si="13"/>
        <v>0</v>
      </c>
      <c r="W209" s="94">
        <f t="shared" si="14"/>
        <v>0</v>
      </c>
      <c r="X209" s="94">
        <f t="shared" si="15"/>
        <v>0</v>
      </c>
    </row>
    <row r="210" spans="1:24" ht="76.5">
      <c r="A210" s="20">
        <v>200</v>
      </c>
      <c r="B210" s="21" t="s">
        <v>856</v>
      </c>
      <c r="C210" s="22" t="s">
        <v>857</v>
      </c>
      <c r="D210" s="21" t="s">
        <v>559</v>
      </c>
      <c r="E210" s="23">
        <v>0</v>
      </c>
      <c r="F210" s="24">
        <v>0</v>
      </c>
      <c r="G210" s="24">
        <v>0</v>
      </c>
      <c r="H210" s="25">
        <v>0</v>
      </c>
      <c r="I210" s="26"/>
      <c r="J210" s="24">
        <v>0</v>
      </c>
      <c r="K210" s="27">
        <v>0</v>
      </c>
      <c r="L210" s="43">
        <v>0</v>
      </c>
      <c r="M210" s="53">
        <v>0</v>
      </c>
      <c r="O210" s="60">
        <v>56560</v>
      </c>
      <c r="P210" s="60">
        <v>18410</v>
      </c>
      <c r="Q210" s="60">
        <v>14728</v>
      </c>
      <c r="R210" s="60">
        <v>13807.5</v>
      </c>
      <c r="T210" s="96">
        <f t="shared" si="12"/>
        <v>0</v>
      </c>
      <c r="U210" s="96">
        <f t="shared" si="13"/>
        <v>0</v>
      </c>
      <c r="W210" s="94">
        <f t="shared" si="14"/>
        <v>0</v>
      </c>
      <c r="X210" s="94">
        <f t="shared" si="15"/>
        <v>0</v>
      </c>
    </row>
    <row r="211" spans="1:24" ht="114.75">
      <c r="A211" s="20">
        <v>201</v>
      </c>
      <c r="B211" s="21" t="s">
        <v>858</v>
      </c>
      <c r="C211" s="22" t="s">
        <v>859</v>
      </c>
      <c r="D211" s="21" t="s">
        <v>559</v>
      </c>
      <c r="E211" s="23">
        <v>1</v>
      </c>
      <c r="F211" s="24">
        <v>4242</v>
      </c>
      <c r="G211" s="24">
        <v>2611</v>
      </c>
      <c r="H211" s="25">
        <v>0</v>
      </c>
      <c r="I211" s="26"/>
      <c r="J211" s="24">
        <v>4242</v>
      </c>
      <c r="K211" s="27">
        <v>4242</v>
      </c>
      <c r="L211" s="43">
        <v>0</v>
      </c>
      <c r="M211" s="53">
        <v>1</v>
      </c>
      <c r="O211" s="60">
        <v>7353</v>
      </c>
      <c r="P211" s="60">
        <v>2611</v>
      </c>
      <c r="Q211" s="60">
        <v>2088.8000000000002</v>
      </c>
      <c r="R211" s="60">
        <v>1958.25</v>
      </c>
      <c r="T211" s="96">
        <f t="shared" si="12"/>
        <v>8860689.6000000015</v>
      </c>
      <c r="U211" s="96">
        <f t="shared" si="13"/>
        <v>8306896.5</v>
      </c>
      <c r="W211" s="94">
        <f t="shared" si="14"/>
        <v>8860689.6000000015</v>
      </c>
      <c r="X211" s="94">
        <f t="shared" si="15"/>
        <v>8306896.5</v>
      </c>
    </row>
    <row r="212" spans="1:24" ht="63.75">
      <c r="A212" s="20">
        <v>202</v>
      </c>
      <c r="B212" s="21" t="s">
        <v>860</v>
      </c>
      <c r="C212" s="22" t="s">
        <v>861</v>
      </c>
      <c r="D212" s="21" t="s">
        <v>559</v>
      </c>
      <c r="E212" s="23">
        <v>0</v>
      </c>
      <c r="F212" s="24">
        <v>0</v>
      </c>
      <c r="G212" s="24">
        <v>0</v>
      </c>
      <c r="H212" s="25">
        <v>0</v>
      </c>
      <c r="I212" s="26"/>
      <c r="J212" s="24">
        <v>0</v>
      </c>
      <c r="K212" s="27">
        <v>0</v>
      </c>
      <c r="L212" s="43">
        <v>0</v>
      </c>
      <c r="M212" s="53">
        <v>0</v>
      </c>
      <c r="O212" s="60">
        <v>24833</v>
      </c>
      <c r="P212" s="60">
        <v>4233</v>
      </c>
      <c r="Q212" s="60">
        <v>3386.4</v>
      </c>
      <c r="R212" s="60">
        <v>3174.75</v>
      </c>
      <c r="T212" s="96">
        <f t="shared" si="12"/>
        <v>0</v>
      </c>
      <c r="U212" s="96">
        <f t="shared" si="13"/>
        <v>0</v>
      </c>
      <c r="W212" s="94">
        <f t="shared" si="14"/>
        <v>0</v>
      </c>
      <c r="X212" s="94">
        <f t="shared" si="15"/>
        <v>0</v>
      </c>
    </row>
    <row r="213" spans="1:24" ht="89.25">
      <c r="A213" s="20">
        <v>203</v>
      </c>
      <c r="B213" s="21" t="s">
        <v>862</v>
      </c>
      <c r="C213" s="22" t="s">
        <v>863</v>
      </c>
      <c r="D213" s="21" t="s">
        <v>559</v>
      </c>
      <c r="E213" s="23">
        <v>0</v>
      </c>
      <c r="F213" s="24">
        <v>0</v>
      </c>
      <c r="G213" s="24">
        <v>0</v>
      </c>
      <c r="H213" s="25">
        <v>0</v>
      </c>
      <c r="I213" s="26"/>
      <c r="J213" s="24">
        <v>0</v>
      </c>
      <c r="K213" s="27">
        <v>0</v>
      </c>
      <c r="L213" s="43">
        <v>0</v>
      </c>
      <c r="M213" s="53">
        <v>0</v>
      </c>
      <c r="O213" s="60">
        <v>23557</v>
      </c>
      <c r="P213" s="60">
        <v>7720</v>
      </c>
      <c r="Q213" s="60">
        <v>6176</v>
      </c>
      <c r="R213" s="60">
        <v>5790</v>
      </c>
      <c r="T213" s="96">
        <f t="shared" si="12"/>
        <v>0</v>
      </c>
      <c r="U213" s="96">
        <f t="shared" si="13"/>
        <v>0</v>
      </c>
      <c r="W213" s="94">
        <f t="shared" si="14"/>
        <v>0</v>
      </c>
      <c r="X213" s="94">
        <f t="shared" si="15"/>
        <v>0</v>
      </c>
    </row>
    <row r="214" spans="1:24" ht="89.25">
      <c r="A214" s="20">
        <v>204</v>
      </c>
      <c r="B214" s="21" t="s">
        <v>864</v>
      </c>
      <c r="C214" s="22" t="s">
        <v>865</v>
      </c>
      <c r="D214" s="21" t="s">
        <v>559</v>
      </c>
      <c r="E214" s="23">
        <v>0</v>
      </c>
      <c r="F214" s="24">
        <v>0</v>
      </c>
      <c r="G214" s="24">
        <v>0</v>
      </c>
      <c r="H214" s="25">
        <v>0</v>
      </c>
      <c r="I214" s="26"/>
      <c r="J214" s="24">
        <v>0</v>
      </c>
      <c r="K214" s="27">
        <v>0</v>
      </c>
      <c r="L214" s="43">
        <v>0</v>
      </c>
      <c r="M214" s="53">
        <v>0</v>
      </c>
      <c r="O214" s="60">
        <v>33340</v>
      </c>
      <c r="P214" s="60">
        <v>5956</v>
      </c>
      <c r="Q214" s="60">
        <v>4764.8</v>
      </c>
      <c r="R214" s="60">
        <v>4467</v>
      </c>
      <c r="T214" s="96">
        <f t="shared" si="12"/>
        <v>0</v>
      </c>
      <c r="U214" s="96">
        <f t="shared" si="13"/>
        <v>0</v>
      </c>
      <c r="W214" s="94">
        <f t="shared" si="14"/>
        <v>0</v>
      </c>
      <c r="X214" s="94">
        <f t="shared" si="15"/>
        <v>0</v>
      </c>
    </row>
    <row r="215" spans="1:24" ht="76.5">
      <c r="A215" s="20">
        <v>205</v>
      </c>
      <c r="B215" s="21" t="s">
        <v>866</v>
      </c>
      <c r="C215" s="22" t="s">
        <v>867</v>
      </c>
      <c r="D215" s="21" t="s">
        <v>559</v>
      </c>
      <c r="E215" s="23">
        <v>1</v>
      </c>
      <c r="F215" s="24">
        <v>4921</v>
      </c>
      <c r="G215" s="24">
        <v>2417</v>
      </c>
      <c r="H215" s="25">
        <v>0</v>
      </c>
      <c r="I215" s="26"/>
      <c r="J215" s="24">
        <v>4921</v>
      </c>
      <c r="K215" s="27">
        <v>4921</v>
      </c>
      <c r="L215" s="43">
        <v>0</v>
      </c>
      <c r="M215" s="53">
        <v>1</v>
      </c>
      <c r="O215" s="60">
        <v>12833</v>
      </c>
      <c r="P215" s="60">
        <v>2417</v>
      </c>
      <c r="Q215" s="60">
        <v>1933.6</v>
      </c>
      <c r="R215" s="60">
        <v>1812.75</v>
      </c>
      <c r="T215" s="96">
        <f t="shared" si="12"/>
        <v>9515245.5999999996</v>
      </c>
      <c r="U215" s="96">
        <f t="shared" si="13"/>
        <v>8920542.75</v>
      </c>
      <c r="W215" s="94">
        <f t="shared" si="14"/>
        <v>9515245.5999999996</v>
      </c>
      <c r="X215" s="94">
        <f t="shared" si="15"/>
        <v>8920542.75</v>
      </c>
    </row>
    <row r="216" spans="1:24" ht="51">
      <c r="A216" s="20">
        <v>206</v>
      </c>
      <c r="B216" s="21" t="s">
        <v>868</v>
      </c>
      <c r="C216" s="22" t="s">
        <v>869</v>
      </c>
      <c r="D216" s="21" t="s">
        <v>559</v>
      </c>
      <c r="E216" s="23">
        <v>0</v>
      </c>
      <c r="F216" s="24">
        <v>0</v>
      </c>
      <c r="G216" s="24">
        <v>0</v>
      </c>
      <c r="H216" s="25">
        <v>0</v>
      </c>
      <c r="I216" s="26"/>
      <c r="J216" s="24">
        <v>0</v>
      </c>
      <c r="K216" s="27">
        <v>0</v>
      </c>
      <c r="L216" s="43">
        <v>0</v>
      </c>
      <c r="M216" s="53">
        <v>0</v>
      </c>
      <c r="O216" s="60">
        <v>85910</v>
      </c>
      <c r="P216" s="60">
        <v>2569</v>
      </c>
      <c r="Q216" s="60">
        <v>2055.1999999999998</v>
      </c>
      <c r="R216" s="60">
        <v>1926.75</v>
      </c>
      <c r="T216" s="96">
        <f t="shared" si="12"/>
        <v>0</v>
      </c>
      <c r="U216" s="96">
        <f t="shared" si="13"/>
        <v>0</v>
      </c>
      <c r="W216" s="94">
        <f t="shared" si="14"/>
        <v>0</v>
      </c>
      <c r="X216" s="94">
        <f t="shared" si="15"/>
        <v>0</v>
      </c>
    </row>
    <row r="217" spans="1:24" ht="76.5">
      <c r="A217" s="20">
        <v>207</v>
      </c>
      <c r="B217" s="21" t="s">
        <v>870</v>
      </c>
      <c r="C217" s="22" t="s">
        <v>871</v>
      </c>
      <c r="D217" s="21" t="s">
        <v>559</v>
      </c>
      <c r="E217" s="23">
        <v>0</v>
      </c>
      <c r="F217" s="24">
        <v>0</v>
      </c>
      <c r="G217" s="24">
        <v>0</v>
      </c>
      <c r="H217" s="25">
        <v>0</v>
      </c>
      <c r="I217" s="26"/>
      <c r="J217" s="24">
        <v>0</v>
      </c>
      <c r="K217" s="27">
        <v>0</v>
      </c>
      <c r="L217" s="43">
        <v>0</v>
      </c>
      <c r="M217" s="53">
        <v>0</v>
      </c>
      <c r="O217" s="60">
        <v>4846</v>
      </c>
      <c r="P217" s="60">
        <v>1365</v>
      </c>
      <c r="Q217" s="60">
        <v>1092</v>
      </c>
      <c r="R217" s="60">
        <v>1023.75</v>
      </c>
      <c r="T217" s="96">
        <f t="shared" si="12"/>
        <v>0</v>
      </c>
      <c r="U217" s="96">
        <f t="shared" si="13"/>
        <v>0</v>
      </c>
      <c r="W217" s="94">
        <f t="shared" si="14"/>
        <v>0</v>
      </c>
      <c r="X217" s="94">
        <f t="shared" si="15"/>
        <v>0</v>
      </c>
    </row>
    <row r="218" spans="1:24" ht="102">
      <c r="A218" s="20">
        <v>208</v>
      </c>
      <c r="B218" s="21" t="s">
        <v>872</v>
      </c>
      <c r="C218" s="22" t="s">
        <v>873</v>
      </c>
      <c r="D218" s="21" t="s">
        <v>559</v>
      </c>
      <c r="E218" s="23">
        <v>0</v>
      </c>
      <c r="F218" s="24">
        <v>0</v>
      </c>
      <c r="G218" s="24">
        <v>0</v>
      </c>
      <c r="H218" s="25">
        <v>0</v>
      </c>
      <c r="I218" s="26"/>
      <c r="J218" s="24">
        <v>0</v>
      </c>
      <c r="K218" s="27">
        <v>0</v>
      </c>
      <c r="L218" s="43">
        <v>0</v>
      </c>
      <c r="M218" s="53">
        <v>0</v>
      </c>
      <c r="O218" s="60">
        <v>42986</v>
      </c>
      <c r="P218" s="60">
        <v>2320</v>
      </c>
      <c r="Q218" s="60">
        <v>1856</v>
      </c>
      <c r="R218" s="60">
        <v>1740</v>
      </c>
      <c r="T218" s="96">
        <f t="shared" si="12"/>
        <v>0</v>
      </c>
      <c r="U218" s="96">
        <f t="shared" si="13"/>
        <v>0</v>
      </c>
      <c r="W218" s="94">
        <f t="shared" si="14"/>
        <v>0</v>
      </c>
      <c r="X218" s="94">
        <f t="shared" si="15"/>
        <v>0</v>
      </c>
    </row>
    <row r="219" spans="1:24" ht="102">
      <c r="A219" s="20">
        <v>209</v>
      </c>
      <c r="B219" s="21" t="s">
        <v>874</v>
      </c>
      <c r="C219" s="22" t="s">
        <v>873</v>
      </c>
      <c r="D219" s="21" t="s">
        <v>559</v>
      </c>
      <c r="E219" s="23">
        <v>0</v>
      </c>
      <c r="F219" s="24">
        <v>0</v>
      </c>
      <c r="G219" s="24">
        <v>0</v>
      </c>
      <c r="H219" s="25">
        <v>0</v>
      </c>
      <c r="I219" s="26"/>
      <c r="J219" s="24">
        <v>0</v>
      </c>
      <c r="K219" s="27">
        <v>0</v>
      </c>
      <c r="L219" s="43">
        <v>0</v>
      </c>
      <c r="M219" s="53">
        <v>0</v>
      </c>
      <c r="O219" s="60">
        <v>88465</v>
      </c>
      <c r="P219" s="60">
        <v>15322</v>
      </c>
      <c r="Q219" s="60">
        <v>12257.6</v>
      </c>
      <c r="R219" s="60">
        <v>11491.5</v>
      </c>
      <c r="T219" s="96">
        <f t="shared" si="12"/>
        <v>0</v>
      </c>
      <c r="U219" s="96">
        <f t="shared" si="13"/>
        <v>0</v>
      </c>
      <c r="W219" s="94">
        <f t="shared" si="14"/>
        <v>0</v>
      </c>
      <c r="X219" s="94">
        <f t="shared" si="15"/>
        <v>0</v>
      </c>
    </row>
    <row r="220" spans="1:24" ht="51">
      <c r="A220" s="20">
        <v>210</v>
      </c>
      <c r="B220" s="21" t="s">
        <v>875</v>
      </c>
      <c r="C220" s="22" t="s">
        <v>876</v>
      </c>
      <c r="D220" s="21" t="s">
        <v>559</v>
      </c>
      <c r="E220" s="23">
        <v>80</v>
      </c>
      <c r="F220" s="24">
        <v>2376</v>
      </c>
      <c r="G220" s="24">
        <v>226</v>
      </c>
      <c r="H220" s="25">
        <v>0</v>
      </c>
      <c r="I220" s="26"/>
      <c r="J220" s="24">
        <v>2376</v>
      </c>
      <c r="K220" s="27">
        <v>190080</v>
      </c>
      <c r="L220" s="43">
        <v>0</v>
      </c>
      <c r="M220" s="53">
        <v>80</v>
      </c>
      <c r="O220" s="60">
        <v>3951</v>
      </c>
      <c r="P220" s="60">
        <v>226</v>
      </c>
      <c r="Q220" s="60">
        <v>180.8</v>
      </c>
      <c r="R220" s="60">
        <v>169.5</v>
      </c>
      <c r="T220" s="96">
        <f t="shared" si="12"/>
        <v>429580.80000000005</v>
      </c>
      <c r="U220" s="96">
        <f t="shared" si="13"/>
        <v>402732</v>
      </c>
      <c r="W220" s="94">
        <f t="shared" si="14"/>
        <v>429580.80000000005</v>
      </c>
      <c r="X220" s="94">
        <f t="shared" si="15"/>
        <v>402732</v>
      </c>
    </row>
    <row r="221" spans="1:24" ht="51">
      <c r="A221" s="20">
        <v>211</v>
      </c>
      <c r="B221" s="21" t="s">
        <v>877</v>
      </c>
      <c r="C221" s="22" t="s">
        <v>876</v>
      </c>
      <c r="D221" s="21" t="s">
        <v>559</v>
      </c>
      <c r="E221" s="23">
        <v>0</v>
      </c>
      <c r="F221" s="24">
        <v>0</v>
      </c>
      <c r="G221" s="24">
        <v>0</v>
      </c>
      <c r="H221" s="25">
        <v>0</v>
      </c>
      <c r="I221" s="26"/>
      <c r="J221" s="24">
        <v>0</v>
      </c>
      <c r="K221" s="27">
        <v>0</v>
      </c>
      <c r="L221" s="43">
        <v>0</v>
      </c>
      <c r="M221" s="53">
        <v>0</v>
      </c>
      <c r="O221" s="60">
        <v>7805</v>
      </c>
      <c r="P221" s="60">
        <v>1540</v>
      </c>
      <c r="Q221" s="60">
        <v>1232</v>
      </c>
      <c r="R221" s="60">
        <v>1155</v>
      </c>
      <c r="T221" s="96">
        <f t="shared" si="12"/>
        <v>0</v>
      </c>
      <c r="U221" s="96">
        <f t="shared" si="13"/>
        <v>0</v>
      </c>
      <c r="W221" s="94">
        <f t="shared" si="14"/>
        <v>0</v>
      </c>
      <c r="X221" s="94">
        <f t="shared" si="15"/>
        <v>0</v>
      </c>
    </row>
    <row r="222" spans="1:24" ht="51">
      <c r="A222" s="20">
        <v>212</v>
      </c>
      <c r="B222" s="21" t="s">
        <v>878</v>
      </c>
      <c r="C222" s="22" t="s">
        <v>879</v>
      </c>
      <c r="D222" s="21" t="s">
        <v>559</v>
      </c>
      <c r="E222" s="23">
        <v>0</v>
      </c>
      <c r="F222" s="24">
        <v>0</v>
      </c>
      <c r="G222" s="24">
        <v>0</v>
      </c>
      <c r="H222" s="25">
        <v>0</v>
      </c>
      <c r="I222" s="26"/>
      <c r="J222" s="24">
        <v>0</v>
      </c>
      <c r="K222" s="27">
        <v>0</v>
      </c>
      <c r="L222" s="43">
        <v>0</v>
      </c>
      <c r="M222" s="53">
        <v>0</v>
      </c>
      <c r="O222" s="60">
        <v>6106</v>
      </c>
      <c r="P222" s="60">
        <v>226</v>
      </c>
      <c r="Q222" s="60">
        <v>180.8</v>
      </c>
      <c r="R222" s="60">
        <v>169.5</v>
      </c>
      <c r="T222" s="96">
        <f t="shared" si="12"/>
        <v>0</v>
      </c>
      <c r="U222" s="96">
        <f t="shared" si="13"/>
        <v>0</v>
      </c>
      <c r="W222" s="94">
        <f t="shared" si="14"/>
        <v>0</v>
      </c>
      <c r="X222" s="94">
        <f t="shared" si="15"/>
        <v>0</v>
      </c>
    </row>
    <row r="223" spans="1:24" ht="51">
      <c r="A223" s="20">
        <v>213</v>
      </c>
      <c r="B223" s="21" t="s">
        <v>880</v>
      </c>
      <c r="C223" s="22" t="s">
        <v>879</v>
      </c>
      <c r="D223" s="21" t="s">
        <v>559</v>
      </c>
      <c r="E223" s="23">
        <v>0</v>
      </c>
      <c r="F223" s="24">
        <v>0</v>
      </c>
      <c r="G223" s="24">
        <v>0</v>
      </c>
      <c r="H223" s="25">
        <v>0</v>
      </c>
      <c r="I223" s="26"/>
      <c r="J223" s="24">
        <v>0</v>
      </c>
      <c r="K223" s="27">
        <v>0</v>
      </c>
      <c r="L223" s="43">
        <v>0</v>
      </c>
      <c r="M223" s="53">
        <v>0</v>
      </c>
      <c r="O223" s="60">
        <v>12217</v>
      </c>
      <c r="P223" s="60">
        <v>2310</v>
      </c>
      <c r="Q223" s="60">
        <v>1848</v>
      </c>
      <c r="R223" s="60">
        <v>1732.5</v>
      </c>
      <c r="T223" s="96">
        <f t="shared" si="12"/>
        <v>0</v>
      </c>
      <c r="U223" s="96">
        <f t="shared" si="13"/>
        <v>0</v>
      </c>
      <c r="W223" s="94">
        <f t="shared" si="14"/>
        <v>0</v>
      </c>
      <c r="X223" s="94">
        <f t="shared" si="15"/>
        <v>0</v>
      </c>
    </row>
    <row r="224" spans="1:24" ht="51">
      <c r="A224" s="20">
        <v>214</v>
      </c>
      <c r="B224" s="21" t="s">
        <v>881</v>
      </c>
      <c r="C224" s="22" t="s">
        <v>882</v>
      </c>
      <c r="D224" s="21" t="s">
        <v>559</v>
      </c>
      <c r="E224" s="23">
        <v>0</v>
      </c>
      <c r="F224" s="24">
        <v>0</v>
      </c>
      <c r="G224" s="24">
        <v>0</v>
      </c>
      <c r="H224" s="25">
        <v>0</v>
      </c>
      <c r="I224" s="26"/>
      <c r="J224" s="24">
        <v>0</v>
      </c>
      <c r="K224" s="27">
        <v>0</v>
      </c>
      <c r="L224" s="43">
        <v>0</v>
      </c>
      <c r="M224" s="53">
        <v>0</v>
      </c>
      <c r="O224" s="60">
        <v>11984</v>
      </c>
      <c r="P224" s="60">
        <v>2256</v>
      </c>
      <c r="Q224" s="60">
        <v>1804.8</v>
      </c>
      <c r="R224" s="60">
        <v>1692</v>
      </c>
      <c r="T224" s="96">
        <f t="shared" si="12"/>
        <v>0</v>
      </c>
      <c r="U224" s="96">
        <f t="shared" si="13"/>
        <v>0</v>
      </c>
      <c r="W224" s="94">
        <f t="shared" si="14"/>
        <v>0</v>
      </c>
      <c r="X224" s="94">
        <f t="shared" si="15"/>
        <v>0</v>
      </c>
    </row>
    <row r="225" spans="1:24" ht="63.75">
      <c r="A225" s="20">
        <v>215</v>
      </c>
      <c r="B225" s="21" t="s">
        <v>883</v>
      </c>
      <c r="C225" s="22" t="s">
        <v>884</v>
      </c>
      <c r="D225" s="21" t="s">
        <v>559</v>
      </c>
      <c r="E225" s="23">
        <v>0</v>
      </c>
      <c r="F225" s="24">
        <v>0</v>
      </c>
      <c r="G225" s="24">
        <v>0</v>
      </c>
      <c r="H225" s="25">
        <v>0</v>
      </c>
      <c r="I225" s="26"/>
      <c r="J225" s="24">
        <v>0</v>
      </c>
      <c r="K225" s="27">
        <v>0</v>
      </c>
      <c r="L225" s="43">
        <v>0</v>
      </c>
      <c r="M225" s="53">
        <v>0</v>
      </c>
      <c r="O225" s="60">
        <v>12352</v>
      </c>
      <c r="P225" s="60">
        <v>2256</v>
      </c>
      <c r="Q225" s="60">
        <v>1804.8</v>
      </c>
      <c r="R225" s="60">
        <v>1692</v>
      </c>
      <c r="T225" s="96">
        <f t="shared" si="12"/>
        <v>0</v>
      </c>
      <c r="U225" s="96">
        <f t="shared" si="13"/>
        <v>0</v>
      </c>
      <c r="W225" s="94">
        <f t="shared" si="14"/>
        <v>0</v>
      </c>
      <c r="X225" s="94">
        <f t="shared" si="15"/>
        <v>0</v>
      </c>
    </row>
    <row r="226" spans="1:24" ht="63.75">
      <c r="A226" s="20">
        <v>216</v>
      </c>
      <c r="B226" s="21" t="s">
        <v>885</v>
      </c>
      <c r="C226" s="22" t="s">
        <v>886</v>
      </c>
      <c r="D226" s="21" t="s">
        <v>559</v>
      </c>
      <c r="E226" s="23">
        <v>0</v>
      </c>
      <c r="F226" s="24">
        <v>0</v>
      </c>
      <c r="G226" s="24">
        <v>0</v>
      </c>
      <c r="H226" s="25">
        <v>0</v>
      </c>
      <c r="I226" s="26"/>
      <c r="J226" s="24">
        <v>0</v>
      </c>
      <c r="K226" s="27">
        <v>0</v>
      </c>
      <c r="L226" s="43">
        <v>0</v>
      </c>
      <c r="M226" s="53">
        <v>0</v>
      </c>
      <c r="O226" s="60">
        <v>59745</v>
      </c>
      <c r="P226" s="60">
        <v>1155</v>
      </c>
      <c r="Q226" s="60">
        <v>924</v>
      </c>
      <c r="R226" s="60">
        <v>866.25</v>
      </c>
      <c r="T226" s="96">
        <f t="shared" si="12"/>
        <v>0</v>
      </c>
      <c r="U226" s="96">
        <f t="shared" si="13"/>
        <v>0</v>
      </c>
      <c r="W226" s="94">
        <f t="shared" si="14"/>
        <v>0</v>
      </c>
      <c r="X226" s="94">
        <f t="shared" si="15"/>
        <v>0</v>
      </c>
    </row>
    <row r="227" spans="1:24" ht="63.75">
      <c r="A227" s="20">
        <v>217</v>
      </c>
      <c r="B227" s="21" t="s">
        <v>887</v>
      </c>
      <c r="C227" s="22" t="s">
        <v>888</v>
      </c>
      <c r="D227" s="21" t="s">
        <v>559</v>
      </c>
      <c r="E227" s="23">
        <v>0</v>
      </c>
      <c r="F227" s="24">
        <v>0</v>
      </c>
      <c r="G227" s="24">
        <v>0</v>
      </c>
      <c r="H227" s="25">
        <v>0</v>
      </c>
      <c r="I227" s="26"/>
      <c r="J227" s="24">
        <v>0</v>
      </c>
      <c r="K227" s="27">
        <v>0</v>
      </c>
      <c r="L227" s="43">
        <v>0</v>
      </c>
      <c r="M227" s="53">
        <v>0</v>
      </c>
      <c r="O227" s="60">
        <v>6416</v>
      </c>
      <c r="P227" s="60">
        <v>1414</v>
      </c>
      <c r="Q227" s="60">
        <v>1131.2</v>
      </c>
      <c r="R227" s="60">
        <v>1060.5</v>
      </c>
      <c r="T227" s="96">
        <f t="shared" si="12"/>
        <v>0</v>
      </c>
      <c r="U227" s="96">
        <f t="shared" si="13"/>
        <v>0</v>
      </c>
      <c r="W227" s="94">
        <f t="shared" si="14"/>
        <v>0</v>
      </c>
      <c r="X227" s="94">
        <f t="shared" si="15"/>
        <v>0</v>
      </c>
    </row>
    <row r="228" spans="1:24" ht="114.75">
      <c r="A228" s="20">
        <v>218</v>
      </c>
      <c r="B228" s="21" t="s">
        <v>889</v>
      </c>
      <c r="C228" s="22" t="s">
        <v>890</v>
      </c>
      <c r="D228" s="21" t="s">
        <v>559</v>
      </c>
      <c r="E228" s="23">
        <v>0</v>
      </c>
      <c r="F228" s="24">
        <v>0</v>
      </c>
      <c r="G228" s="24">
        <v>0</v>
      </c>
      <c r="H228" s="25">
        <v>0</v>
      </c>
      <c r="I228" s="26"/>
      <c r="J228" s="24">
        <v>0</v>
      </c>
      <c r="K228" s="27">
        <v>0</v>
      </c>
      <c r="L228" s="43">
        <v>0</v>
      </c>
      <c r="M228" s="53">
        <v>0</v>
      </c>
      <c r="O228" s="60">
        <v>25909</v>
      </c>
      <c r="P228" s="60">
        <v>679</v>
      </c>
      <c r="Q228" s="60">
        <v>543.20000000000005</v>
      </c>
      <c r="R228" s="60">
        <v>509.25</v>
      </c>
      <c r="T228" s="96">
        <f t="shared" si="12"/>
        <v>0</v>
      </c>
      <c r="U228" s="96">
        <f t="shared" si="13"/>
        <v>0</v>
      </c>
      <c r="W228" s="94">
        <f t="shared" si="14"/>
        <v>0</v>
      </c>
      <c r="X228" s="94">
        <f t="shared" si="15"/>
        <v>0</v>
      </c>
    </row>
    <row r="229" spans="1:24" ht="114.75">
      <c r="A229" s="20">
        <v>219</v>
      </c>
      <c r="B229" s="21" t="s">
        <v>891</v>
      </c>
      <c r="C229" s="22" t="s">
        <v>890</v>
      </c>
      <c r="D229" s="21" t="s">
        <v>559</v>
      </c>
      <c r="E229" s="23">
        <v>0</v>
      </c>
      <c r="F229" s="24">
        <v>0</v>
      </c>
      <c r="G229" s="24">
        <v>0</v>
      </c>
      <c r="H229" s="25">
        <v>0</v>
      </c>
      <c r="I229" s="26"/>
      <c r="J229" s="24">
        <v>0</v>
      </c>
      <c r="K229" s="27">
        <v>0</v>
      </c>
      <c r="L229" s="43">
        <v>0</v>
      </c>
      <c r="M229" s="53">
        <v>0</v>
      </c>
      <c r="O229" s="60">
        <v>78441</v>
      </c>
      <c r="P229" s="60">
        <v>6930</v>
      </c>
      <c r="Q229" s="60">
        <v>5544</v>
      </c>
      <c r="R229" s="60">
        <v>5197.5</v>
      </c>
      <c r="T229" s="96">
        <f t="shared" si="12"/>
        <v>0</v>
      </c>
      <c r="U229" s="96">
        <f t="shared" si="13"/>
        <v>0</v>
      </c>
      <c r="W229" s="94">
        <f t="shared" si="14"/>
        <v>0</v>
      </c>
      <c r="X229" s="94">
        <f t="shared" si="15"/>
        <v>0</v>
      </c>
    </row>
    <row r="230" spans="1:24" ht="114.75">
      <c r="A230" s="20">
        <v>220</v>
      </c>
      <c r="B230" s="21" t="s">
        <v>892</v>
      </c>
      <c r="C230" s="22" t="s">
        <v>893</v>
      </c>
      <c r="D230" s="21" t="s">
        <v>559</v>
      </c>
      <c r="E230" s="23">
        <v>0</v>
      </c>
      <c r="F230" s="24">
        <v>0</v>
      </c>
      <c r="G230" s="24">
        <v>0</v>
      </c>
      <c r="H230" s="25">
        <v>0</v>
      </c>
      <c r="I230" s="26"/>
      <c r="J230" s="24">
        <v>0</v>
      </c>
      <c r="K230" s="27">
        <v>0</v>
      </c>
      <c r="L230" s="43">
        <v>0</v>
      </c>
      <c r="M230" s="53">
        <v>0</v>
      </c>
      <c r="O230" s="60">
        <v>16372</v>
      </c>
      <c r="P230" s="60">
        <v>579</v>
      </c>
      <c r="Q230" s="60">
        <v>463.2</v>
      </c>
      <c r="R230" s="60">
        <v>434.25</v>
      </c>
      <c r="T230" s="96">
        <f t="shared" si="12"/>
        <v>0</v>
      </c>
      <c r="U230" s="96">
        <f t="shared" si="13"/>
        <v>0</v>
      </c>
      <c r="W230" s="94">
        <f t="shared" si="14"/>
        <v>0</v>
      </c>
      <c r="X230" s="94">
        <f t="shared" si="15"/>
        <v>0</v>
      </c>
    </row>
    <row r="231" spans="1:24" ht="114.75">
      <c r="A231" s="20">
        <v>221</v>
      </c>
      <c r="B231" s="21" t="s">
        <v>894</v>
      </c>
      <c r="C231" s="22" t="s">
        <v>893</v>
      </c>
      <c r="D231" s="21" t="s">
        <v>559</v>
      </c>
      <c r="E231" s="23">
        <v>0</v>
      </c>
      <c r="F231" s="24">
        <v>0</v>
      </c>
      <c r="G231" s="24">
        <v>0</v>
      </c>
      <c r="H231" s="25">
        <v>0</v>
      </c>
      <c r="I231" s="26"/>
      <c r="J231" s="24">
        <v>0</v>
      </c>
      <c r="K231" s="27">
        <v>0</v>
      </c>
      <c r="L231" s="43">
        <v>0</v>
      </c>
      <c r="M231" s="53">
        <v>0</v>
      </c>
      <c r="O231" s="60">
        <v>49567</v>
      </c>
      <c r="P231" s="60">
        <v>5390</v>
      </c>
      <c r="Q231" s="60">
        <v>4312</v>
      </c>
      <c r="R231" s="60">
        <v>4042.5</v>
      </c>
      <c r="T231" s="96">
        <f t="shared" si="12"/>
        <v>0</v>
      </c>
      <c r="U231" s="96">
        <f t="shared" si="13"/>
        <v>0</v>
      </c>
      <c r="W231" s="94">
        <f t="shared" si="14"/>
        <v>0</v>
      </c>
      <c r="X231" s="94">
        <f t="shared" si="15"/>
        <v>0</v>
      </c>
    </row>
    <row r="232" spans="1:24" ht="114.75">
      <c r="A232" s="20">
        <v>222</v>
      </c>
      <c r="B232" s="21" t="s">
        <v>895</v>
      </c>
      <c r="C232" s="22" t="s">
        <v>896</v>
      </c>
      <c r="D232" s="21" t="s">
        <v>559</v>
      </c>
      <c r="E232" s="23">
        <v>0</v>
      </c>
      <c r="F232" s="24">
        <v>0</v>
      </c>
      <c r="G232" s="24">
        <v>0</v>
      </c>
      <c r="H232" s="25">
        <v>0</v>
      </c>
      <c r="I232" s="26"/>
      <c r="J232" s="24">
        <v>0</v>
      </c>
      <c r="K232" s="27">
        <v>0</v>
      </c>
      <c r="L232" s="43">
        <v>0</v>
      </c>
      <c r="M232" s="53">
        <v>0</v>
      </c>
      <c r="O232" s="60">
        <v>25909</v>
      </c>
      <c r="P232" s="60">
        <v>499</v>
      </c>
      <c r="Q232" s="60">
        <v>399.2</v>
      </c>
      <c r="R232" s="60">
        <v>374.25</v>
      </c>
      <c r="T232" s="96">
        <f t="shared" si="12"/>
        <v>0</v>
      </c>
      <c r="U232" s="96">
        <f t="shared" si="13"/>
        <v>0</v>
      </c>
      <c r="W232" s="94">
        <f t="shared" si="14"/>
        <v>0</v>
      </c>
      <c r="X232" s="94">
        <f t="shared" si="15"/>
        <v>0</v>
      </c>
    </row>
    <row r="233" spans="1:24" ht="114.75">
      <c r="A233" s="20">
        <v>223</v>
      </c>
      <c r="B233" s="21" t="s">
        <v>897</v>
      </c>
      <c r="C233" s="22" t="s">
        <v>896</v>
      </c>
      <c r="D233" s="21" t="s">
        <v>559</v>
      </c>
      <c r="E233" s="23">
        <v>0</v>
      </c>
      <c r="F233" s="24">
        <v>0</v>
      </c>
      <c r="G233" s="24">
        <v>0</v>
      </c>
      <c r="H233" s="25">
        <v>0</v>
      </c>
      <c r="I233" s="26"/>
      <c r="J233" s="24">
        <v>0</v>
      </c>
      <c r="K233" s="27">
        <v>0</v>
      </c>
      <c r="L233" s="43">
        <v>0</v>
      </c>
      <c r="M233" s="53">
        <v>0</v>
      </c>
      <c r="O233" s="60">
        <v>31922</v>
      </c>
      <c r="P233" s="60">
        <v>5390</v>
      </c>
      <c r="Q233" s="60">
        <v>4312</v>
      </c>
      <c r="R233" s="60">
        <v>4042.5</v>
      </c>
      <c r="T233" s="96">
        <f t="shared" si="12"/>
        <v>0</v>
      </c>
      <c r="U233" s="96">
        <f t="shared" si="13"/>
        <v>0</v>
      </c>
      <c r="W233" s="94">
        <f t="shared" si="14"/>
        <v>0</v>
      </c>
      <c r="X233" s="94">
        <f t="shared" si="15"/>
        <v>0</v>
      </c>
    </row>
    <row r="234" spans="1:24" ht="114.75">
      <c r="A234" s="20">
        <v>224</v>
      </c>
      <c r="B234" s="21" t="s">
        <v>898</v>
      </c>
      <c r="C234" s="22" t="s">
        <v>899</v>
      </c>
      <c r="D234" s="21" t="s">
        <v>559</v>
      </c>
      <c r="E234" s="23">
        <v>0</v>
      </c>
      <c r="F234" s="24">
        <v>0</v>
      </c>
      <c r="G234" s="24">
        <v>0</v>
      </c>
      <c r="H234" s="25">
        <v>0</v>
      </c>
      <c r="I234" s="26"/>
      <c r="J234" s="24">
        <v>0</v>
      </c>
      <c r="K234" s="27">
        <v>0</v>
      </c>
      <c r="L234" s="43">
        <v>0</v>
      </c>
      <c r="M234" s="53">
        <v>0</v>
      </c>
      <c r="O234" s="60">
        <v>13723</v>
      </c>
      <c r="P234" s="60">
        <v>607</v>
      </c>
      <c r="Q234" s="60">
        <v>485.6</v>
      </c>
      <c r="R234" s="60">
        <v>455.25</v>
      </c>
      <c r="T234" s="96">
        <f t="shared" si="12"/>
        <v>0</v>
      </c>
      <c r="U234" s="96">
        <f t="shared" si="13"/>
        <v>0</v>
      </c>
      <c r="W234" s="94">
        <f t="shared" si="14"/>
        <v>0</v>
      </c>
      <c r="X234" s="94">
        <f t="shared" si="15"/>
        <v>0</v>
      </c>
    </row>
    <row r="235" spans="1:24" ht="114.75">
      <c r="A235" s="20">
        <v>225</v>
      </c>
      <c r="B235" s="21" t="s">
        <v>900</v>
      </c>
      <c r="C235" s="22" t="s">
        <v>899</v>
      </c>
      <c r="D235" s="21" t="s">
        <v>559</v>
      </c>
      <c r="E235" s="23">
        <v>0</v>
      </c>
      <c r="F235" s="24">
        <v>0</v>
      </c>
      <c r="G235" s="24">
        <v>0</v>
      </c>
      <c r="H235" s="25">
        <v>0</v>
      </c>
      <c r="I235" s="26"/>
      <c r="J235" s="24">
        <v>0</v>
      </c>
      <c r="K235" s="27">
        <v>0</v>
      </c>
      <c r="L235" s="43">
        <v>0</v>
      </c>
      <c r="M235" s="53">
        <v>0</v>
      </c>
      <c r="O235" s="60">
        <v>41547</v>
      </c>
      <c r="P235" s="60">
        <v>5389</v>
      </c>
      <c r="Q235" s="60">
        <v>4311.2</v>
      </c>
      <c r="R235" s="60">
        <v>4041.75</v>
      </c>
      <c r="T235" s="96">
        <f t="shared" si="12"/>
        <v>0</v>
      </c>
      <c r="U235" s="96">
        <f t="shared" si="13"/>
        <v>0</v>
      </c>
      <c r="W235" s="94">
        <f t="shared" si="14"/>
        <v>0</v>
      </c>
      <c r="X235" s="94">
        <f t="shared" si="15"/>
        <v>0</v>
      </c>
    </row>
    <row r="236" spans="1:24" ht="114.75">
      <c r="A236" s="20">
        <v>226</v>
      </c>
      <c r="B236" s="21" t="s">
        <v>901</v>
      </c>
      <c r="C236" s="22" t="s">
        <v>902</v>
      </c>
      <c r="D236" s="21" t="s">
        <v>559</v>
      </c>
      <c r="E236" s="23">
        <v>0</v>
      </c>
      <c r="F236" s="24">
        <v>0</v>
      </c>
      <c r="G236" s="24">
        <v>0</v>
      </c>
      <c r="H236" s="25">
        <v>0</v>
      </c>
      <c r="I236" s="26"/>
      <c r="J236" s="24">
        <v>0</v>
      </c>
      <c r="K236" s="27">
        <v>0</v>
      </c>
      <c r="L236" s="43">
        <v>0</v>
      </c>
      <c r="M236" s="53">
        <v>0</v>
      </c>
      <c r="O236" s="60">
        <v>19021</v>
      </c>
      <c r="P236" s="60">
        <v>679</v>
      </c>
      <c r="Q236" s="60">
        <v>543.20000000000005</v>
      </c>
      <c r="R236" s="60">
        <v>509.25</v>
      </c>
      <c r="T236" s="96">
        <f t="shared" si="12"/>
        <v>0</v>
      </c>
      <c r="U236" s="96">
        <f t="shared" si="13"/>
        <v>0</v>
      </c>
      <c r="W236" s="94">
        <f t="shared" si="14"/>
        <v>0</v>
      </c>
      <c r="X236" s="94">
        <f t="shared" si="15"/>
        <v>0</v>
      </c>
    </row>
    <row r="237" spans="1:24" ht="114.75">
      <c r="A237" s="20">
        <v>227</v>
      </c>
      <c r="B237" s="21" t="s">
        <v>903</v>
      </c>
      <c r="C237" s="22" t="s">
        <v>902</v>
      </c>
      <c r="D237" s="21" t="s">
        <v>559</v>
      </c>
      <c r="E237" s="23">
        <v>0</v>
      </c>
      <c r="F237" s="24">
        <v>0</v>
      </c>
      <c r="G237" s="24">
        <v>0</v>
      </c>
      <c r="H237" s="25">
        <v>0</v>
      </c>
      <c r="I237" s="26"/>
      <c r="J237" s="24">
        <v>0</v>
      </c>
      <c r="K237" s="27">
        <v>0</v>
      </c>
      <c r="L237" s="43">
        <v>0</v>
      </c>
      <c r="M237" s="53">
        <v>0</v>
      </c>
      <c r="O237" s="60">
        <v>57588</v>
      </c>
      <c r="P237" s="60">
        <v>4620</v>
      </c>
      <c r="Q237" s="60">
        <v>3696</v>
      </c>
      <c r="R237" s="60">
        <v>3465</v>
      </c>
      <c r="T237" s="96">
        <f t="shared" si="12"/>
        <v>0</v>
      </c>
      <c r="U237" s="96">
        <f t="shared" si="13"/>
        <v>0</v>
      </c>
      <c r="W237" s="94">
        <f t="shared" si="14"/>
        <v>0</v>
      </c>
      <c r="X237" s="94">
        <f t="shared" si="15"/>
        <v>0</v>
      </c>
    </row>
    <row r="238" spans="1:24" ht="127.5">
      <c r="A238" s="20">
        <v>228</v>
      </c>
      <c r="B238" s="21" t="s">
        <v>904</v>
      </c>
      <c r="C238" s="22" t="s">
        <v>905</v>
      </c>
      <c r="D238" s="21" t="s">
        <v>559</v>
      </c>
      <c r="E238" s="23">
        <v>0</v>
      </c>
      <c r="F238" s="24">
        <v>0</v>
      </c>
      <c r="G238" s="24">
        <v>0</v>
      </c>
      <c r="H238" s="25">
        <v>0</v>
      </c>
      <c r="I238" s="26"/>
      <c r="J238" s="24">
        <v>0</v>
      </c>
      <c r="K238" s="27">
        <v>0</v>
      </c>
      <c r="L238" s="43">
        <v>0</v>
      </c>
      <c r="M238" s="53">
        <v>0</v>
      </c>
      <c r="O238" s="60">
        <v>8822</v>
      </c>
      <c r="P238" s="60">
        <v>631</v>
      </c>
      <c r="Q238" s="60">
        <v>504.8</v>
      </c>
      <c r="R238" s="60">
        <v>473.25</v>
      </c>
      <c r="T238" s="96">
        <f t="shared" si="12"/>
        <v>0</v>
      </c>
      <c r="U238" s="96">
        <f t="shared" si="13"/>
        <v>0</v>
      </c>
      <c r="W238" s="94">
        <f t="shared" si="14"/>
        <v>0</v>
      </c>
      <c r="X238" s="94">
        <f t="shared" si="15"/>
        <v>0</v>
      </c>
    </row>
    <row r="239" spans="1:24" ht="127.5">
      <c r="A239" s="20">
        <v>229</v>
      </c>
      <c r="B239" s="21" t="s">
        <v>906</v>
      </c>
      <c r="C239" s="31" t="s">
        <v>905</v>
      </c>
      <c r="D239" s="21" t="s">
        <v>559</v>
      </c>
      <c r="E239" s="23">
        <v>0</v>
      </c>
      <c r="F239" s="24">
        <v>0</v>
      </c>
      <c r="G239" s="24">
        <v>0</v>
      </c>
      <c r="H239" s="25">
        <v>0</v>
      </c>
      <c r="I239" s="26"/>
      <c r="J239" s="24">
        <v>0</v>
      </c>
      <c r="K239" s="27">
        <v>0</v>
      </c>
      <c r="L239" s="43">
        <v>0</v>
      </c>
      <c r="M239" s="53">
        <v>0</v>
      </c>
      <c r="O239" s="60">
        <v>17562</v>
      </c>
      <c r="P239" s="60">
        <v>3851</v>
      </c>
      <c r="Q239" s="60">
        <v>3080.8</v>
      </c>
      <c r="R239" s="60">
        <v>2888.25</v>
      </c>
      <c r="T239" s="96">
        <f t="shared" si="12"/>
        <v>0</v>
      </c>
      <c r="U239" s="96">
        <f t="shared" si="13"/>
        <v>0</v>
      </c>
      <c r="W239" s="94">
        <f t="shared" si="14"/>
        <v>0</v>
      </c>
      <c r="X239" s="94">
        <f t="shared" si="15"/>
        <v>0</v>
      </c>
    </row>
    <row r="240" spans="1:24" ht="178.5">
      <c r="A240" s="20">
        <v>230</v>
      </c>
      <c r="B240" s="21" t="s">
        <v>907</v>
      </c>
      <c r="C240" s="31" t="s">
        <v>908</v>
      </c>
      <c r="D240" s="21" t="s">
        <v>909</v>
      </c>
      <c r="E240" s="23">
        <v>0</v>
      </c>
      <c r="F240" s="24">
        <v>0</v>
      </c>
      <c r="G240" s="24">
        <v>0</v>
      </c>
      <c r="H240" s="25">
        <v>0</v>
      </c>
      <c r="I240" s="26"/>
      <c r="J240" s="24">
        <v>0</v>
      </c>
      <c r="K240" s="27">
        <v>0</v>
      </c>
      <c r="L240" s="43">
        <v>0</v>
      </c>
      <c r="M240" s="53">
        <v>0</v>
      </c>
      <c r="O240" s="60">
        <v>510151</v>
      </c>
      <c r="P240" s="60">
        <v>5030</v>
      </c>
      <c r="Q240" s="60">
        <v>4024</v>
      </c>
      <c r="R240" s="60">
        <v>3772.5</v>
      </c>
      <c r="T240" s="96">
        <f t="shared" si="12"/>
        <v>0</v>
      </c>
      <c r="U240" s="96">
        <f t="shared" si="13"/>
        <v>0</v>
      </c>
      <c r="W240" s="94">
        <f t="shared" si="14"/>
        <v>0</v>
      </c>
      <c r="X240" s="94">
        <f t="shared" si="15"/>
        <v>0</v>
      </c>
    </row>
    <row r="241" spans="1:24" ht="178.5">
      <c r="A241" s="20">
        <v>231</v>
      </c>
      <c r="B241" s="21" t="s">
        <v>910</v>
      </c>
      <c r="C241" s="31" t="s">
        <v>911</v>
      </c>
      <c r="D241" s="21" t="s">
        <v>912</v>
      </c>
      <c r="E241" s="23">
        <v>60</v>
      </c>
      <c r="F241" s="24">
        <v>9332</v>
      </c>
      <c r="G241" s="24">
        <v>1032</v>
      </c>
      <c r="H241" s="25">
        <v>0</v>
      </c>
      <c r="I241" s="26"/>
      <c r="J241" s="24">
        <v>9332</v>
      </c>
      <c r="K241" s="27">
        <v>559920</v>
      </c>
      <c r="L241" s="43">
        <v>0</v>
      </c>
      <c r="M241" s="53">
        <v>60</v>
      </c>
      <c r="O241" s="60">
        <v>35746</v>
      </c>
      <c r="P241" s="60">
        <v>1032</v>
      </c>
      <c r="Q241" s="60">
        <v>825.6</v>
      </c>
      <c r="R241" s="60">
        <v>774</v>
      </c>
      <c r="T241" s="96">
        <f t="shared" si="12"/>
        <v>7704499.2000000002</v>
      </c>
      <c r="U241" s="96">
        <f t="shared" si="13"/>
        <v>7222968</v>
      </c>
      <c r="W241" s="94">
        <f t="shared" si="14"/>
        <v>7704499.2000000002</v>
      </c>
      <c r="X241" s="94">
        <f t="shared" si="15"/>
        <v>7222968</v>
      </c>
    </row>
    <row r="242" spans="1:24" ht="178.5">
      <c r="A242" s="20">
        <v>232</v>
      </c>
      <c r="B242" s="21" t="s">
        <v>913</v>
      </c>
      <c r="C242" s="31" t="s">
        <v>911</v>
      </c>
      <c r="D242" s="21" t="s">
        <v>912</v>
      </c>
      <c r="E242" s="23">
        <v>0</v>
      </c>
      <c r="F242" s="24">
        <v>0</v>
      </c>
      <c r="G242" s="24">
        <v>0</v>
      </c>
      <c r="H242" s="25">
        <v>0</v>
      </c>
      <c r="I242" s="26"/>
      <c r="J242" s="24">
        <v>0</v>
      </c>
      <c r="K242" s="27">
        <v>0</v>
      </c>
      <c r="L242" s="43">
        <v>0</v>
      </c>
      <c r="M242" s="53">
        <v>0</v>
      </c>
      <c r="O242" s="60">
        <v>123258</v>
      </c>
      <c r="P242" s="60">
        <v>9932</v>
      </c>
      <c r="Q242" s="60">
        <v>7945.6</v>
      </c>
      <c r="R242" s="60">
        <v>7449</v>
      </c>
      <c r="T242" s="96">
        <f t="shared" si="12"/>
        <v>0</v>
      </c>
      <c r="U242" s="96">
        <f t="shared" si="13"/>
        <v>0</v>
      </c>
      <c r="W242" s="94">
        <f t="shared" si="14"/>
        <v>0</v>
      </c>
      <c r="X242" s="94">
        <f t="shared" si="15"/>
        <v>0</v>
      </c>
    </row>
    <row r="243" spans="1:24" ht="242.25">
      <c r="A243" s="20">
        <v>233</v>
      </c>
      <c r="B243" s="21" t="s">
        <v>914</v>
      </c>
      <c r="C243" s="31" t="s">
        <v>915</v>
      </c>
      <c r="D243" s="21" t="s">
        <v>912</v>
      </c>
      <c r="E243" s="23">
        <v>0</v>
      </c>
      <c r="F243" s="24">
        <v>0</v>
      </c>
      <c r="G243" s="24">
        <v>0</v>
      </c>
      <c r="H243" s="25">
        <v>0</v>
      </c>
      <c r="I243" s="26"/>
      <c r="J243" s="24">
        <v>0</v>
      </c>
      <c r="K243" s="27">
        <v>0</v>
      </c>
      <c r="L243" s="43">
        <v>0</v>
      </c>
      <c r="M243" s="53">
        <v>0</v>
      </c>
      <c r="O243" s="60">
        <v>234236</v>
      </c>
      <c r="P243" s="60">
        <v>4236</v>
      </c>
      <c r="Q243" s="60">
        <v>3388.8</v>
      </c>
      <c r="R243" s="60">
        <v>3177</v>
      </c>
      <c r="T243" s="96">
        <f t="shared" si="12"/>
        <v>0</v>
      </c>
      <c r="U243" s="96">
        <f t="shared" si="13"/>
        <v>0</v>
      </c>
      <c r="W243" s="94">
        <f t="shared" si="14"/>
        <v>0</v>
      </c>
      <c r="X243" s="94">
        <f t="shared" si="15"/>
        <v>0</v>
      </c>
    </row>
    <row r="244" spans="1:24" ht="242.25">
      <c r="A244" s="20">
        <v>234</v>
      </c>
      <c r="B244" s="21" t="s">
        <v>916</v>
      </c>
      <c r="C244" s="31" t="s">
        <v>915</v>
      </c>
      <c r="D244" s="21" t="s">
        <v>912</v>
      </c>
      <c r="E244" s="23">
        <v>0</v>
      </c>
      <c r="F244" s="24">
        <v>0</v>
      </c>
      <c r="G244" s="24">
        <v>0</v>
      </c>
      <c r="H244" s="25">
        <v>0</v>
      </c>
      <c r="I244" s="26"/>
      <c r="J244" s="24">
        <v>0</v>
      </c>
      <c r="K244" s="27">
        <v>0</v>
      </c>
      <c r="L244" s="43">
        <v>0</v>
      </c>
      <c r="M244" s="53">
        <v>0</v>
      </c>
      <c r="O244" s="60">
        <v>807681</v>
      </c>
      <c r="P244" s="60">
        <v>8594</v>
      </c>
      <c r="Q244" s="60">
        <v>6875.2</v>
      </c>
      <c r="R244" s="60">
        <v>6445.5</v>
      </c>
      <c r="T244" s="96">
        <f t="shared" si="12"/>
        <v>0</v>
      </c>
      <c r="U244" s="96">
        <f t="shared" si="13"/>
        <v>0</v>
      </c>
      <c r="W244" s="94">
        <f t="shared" si="14"/>
        <v>0</v>
      </c>
      <c r="X244" s="94">
        <f t="shared" si="15"/>
        <v>0</v>
      </c>
    </row>
    <row r="245" spans="1:24" ht="242.25">
      <c r="A245" s="20">
        <v>235</v>
      </c>
      <c r="B245" s="21" t="s">
        <v>917</v>
      </c>
      <c r="C245" s="31" t="s">
        <v>918</v>
      </c>
      <c r="D245" s="21" t="s">
        <v>912</v>
      </c>
      <c r="E245" s="23">
        <v>0</v>
      </c>
      <c r="F245" s="24">
        <v>0</v>
      </c>
      <c r="G245" s="24">
        <v>0</v>
      </c>
      <c r="H245" s="25">
        <v>0</v>
      </c>
      <c r="I245" s="26"/>
      <c r="J245" s="24">
        <v>0</v>
      </c>
      <c r="K245" s="27">
        <v>0</v>
      </c>
      <c r="L245" s="43"/>
      <c r="M245" s="53">
        <v>0</v>
      </c>
      <c r="O245" s="60">
        <v>117119</v>
      </c>
      <c r="P245" s="60">
        <v>4297</v>
      </c>
      <c r="Q245" s="60">
        <v>3437.6</v>
      </c>
      <c r="R245" s="60">
        <v>3222.75</v>
      </c>
      <c r="T245" s="96">
        <f t="shared" si="12"/>
        <v>0</v>
      </c>
      <c r="U245" s="96">
        <f t="shared" si="13"/>
        <v>0</v>
      </c>
      <c r="W245" s="94">
        <f t="shared" si="14"/>
        <v>0</v>
      </c>
      <c r="X245" s="94">
        <f t="shared" si="15"/>
        <v>0</v>
      </c>
    </row>
    <row r="246" spans="1:24" ht="242.25">
      <c r="A246" s="20">
        <v>236</v>
      </c>
      <c r="B246" s="21" t="s">
        <v>919</v>
      </c>
      <c r="C246" s="31" t="s">
        <v>918</v>
      </c>
      <c r="D246" s="21" t="s">
        <v>912</v>
      </c>
      <c r="E246" s="23">
        <v>0</v>
      </c>
      <c r="F246" s="24">
        <v>0</v>
      </c>
      <c r="G246" s="24">
        <v>0</v>
      </c>
      <c r="H246" s="25">
        <v>0</v>
      </c>
      <c r="I246" s="26"/>
      <c r="J246" s="24">
        <v>0</v>
      </c>
      <c r="K246" s="27">
        <v>0</v>
      </c>
      <c r="L246" s="43"/>
      <c r="M246" s="53">
        <v>0</v>
      </c>
      <c r="O246" s="60">
        <v>525669</v>
      </c>
      <c r="P246" s="60">
        <v>4297</v>
      </c>
      <c r="Q246" s="60">
        <v>3437.6</v>
      </c>
      <c r="R246" s="60">
        <v>3222.75</v>
      </c>
      <c r="T246" s="96">
        <f t="shared" si="12"/>
        <v>0</v>
      </c>
      <c r="U246" s="96">
        <f t="shared" si="13"/>
        <v>0</v>
      </c>
      <c r="W246" s="94">
        <f t="shared" si="14"/>
        <v>0</v>
      </c>
      <c r="X246" s="94">
        <f t="shared" si="15"/>
        <v>0</v>
      </c>
    </row>
    <row r="247" spans="1:24" ht="102">
      <c r="A247" s="20">
        <v>237</v>
      </c>
      <c r="B247" s="21" t="s">
        <v>920</v>
      </c>
      <c r="C247" s="31" t="s">
        <v>921</v>
      </c>
      <c r="D247" s="21" t="s">
        <v>559</v>
      </c>
      <c r="E247" s="23">
        <v>0</v>
      </c>
      <c r="F247" s="24">
        <v>0</v>
      </c>
      <c r="G247" s="24">
        <v>0</v>
      </c>
      <c r="H247" s="25">
        <v>0</v>
      </c>
      <c r="I247" s="26"/>
      <c r="J247" s="24">
        <v>0</v>
      </c>
      <c r="K247" s="27">
        <v>0</v>
      </c>
      <c r="L247" s="43"/>
      <c r="M247" s="53">
        <v>0</v>
      </c>
      <c r="O247" s="60">
        <v>160412</v>
      </c>
      <c r="P247" s="60">
        <v>503</v>
      </c>
      <c r="Q247" s="60">
        <v>402.4</v>
      </c>
      <c r="R247" s="60">
        <v>377.25</v>
      </c>
      <c r="T247" s="96">
        <f t="shared" si="12"/>
        <v>0</v>
      </c>
      <c r="U247" s="96">
        <f t="shared" si="13"/>
        <v>0</v>
      </c>
      <c r="W247" s="94">
        <f t="shared" si="14"/>
        <v>0</v>
      </c>
      <c r="X247" s="94">
        <f t="shared" si="15"/>
        <v>0</v>
      </c>
    </row>
    <row r="248" spans="1:24" ht="76.5">
      <c r="A248" s="20">
        <v>238</v>
      </c>
      <c r="B248" s="21" t="s">
        <v>922</v>
      </c>
      <c r="C248" s="31" t="s">
        <v>923</v>
      </c>
      <c r="D248" s="21" t="s">
        <v>559</v>
      </c>
      <c r="E248" s="23">
        <v>0</v>
      </c>
      <c r="F248" s="24">
        <v>0</v>
      </c>
      <c r="G248" s="24">
        <v>0</v>
      </c>
      <c r="H248" s="25">
        <v>0</v>
      </c>
      <c r="I248" s="26"/>
      <c r="J248" s="24">
        <v>0</v>
      </c>
      <c r="K248" s="27">
        <v>0</v>
      </c>
      <c r="L248" s="43"/>
      <c r="M248" s="53">
        <v>0</v>
      </c>
      <c r="O248" s="60">
        <v>77036</v>
      </c>
      <c r="P248" s="60">
        <v>566</v>
      </c>
      <c r="Q248" s="60">
        <v>452.8</v>
      </c>
      <c r="R248" s="60">
        <v>424.5</v>
      </c>
      <c r="T248" s="96">
        <f t="shared" si="12"/>
        <v>0</v>
      </c>
      <c r="U248" s="96">
        <f t="shared" si="13"/>
        <v>0</v>
      </c>
      <c r="W248" s="94">
        <f t="shared" si="14"/>
        <v>0</v>
      </c>
      <c r="X248" s="94">
        <f t="shared" si="15"/>
        <v>0</v>
      </c>
    </row>
    <row r="249" spans="1:24" ht="51">
      <c r="A249" s="20">
        <v>239</v>
      </c>
      <c r="B249" s="21" t="s">
        <v>924</v>
      </c>
      <c r="C249" s="31" t="s">
        <v>925</v>
      </c>
      <c r="D249" s="21" t="s">
        <v>559</v>
      </c>
      <c r="E249" s="23">
        <v>6</v>
      </c>
      <c r="F249" s="24">
        <v>14423</v>
      </c>
      <c r="G249" s="24">
        <v>755</v>
      </c>
      <c r="H249" s="25">
        <v>0</v>
      </c>
      <c r="I249" s="26"/>
      <c r="J249" s="24">
        <v>14423</v>
      </c>
      <c r="K249" s="27">
        <v>86538</v>
      </c>
      <c r="L249" s="43"/>
      <c r="M249" s="53">
        <v>6</v>
      </c>
      <c r="O249" s="60">
        <v>29789</v>
      </c>
      <c r="P249" s="60">
        <v>755</v>
      </c>
      <c r="Q249" s="60">
        <v>604</v>
      </c>
      <c r="R249" s="60">
        <v>566.25</v>
      </c>
      <c r="T249" s="96">
        <f t="shared" si="12"/>
        <v>8711492</v>
      </c>
      <c r="U249" s="96">
        <f t="shared" si="13"/>
        <v>8167023.75</v>
      </c>
      <c r="W249" s="94">
        <f t="shared" si="14"/>
        <v>8711492</v>
      </c>
      <c r="X249" s="94">
        <f t="shared" si="15"/>
        <v>8167023.75</v>
      </c>
    </row>
    <row r="250" spans="1:24" ht="51">
      <c r="A250" s="20">
        <v>240</v>
      </c>
      <c r="B250" s="21" t="s">
        <v>926</v>
      </c>
      <c r="C250" s="31" t="s">
        <v>925</v>
      </c>
      <c r="D250" s="21" t="s">
        <v>559</v>
      </c>
      <c r="E250" s="23">
        <v>0</v>
      </c>
      <c r="F250" s="24">
        <v>0</v>
      </c>
      <c r="G250" s="24">
        <v>0</v>
      </c>
      <c r="H250" s="25">
        <v>0</v>
      </c>
      <c r="I250" s="26"/>
      <c r="J250" s="24">
        <v>0</v>
      </c>
      <c r="K250" s="27">
        <v>0</v>
      </c>
      <c r="L250" s="43"/>
      <c r="M250" s="53">
        <v>0</v>
      </c>
      <c r="O250" s="60">
        <v>102715</v>
      </c>
      <c r="P250" s="60">
        <v>755</v>
      </c>
      <c r="Q250" s="60">
        <v>604</v>
      </c>
      <c r="R250" s="60">
        <v>566.25</v>
      </c>
      <c r="T250" s="96">
        <f t="shared" si="12"/>
        <v>0</v>
      </c>
      <c r="U250" s="96">
        <f t="shared" si="13"/>
        <v>0</v>
      </c>
      <c r="W250" s="94">
        <f t="shared" si="14"/>
        <v>0</v>
      </c>
      <c r="X250" s="94">
        <f t="shared" si="15"/>
        <v>0</v>
      </c>
    </row>
    <row r="251" spans="1:24" ht="102">
      <c r="A251" s="20">
        <v>241</v>
      </c>
      <c r="B251" s="21" t="s">
        <v>927</v>
      </c>
      <c r="C251" s="31" t="s">
        <v>928</v>
      </c>
      <c r="D251" s="21" t="s">
        <v>929</v>
      </c>
      <c r="E251" s="23">
        <v>0</v>
      </c>
      <c r="F251" s="24">
        <v>0</v>
      </c>
      <c r="G251" s="24">
        <v>0</v>
      </c>
      <c r="H251" s="25">
        <v>0</v>
      </c>
      <c r="I251" s="26"/>
      <c r="J251" s="24">
        <v>0</v>
      </c>
      <c r="K251" s="27">
        <v>0</v>
      </c>
      <c r="L251" s="43"/>
      <c r="M251" s="53">
        <v>0</v>
      </c>
      <c r="O251" s="60">
        <v>26018</v>
      </c>
      <c r="P251" s="60">
        <v>6913</v>
      </c>
      <c r="Q251" s="60">
        <v>5530.4</v>
      </c>
      <c r="R251" s="60">
        <v>5184.75</v>
      </c>
      <c r="T251" s="96">
        <f t="shared" si="12"/>
        <v>0</v>
      </c>
      <c r="U251" s="96">
        <f t="shared" si="13"/>
        <v>0</v>
      </c>
      <c r="W251" s="94">
        <f t="shared" si="14"/>
        <v>0</v>
      </c>
      <c r="X251" s="94">
        <f t="shared" si="15"/>
        <v>0</v>
      </c>
    </row>
    <row r="252" spans="1:24" ht="51">
      <c r="A252" s="20">
        <v>242</v>
      </c>
      <c r="B252" s="21" t="s">
        <v>930</v>
      </c>
      <c r="C252" s="31" t="s">
        <v>931</v>
      </c>
      <c r="D252" s="21" t="s">
        <v>559</v>
      </c>
      <c r="E252" s="23">
        <v>0</v>
      </c>
      <c r="F252" s="24">
        <v>0</v>
      </c>
      <c r="G252" s="24">
        <v>0</v>
      </c>
      <c r="H252" s="25">
        <v>0</v>
      </c>
      <c r="I252" s="26"/>
      <c r="J252" s="24">
        <v>0</v>
      </c>
      <c r="K252" s="27">
        <v>0</v>
      </c>
      <c r="L252" s="43"/>
      <c r="M252" s="53">
        <v>0</v>
      </c>
      <c r="O252" s="60">
        <v>39479</v>
      </c>
      <c r="P252" s="60">
        <v>391</v>
      </c>
      <c r="Q252" s="60">
        <v>312.8</v>
      </c>
      <c r="R252" s="60">
        <v>293.25</v>
      </c>
      <c r="T252" s="96">
        <f t="shared" si="12"/>
        <v>0</v>
      </c>
      <c r="U252" s="96">
        <f t="shared" si="13"/>
        <v>0</v>
      </c>
      <c r="W252" s="94">
        <f t="shared" si="14"/>
        <v>0</v>
      </c>
      <c r="X252" s="94">
        <f t="shared" si="15"/>
        <v>0</v>
      </c>
    </row>
    <row r="253" spans="1:24" ht="51">
      <c r="A253" s="20">
        <v>243</v>
      </c>
      <c r="B253" s="21" t="s">
        <v>932</v>
      </c>
      <c r="C253" s="31" t="s">
        <v>933</v>
      </c>
      <c r="D253" s="21" t="s">
        <v>559</v>
      </c>
      <c r="E253" s="23">
        <v>0</v>
      </c>
      <c r="F253" s="24">
        <v>0</v>
      </c>
      <c r="G253" s="24">
        <v>0</v>
      </c>
      <c r="H253" s="25">
        <v>0</v>
      </c>
      <c r="I253" s="26"/>
      <c r="J253" s="24">
        <v>0</v>
      </c>
      <c r="K253" s="27">
        <v>0</v>
      </c>
      <c r="L253" s="43"/>
      <c r="M253" s="53">
        <v>0</v>
      </c>
      <c r="O253" s="60">
        <v>28874</v>
      </c>
      <c r="P253" s="60">
        <v>100</v>
      </c>
      <c r="Q253" s="60">
        <v>80</v>
      </c>
      <c r="R253" s="60">
        <v>75</v>
      </c>
      <c r="T253" s="96">
        <f t="shared" si="12"/>
        <v>0</v>
      </c>
      <c r="U253" s="96">
        <f t="shared" si="13"/>
        <v>0</v>
      </c>
      <c r="W253" s="94">
        <f t="shared" si="14"/>
        <v>0</v>
      </c>
      <c r="X253" s="94">
        <f t="shared" si="15"/>
        <v>0</v>
      </c>
    </row>
    <row r="254" spans="1:24" ht="76.5">
      <c r="A254" s="20">
        <v>244</v>
      </c>
      <c r="B254" s="21" t="s">
        <v>934</v>
      </c>
      <c r="C254" s="31" t="s">
        <v>935</v>
      </c>
      <c r="D254" s="21" t="s">
        <v>559</v>
      </c>
      <c r="E254" s="23">
        <v>0</v>
      </c>
      <c r="F254" s="24">
        <v>0</v>
      </c>
      <c r="G254" s="24">
        <v>0</v>
      </c>
      <c r="H254" s="25">
        <v>0</v>
      </c>
      <c r="I254" s="26"/>
      <c r="J254" s="24">
        <v>0</v>
      </c>
      <c r="K254" s="27">
        <v>0</v>
      </c>
      <c r="L254" s="43"/>
      <c r="M254" s="53">
        <v>0</v>
      </c>
      <c r="O254" s="60">
        <v>99093</v>
      </c>
      <c r="P254" s="60">
        <v>5882</v>
      </c>
      <c r="Q254" s="60">
        <v>4705.6000000000004</v>
      </c>
      <c r="R254" s="60">
        <v>4411.5</v>
      </c>
      <c r="T254" s="96">
        <f t="shared" si="12"/>
        <v>0</v>
      </c>
      <c r="U254" s="96">
        <f t="shared" si="13"/>
        <v>0</v>
      </c>
      <c r="W254" s="94">
        <f t="shared" si="14"/>
        <v>0</v>
      </c>
      <c r="X254" s="94">
        <f t="shared" si="15"/>
        <v>0</v>
      </c>
    </row>
    <row r="255" spans="1:24" ht="114.75">
      <c r="A255" s="20">
        <v>245</v>
      </c>
      <c r="B255" s="21" t="s">
        <v>936</v>
      </c>
      <c r="C255" s="31" t="s">
        <v>937</v>
      </c>
      <c r="D255" s="21" t="s">
        <v>559</v>
      </c>
      <c r="E255" s="23">
        <v>0</v>
      </c>
      <c r="F255" s="24">
        <v>0</v>
      </c>
      <c r="G255" s="24">
        <v>0</v>
      </c>
      <c r="H255" s="25">
        <v>0</v>
      </c>
      <c r="I255" s="26"/>
      <c r="J255" s="24">
        <v>0</v>
      </c>
      <c r="K255" s="27">
        <v>0</v>
      </c>
      <c r="L255" s="43"/>
      <c r="M255" s="53">
        <v>0</v>
      </c>
      <c r="O255" s="60">
        <v>174544</v>
      </c>
      <c r="P255" s="60">
        <v>7700</v>
      </c>
      <c r="Q255" s="60">
        <v>6160</v>
      </c>
      <c r="R255" s="60">
        <v>5775</v>
      </c>
      <c r="T255" s="96">
        <f t="shared" si="12"/>
        <v>0</v>
      </c>
      <c r="U255" s="96">
        <f t="shared" si="13"/>
        <v>0</v>
      </c>
      <c r="W255" s="94">
        <f t="shared" si="14"/>
        <v>0</v>
      </c>
      <c r="X255" s="94">
        <f t="shared" si="15"/>
        <v>0</v>
      </c>
    </row>
    <row r="256" spans="1:24" ht="51">
      <c r="A256" s="20">
        <v>246</v>
      </c>
      <c r="B256" s="21" t="s">
        <v>938</v>
      </c>
      <c r="C256" s="31" t="s">
        <v>939</v>
      </c>
      <c r="D256" s="21" t="s">
        <v>559</v>
      </c>
      <c r="E256" s="23">
        <v>0</v>
      </c>
      <c r="F256" s="24">
        <v>0</v>
      </c>
      <c r="G256" s="24">
        <v>0</v>
      </c>
      <c r="H256" s="25">
        <v>0</v>
      </c>
      <c r="I256" s="26"/>
      <c r="J256" s="24">
        <v>0</v>
      </c>
      <c r="K256" s="27">
        <v>0</v>
      </c>
      <c r="L256" s="43"/>
      <c r="M256" s="53">
        <v>0</v>
      </c>
      <c r="O256" s="60">
        <v>71000</v>
      </c>
      <c r="P256" s="60">
        <v>3966</v>
      </c>
      <c r="Q256" s="60">
        <v>3172.8</v>
      </c>
      <c r="R256" s="60">
        <v>2974.5</v>
      </c>
      <c r="T256" s="96">
        <f t="shared" si="12"/>
        <v>0</v>
      </c>
      <c r="U256" s="96">
        <f t="shared" si="13"/>
        <v>0</v>
      </c>
      <c r="W256" s="94">
        <f t="shared" si="14"/>
        <v>0</v>
      </c>
      <c r="X256" s="94">
        <f t="shared" si="15"/>
        <v>0</v>
      </c>
    </row>
    <row r="257" spans="1:24" ht="51">
      <c r="A257" s="20">
        <v>247</v>
      </c>
      <c r="B257" s="21" t="s">
        <v>940</v>
      </c>
      <c r="C257" s="31" t="s">
        <v>941</v>
      </c>
      <c r="D257" s="21" t="s">
        <v>559</v>
      </c>
      <c r="E257" s="23">
        <v>0</v>
      </c>
      <c r="F257" s="24">
        <v>0</v>
      </c>
      <c r="G257" s="24">
        <v>0</v>
      </c>
      <c r="H257" s="25">
        <v>0</v>
      </c>
      <c r="I257" s="26"/>
      <c r="J257" s="24">
        <v>0</v>
      </c>
      <c r="K257" s="27">
        <v>0</v>
      </c>
      <c r="L257" s="43"/>
      <c r="M257" s="53">
        <v>0</v>
      </c>
      <c r="O257" s="60">
        <v>87954</v>
      </c>
      <c r="P257" s="60">
        <v>7700</v>
      </c>
      <c r="Q257" s="60">
        <v>6160</v>
      </c>
      <c r="R257" s="60">
        <v>5775</v>
      </c>
      <c r="T257" s="96">
        <f t="shared" si="12"/>
        <v>0</v>
      </c>
      <c r="U257" s="96">
        <f t="shared" si="13"/>
        <v>0</v>
      </c>
      <c r="W257" s="94">
        <f t="shared" si="14"/>
        <v>0</v>
      </c>
      <c r="X257" s="94">
        <f t="shared" si="15"/>
        <v>0</v>
      </c>
    </row>
    <row r="258" spans="1:24" ht="153">
      <c r="A258" s="20">
        <v>248</v>
      </c>
      <c r="B258" s="21" t="s">
        <v>942</v>
      </c>
      <c r="C258" s="31" t="s">
        <v>943</v>
      </c>
      <c r="D258" s="21" t="s">
        <v>559</v>
      </c>
      <c r="E258" s="23">
        <v>7</v>
      </c>
      <c r="F258" s="24">
        <v>3394</v>
      </c>
      <c r="G258" s="24">
        <v>345</v>
      </c>
      <c r="H258" s="25">
        <v>0</v>
      </c>
      <c r="I258" s="26"/>
      <c r="J258" s="24">
        <v>3394</v>
      </c>
      <c r="K258" s="27">
        <v>23758</v>
      </c>
      <c r="L258" s="43"/>
      <c r="M258" s="53">
        <v>7</v>
      </c>
      <c r="O258" s="60">
        <v>9219</v>
      </c>
      <c r="P258" s="60">
        <v>345</v>
      </c>
      <c r="Q258" s="60">
        <v>276</v>
      </c>
      <c r="R258" s="60">
        <v>258.75</v>
      </c>
      <c r="T258" s="96">
        <f t="shared" si="12"/>
        <v>936744</v>
      </c>
      <c r="U258" s="96">
        <f t="shared" si="13"/>
        <v>878197.5</v>
      </c>
      <c r="W258" s="94">
        <f t="shared" si="14"/>
        <v>936744</v>
      </c>
      <c r="X258" s="94">
        <f t="shared" si="15"/>
        <v>878197.5</v>
      </c>
    </row>
    <row r="259" spans="1:24" ht="153">
      <c r="A259" s="20">
        <v>249</v>
      </c>
      <c r="B259" s="21" t="s">
        <v>944</v>
      </c>
      <c r="C259" s="31" t="s">
        <v>943</v>
      </c>
      <c r="D259" s="21" t="s">
        <v>559</v>
      </c>
      <c r="E259" s="23">
        <v>0</v>
      </c>
      <c r="F259" s="24">
        <v>0</v>
      </c>
      <c r="G259" s="24">
        <v>0</v>
      </c>
      <c r="H259" s="25">
        <v>0</v>
      </c>
      <c r="I259" s="26"/>
      <c r="J259" s="24">
        <v>0</v>
      </c>
      <c r="K259" s="27">
        <v>0</v>
      </c>
      <c r="L259" s="43"/>
      <c r="M259" s="53">
        <v>0</v>
      </c>
      <c r="O259" s="60">
        <v>27911</v>
      </c>
      <c r="P259" s="60">
        <v>3315</v>
      </c>
      <c r="Q259" s="60">
        <v>2652</v>
      </c>
      <c r="R259" s="60">
        <v>2486.25</v>
      </c>
      <c r="T259" s="96">
        <f t="shared" si="12"/>
        <v>0</v>
      </c>
      <c r="U259" s="96">
        <f t="shared" si="13"/>
        <v>0</v>
      </c>
      <c r="W259" s="94">
        <f t="shared" si="14"/>
        <v>0</v>
      </c>
      <c r="X259" s="94">
        <f t="shared" si="15"/>
        <v>0</v>
      </c>
    </row>
    <row r="260" spans="1:24" ht="191.25">
      <c r="A260" s="20">
        <v>250</v>
      </c>
      <c r="B260" s="21" t="s">
        <v>945</v>
      </c>
      <c r="C260" s="31" t="s">
        <v>946</v>
      </c>
      <c r="D260" s="21" t="s">
        <v>559</v>
      </c>
      <c r="E260" s="23">
        <v>0</v>
      </c>
      <c r="F260" s="24">
        <v>0</v>
      </c>
      <c r="G260" s="24">
        <v>0</v>
      </c>
      <c r="H260" s="25">
        <v>0</v>
      </c>
      <c r="I260" s="26"/>
      <c r="J260" s="24">
        <v>0</v>
      </c>
      <c r="K260" s="27">
        <v>0</v>
      </c>
      <c r="L260" s="43"/>
      <c r="M260" s="53">
        <v>0</v>
      </c>
      <c r="O260" s="60">
        <v>68476</v>
      </c>
      <c r="P260" s="60">
        <v>147</v>
      </c>
      <c r="Q260" s="60">
        <v>117.6</v>
      </c>
      <c r="R260" s="60">
        <v>110.25</v>
      </c>
      <c r="T260" s="96">
        <f t="shared" si="12"/>
        <v>0</v>
      </c>
      <c r="U260" s="96">
        <f t="shared" si="13"/>
        <v>0</v>
      </c>
      <c r="W260" s="94">
        <f t="shared" si="14"/>
        <v>0</v>
      </c>
      <c r="X260" s="94">
        <f t="shared" si="15"/>
        <v>0</v>
      </c>
    </row>
    <row r="261" spans="1:24" ht="191.25">
      <c r="A261" s="20">
        <v>251</v>
      </c>
      <c r="B261" s="21" t="s">
        <v>947</v>
      </c>
      <c r="C261" s="31" t="s">
        <v>948</v>
      </c>
      <c r="D261" s="21" t="s">
        <v>559</v>
      </c>
      <c r="E261" s="23">
        <v>0</v>
      </c>
      <c r="F261" s="24">
        <v>0</v>
      </c>
      <c r="G261" s="24">
        <v>0</v>
      </c>
      <c r="H261" s="25">
        <v>0</v>
      </c>
      <c r="I261" s="26"/>
      <c r="J261" s="24">
        <v>0</v>
      </c>
      <c r="K261" s="27">
        <v>0</v>
      </c>
      <c r="L261" s="43"/>
      <c r="M261" s="53">
        <v>0</v>
      </c>
      <c r="O261" s="60">
        <v>80205</v>
      </c>
      <c r="P261" s="60">
        <v>165</v>
      </c>
      <c r="Q261" s="60">
        <v>132</v>
      </c>
      <c r="R261" s="60">
        <v>123.75</v>
      </c>
      <c r="T261" s="96">
        <f t="shared" si="12"/>
        <v>0</v>
      </c>
      <c r="U261" s="96">
        <f t="shared" si="13"/>
        <v>0</v>
      </c>
      <c r="W261" s="94">
        <f t="shared" si="14"/>
        <v>0</v>
      </c>
      <c r="X261" s="94">
        <f t="shared" si="15"/>
        <v>0</v>
      </c>
    </row>
    <row r="262" spans="1:24" ht="114.75">
      <c r="A262" s="20">
        <v>252</v>
      </c>
      <c r="B262" s="21" t="s">
        <v>949</v>
      </c>
      <c r="C262" s="31" t="s">
        <v>950</v>
      </c>
      <c r="D262" s="21" t="s">
        <v>559</v>
      </c>
      <c r="E262" s="23">
        <v>0</v>
      </c>
      <c r="F262" s="24">
        <v>0</v>
      </c>
      <c r="G262" s="24">
        <v>0</v>
      </c>
      <c r="H262" s="25">
        <v>0</v>
      </c>
      <c r="I262" s="26"/>
      <c r="J262" s="24">
        <v>0</v>
      </c>
      <c r="K262" s="27">
        <v>0</v>
      </c>
      <c r="L262" s="43"/>
      <c r="M262" s="53">
        <v>0</v>
      </c>
      <c r="O262" s="60">
        <v>17081</v>
      </c>
      <c r="P262" s="60">
        <v>490</v>
      </c>
      <c r="Q262" s="60">
        <v>392</v>
      </c>
      <c r="R262" s="60">
        <v>367.5</v>
      </c>
      <c r="T262" s="96">
        <f t="shared" si="12"/>
        <v>0</v>
      </c>
      <c r="U262" s="96">
        <f t="shared" si="13"/>
        <v>0</v>
      </c>
      <c r="W262" s="94">
        <f t="shared" si="14"/>
        <v>0</v>
      </c>
      <c r="X262" s="94">
        <f t="shared" si="15"/>
        <v>0</v>
      </c>
    </row>
    <row r="263" spans="1:24" ht="114.75">
      <c r="A263" s="20">
        <v>253</v>
      </c>
      <c r="B263" s="21" t="s">
        <v>951</v>
      </c>
      <c r="C263" s="31" t="s">
        <v>950</v>
      </c>
      <c r="D263" s="21" t="s">
        <v>559</v>
      </c>
      <c r="E263" s="23">
        <v>0</v>
      </c>
      <c r="F263" s="24">
        <v>0</v>
      </c>
      <c r="G263" s="24">
        <v>0</v>
      </c>
      <c r="H263" s="25">
        <v>0</v>
      </c>
      <c r="I263" s="26"/>
      <c r="J263" s="24">
        <v>0</v>
      </c>
      <c r="K263" s="27">
        <v>0</v>
      </c>
      <c r="L263" s="43"/>
      <c r="M263" s="53">
        <v>0</v>
      </c>
      <c r="O263" s="60">
        <v>50904</v>
      </c>
      <c r="P263" s="60">
        <v>626</v>
      </c>
      <c r="Q263" s="60">
        <v>500.8</v>
      </c>
      <c r="R263" s="60">
        <v>469.5</v>
      </c>
      <c r="T263" s="96">
        <f t="shared" si="12"/>
        <v>0</v>
      </c>
      <c r="U263" s="96">
        <f t="shared" si="13"/>
        <v>0</v>
      </c>
      <c r="W263" s="94">
        <f t="shared" si="14"/>
        <v>0</v>
      </c>
      <c r="X263" s="94">
        <f t="shared" si="15"/>
        <v>0</v>
      </c>
    </row>
    <row r="264" spans="1:24" ht="165.75">
      <c r="A264" s="20">
        <v>254</v>
      </c>
      <c r="B264" s="21" t="s">
        <v>952</v>
      </c>
      <c r="C264" s="31" t="s">
        <v>953</v>
      </c>
      <c r="D264" s="21" t="s">
        <v>912</v>
      </c>
      <c r="E264" s="23">
        <v>0</v>
      </c>
      <c r="F264" s="24">
        <v>0</v>
      </c>
      <c r="G264" s="24">
        <v>0</v>
      </c>
      <c r="H264" s="25">
        <v>0</v>
      </c>
      <c r="I264" s="26"/>
      <c r="J264" s="24">
        <v>0</v>
      </c>
      <c r="K264" s="27">
        <v>0</v>
      </c>
      <c r="L264" s="43"/>
      <c r="M264" s="53">
        <v>0</v>
      </c>
      <c r="O264" s="60">
        <v>38149</v>
      </c>
      <c r="P264" s="60">
        <v>482</v>
      </c>
      <c r="Q264" s="60">
        <v>385.6</v>
      </c>
      <c r="R264" s="60">
        <v>361.5</v>
      </c>
      <c r="T264" s="96">
        <f t="shared" si="12"/>
        <v>0</v>
      </c>
      <c r="U264" s="96">
        <f t="shared" si="13"/>
        <v>0</v>
      </c>
      <c r="W264" s="94">
        <f t="shared" si="14"/>
        <v>0</v>
      </c>
      <c r="X264" s="94">
        <f t="shared" si="15"/>
        <v>0</v>
      </c>
    </row>
    <row r="265" spans="1:24" ht="165.75">
      <c r="A265" s="20">
        <v>255</v>
      </c>
      <c r="B265" s="21" t="s">
        <v>954</v>
      </c>
      <c r="C265" s="31" t="s">
        <v>953</v>
      </c>
      <c r="D265" s="21" t="s">
        <v>912</v>
      </c>
      <c r="E265" s="23">
        <v>0</v>
      </c>
      <c r="F265" s="24">
        <v>0</v>
      </c>
      <c r="G265" s="24">
        <v>0</v>
      </c>
      <c r="H265" s="25">
        <v>0</v>
      </c>
      <c r="I265" s="26"/>
      <c r="J265" s="24">
        <v>0</v>
      </c>
      <c r="K265" s="27">
        <v>0</v>
      </c>
      <c r="L265" s="43"/>
      <c r="M265" s="53">
        <v>0</v>
      </c>
      <c r="O265" s="60">
        <v>115497</v>
      </c>
      <c r="P265" s="60">
        <v>482</v>
      </c>
      <c r="Q265" s="60">
        <v>385.6</v>
      </c>
      <c r="R265" s="60">
        <v>361.5</v>
      </c>
      <c r="T265" s="96">
        <f t="shared" si="12"/>
        <v>0</v>
      </c>
      <c r="U265" s="96">
        <f t="shared" si="13"/>
        <v>0</v>
      </c>
      <c r="W265" s="94">
        <f t="shared" si="14"/>
        <v>0</v>
      </c>
      <c r="X265" s="94">
        <f t="shared" si="15"/>
        <v>0</v>
      </c>
    </row>
    <row r="266" spans="1:24" ht="102">
      <c r="A266" s="20">
        <v>256</v>
      </c>
      <c r="B266" s="21" t="s">
        <v>955</v>
      </c>
      <c r="C266" s="31" t="s">
        <v>956</v>
      </c>
      <c r="D266" s="21" t="s">
        <v>559</v>
      </c>
      <c r="E266" s="23">
        <v>0</v>
      </c>
      <c r="F266" s="24">
        <v>0</v>
      </c>
      <c r="G266" s="24">
        <v>0</v>
      </c>
      <c r="H266" s="25">
        <v>0</v>
      </c>
      <c r="I266" s="26"/>
      <c r="J266" s="24">
        <v>0</v>
      </c>
      <c r="K266" s="27">
        <v>0</v>
      </c>
      <c r="L266" s="43"/>
      <c r="M266" s="53">
        <v>0</v>
      </c>
      <c r="O266" s="60">
        <v>95021</v>
      </c>
      <c r="P266" s="60">
        <v>5741</v>
      </c>
      <c r="Q266" s="60">
        <v>4592.8</v>
      </c>
      <c r="R266" s="60">
        <v>4305.75</v>
      </c>
      <c r="T266" s="96">
        <f t="shared" ref="T266:T329" si="16">F266*Q266</f>
        <v>0</v>
      </c>
      <c r="U266" s="96">
        <f t="shared" ref="U266:U329" si="17">F266*R266</f>
        <v>0</v>
      </c>
      <c r="W266" s="94">
        <f t="shared" ref="W266:W329" si="18">T266-L266</f>
        <v>0</v>
      </c>
      <c r="X266" s="94">
        <f t="shared" ref="X266:X329" si="19">U266-L266</f>
        <v>0</v>
      </c>
    </row>
    <row r="267" spans="1:24" ht="102">
      <c r="A267" s="20">
        <v>257</v>
      </c>
      <c r="B267" s="21" t="s">
        <v>957</v>
      </c>
      <c r="C267" s="31" t="s">
        <v>956</v>
      </c>
      <c r="D267" s="21" t="s">
        <v>559</v>
      </c>
      <c r="E267" s="23">
        <v>0</v>
      </c>
      <c r="F267" s="24">
        <v>0</v>
      </c>
      <c r="G267" s="24">
        <v>0</v>
      </c>
      <c r="H267" s="25">
        <v>0</v>
      </c>
      <c r="I267" s="26"/>
      <c r="J267" s="24">
        <v>0</v>
      </c>
      <c r="K267" s="27">
        <v>0</v>
      </c>
      <c r="L267" s="43"/>
      <c r="M267" s="53">
        <v>0</v>
      </c>
      <c r="O267" s="60">
        <v>291850</v>
      </c>
      <c r="P267" s="60">
        <v>5741</v>
      </c>
      <c r="Q267" s="60">
        <v>4592.8</v>
      </c>
      <c r="R267" s="60">
        <v>4305.75</v>
      </c>
      <c r="T267" s="96">
        <f t="shared" si="16"/>
        <v>0</v>
      </c>
      <c r="U267" s="96">
        <f t="shared" si="17"/>
        <v>0</v>
      </c>
      <c r="W267" s="94">
        <f t="shared" si="18"/>
        <v>0</v>
      </c>
      <c r="X267" s="94">
        <f t="shared" si="19"/>
        <v>0</v>
      </c>
    </row>
    <row r="268" spans="1:24" ht="229.5">
      <c r="A268" s="20">
        <v>258</v>
      </c>
      <c r="B268" s="21" t="s">
        <v>958</v>
      </c>
      <c r="C268" s="31" t="s">
        <v>959</v>
      </c>
      <c r="D268" s="21" t="s">
        <v>912</v>
      </c>
      <c r="E268" s="23">
        <v>0</v>
      </c>
      <c r="F268" s="24">
        <v>0</v>
      </c>
      <c r="G268" s="24">
        <v>0</v>
      </c>
      <c r="H268" s="25">
        <v>0</v>
      </c>
      <c r="I268" s="26"/>
      <c r="J268" s="24">
        <v>0</v>
      </c>
      <c r="K268" s="27">
        <v>0</v>
      </c>
      <c r="L268" s="43"/>
      <c r="M268" s="53">
        <v>0</v>
      </c>
      <c r="O268" s="60">
        <v>249977</v>
      </c>
      <c r="P268" s="60">
        <v>4236</v>
      </c>
      <c r="Q268" s="60">
        <v>3388.8</v>
      </c>
      <c r="R268" s="60">
        <v>3177</v>
      </c>
      <c r="T268" s="96">
        <f t="shared" si="16"/>
        <v>0</v>
      </c>
      <c r="U268" s="96">
        <f t="shared" si="17"/>
        <v>0</v>
      </c>
      <c r="W268" s="94">
        <f t="shared" si="18"/>
        <v>0</v>
      </c>
      <c r="X268" s="94">
        <f t="shared" si="19"/>
        <v>0</v>
      </c>
    </row>
    <row r="269" spans="1:24" ht="229.5">
      <c r="A269" s="20">
        <v>259</v>
      </c>
      <c r="B269" s="21" t="s">
        <v>960</v>
      </c>
      <c r="C269" s="31" t="s">
        <v>959</v>
      </c>
      <c r="D269" s="21" t="s">
        <v>912</v>
      </c>
      <c r="E269" s="23">
        <v>0</v>
      </c>
      <c r="F269" s="24">
        <v>0</v>
      </c>
      <c r="G269" s="24">
        <v>0</v>
      </c>
      <c r="H269" s="25">
        <v>0</v>
      </c>
      <c r="I269" s="26"/>
      <c r="J269" s="24">
        <v>0</v>
      </c>
      <c r="K269" s="27">
        <v>0</v>
      </c>
      <c r="L269" s="43"/>
      <c r="M269" s="53">
        <v>0</v>
      </c>
      <c r="O269" s="60">
        <v>790850</v>
      </c>
      <c r="P269" s="60">
        <v>10816</v>
      </c>
      <c r="Q269" s="60">
        <v>8652.7999999999993</v>
      </c>
      <c r="R269" s="60">
        <v>8112</v>
      </c>
      <c r="T269" s="96">
        <f t="shared" si="16"/>
        <v>0</v>
      </c>
      <c r="U269" s="96">
        <f t="shared" si="17"/>
        <v>0</v>
      </c>
      <c r="W269" s="94">
        <f t="shared" si="18"/>
        <v>0</v>
      </c>
      <c r="X269" s="94">
        <f t="shared" si="19"/>
        <v>0</v>
      </c>
    </row>
    <row r="270" spans="1:24" ht="229.5">
      <c r="A270" s="20">
        <v>260</v>
      </c>
      <c r="B270" s="21" t="s">
        <v>961</v>
      </c>
      <c r="C270" s="31" t="s">
        <v>962</v>
      </c>
      <c r="D270" s="21" t="s">
        <v>912</v>
      </c>
      <c r="E270" s="23">
        <v>0</v>
      </c>
      <c r="F270" s="24">
        <v>0</v>
      </c>
      <c r="G270" s="24">
        <v>0</v>
      </c>
      <c r="H270" s="25">
        <v>0</v>
      </c>
      <c r="I270" s="26"/>
      <c r="J270" s="24">
        <v>0</v>
      </c>
      <c r="K270" s="27">
        <v>0</v>
      </c>
      <c r="L270" s="43"/>
      <c r="M270" s="53">
        <v>0</v>
      </c>
      <c r="O270" s="60">
        <v>124989</v>
      </c>
      <c r="P270" s="60">
        <v>4378</v>
      </c>
      <c r="Q270" s="60">
        <v>3502.4</v>
      </c>
      <c r="R270" s="60">
        <v>3283.5</v>
      </c>
      <c r="T270" s="96">
        <f t="shared" si="16"/>
        <v>0</v>
      </c>
      <c r="U270" s="96">
        <f t="shared" si="17"/>
        <v>0</v>
      </c>
      <c r="W270" s="94">
        <f t="shared" si="18"/>
        <v>0</v>
      </c>
      <c r="X270" s="94">
        <f t="shared" si="19"/>
        <v>0</v>
      </c>
    </row>
    <row r="271" spans="1:24" ht="229.5">
      <c r="A271" s="20">
        <v>261</v>
      </c>
      <c r="B271" s="21" t="s">
        <v>963</v>
      </c>
      <c r="C271" s="31" t="s">
        <v>962</v>
      </c>
      <c r="D271" s="21" t="s">
        <v>912</v>
      </c>
      <c r="E271" s="23">
        <v>0</v>
      </c>
      <c r="F271" s="24">
        <v>0</v>
      </c>
      <c r="G271" s="24">
        <v>0</v>
      </c>
      <c r="H271" s="25">
        <v>0</v>
      </c>
      <c r="I271" s="26"/>
      <c r="J271" s="24">
        <v>0</v>
      </c>
      <c r="K271" s="27">
        <v>0</v>
      </c>
      <c r="L271" s="43"/>
      <c r="M271" s="53">
        <v>0</v>
      </c>
      <c r="O271" s="60">
        <v>525669</v>
      </c>
      <c r="P271" s="60">
        <v>5408</v>
      </c>
      <c r="Q271" s="60">
        <v>4326.3999999999996</v>
      </c>
      <c r="R271" s="60">
        <v>4056</v>
      </c>
      <c r="T271" s="96">
        <f t="shared" si="16"/>
        <v>0</v>
      </c>
      <c r="U271" s="96">
        <f t="shared" si="17"/>
        <v>0</v>
      </c>
      <c r="W271" s="94">
        <f t="shared" si="18"/>
        <v>0</v>
      </c>
      <c r="X271" s="94">
        <f t="shared" si="19"/>
        <v>0</v>
      </c>
    </row>
    <row r="272" spans="1:24" ht="51">
      <c r="A272" s="20">
        <v>262</v>
      </c>
      <c r="B272" s="21" t="s">
        <v>964</v>
      </c>
      <c r="C272" s="31" t="s">
        <v>965</v>
      </c>
      <c r="D272" s="21" t="s">
        <v>559</v>
      </c>
      <c r="E272" s="23">
        <v>0</v>
      </c>
      <c r="F272" s="24">
        <v>0</v>
      </c>
      <c r="G272" s="24">
        <v>0</v>
      </c>
      <c r="H272" s="25">
        <v>0</v>
      </c>
      <c r="I272" s="26"/>
      <c r="J272" s="24">
        <v>0</v>
      </c>
      <c r="K272" s="27">
        <v>0</v>
      </c>
      <c r="L272" s="43"/>
      <c r="M272" s="53">
        <v>0</v>
      </c>
      <c r="O272" s="60">
        <v>7918</v>
      </c>
      <c r="P272" s="60">
        <v>337</v>
      </c>
      <c r="Q272" s="60">
        <v>269.60000000000002</v>
      </c>
      <c r="R272" s="60">
        <v>252.75</v>
      </c>
      <c r="T272" s="96">
        <f t="shared" si="16"/>
        <v>0</v>
      </c>
      <c r="U272" s="96">
        <f t="shared" si="17"/>
        <v>0</v>
      </c>
      <c r="W272" s="94">
        <f t="shared" si="18"/>
        <v>0</v>
      </c>
      <c r="X272" s="94">
        <f t="shared" si="19"/>
        <v>0</v>
      </c>
    </row>
    <row r="273" spans="1:24" ht="51">
      <c r="A273" s="20">
        <v>263</v>
      </c>
      <c r="B273" s="21" t="s">
        <v>966</v>
      </c>
      <c r="C273" s="31" t="s">
        <v>965</v>
      </c>
      <c r="D273" s="21" t="s">
        <v>559</v>
      </c>
      <c r="E273" s="23">
        <v>0</v>
      </c>
      <c r="F273" s="24">
        <v>0</v>
      </c>
      <c r="G273" s="24">
        <v>0</v>
      </c>
      <c r="H273" s="25">
        <v>0</v>
      </c>
      <c r="I273" s="26"/>
      <c r="J273" s="24">
        <v>0</v>
      </c>
      <c r="K273" s="27">
        <v>0</v>
      </c>
      <c r="L273" s="43"/>
      <c r="M273" s="53">
        <v>0</v>
      </c>
      <c r="O273" s="60">
        <v>48528</v>
      </c>
      <c r="P273" s="60">
        <v>337</v>
      </c>
      <c r="Q273" s="60">
        <v>269.60000000000002</v>
      </c>
      <c r="R273" s="60">
        <v>252.75</v>
      </c>
      <c r="T273" s="96">
        <f t="shared" si="16"/>
        <v>0</v>
      </c>
      <c r="U273" s="96">
        <f t="shared" si="17"/>
        <v>0</v>
      </c>
      <c r="W273" s="94">
        <f t="shared" si="18"/>
        <v>0</v>
      </c>
      <c r="X273" s="94">
        <f t="shared" si="19"/>
        <v>0</v>
      </c>
    </row>
    <row r="274" spans="1:24" ht="89.25">
      <c r="A274" s="20">
        <v>264</v>
      </c>
      <c r="B274" s="21" t="s">
        <v>967</v>
      </c>
      <c r="C274" s="31" t="s">
        <v>968</v>
      </c>
      <c r="D274" s="21" t="s">
        <v>559</v>
      </c>
      <c r="E274" s="23">
        <v>0</v>
      </c>
      <c r="F274" s="24">
        <v>0</v>
      </c>
      <c r="G274" s="24">
        <v>0</v>
      </c>
      <c r="H274" s="25">
        <v>0</v>
      </c>
      <c r="I274" s="26"/>
      <c r="J274" s="24">
        <v>0</v>
      </c>
      <c r="K274" s="27">
        <v>0</v>
      </c>
      <c r="L274" s="43"/>
      <c r="M274" s="53">
        <v>0</v>
      </c>
      <c r="O274" s="60">
        <v>31391</v>
      </c>
      <c r="P274" s="60">
        <v>537</v>
      </c>
      <c r="Q274" s="60">
        <v>429.6</v>
      </c>
      <c r="R274" s="60">
        <v>402.75</v>
      </c>
      <c r="T274" s="96">
        <f t="shared" si="16"/>
        <v>0</v>
      </c>
      <c r="U274" s="96">
        <f t="shared" si="17"/>
        <v>0</v>
      </c>
      <c r="W274" s="94">
        <f t="shared" si="18"/>
        <v>0</v>
      </c>
      <c r="X274" s="94">
        <f t="shared" si="19"/>
        <v>0</v>
      </c>
    </row>
    <row r="275" spans="1:24" ht="89.25">
      <c r="A275" s="20">
        <v>265</v>
      </c>
      <c r="B275" s="21" t="s">
        <v>969</v>
      </c>
      <c r="C275" s="31" t="s">
        <v>968</v>
      </c>
      <c r="D275" s="21" t="s">
        <v>559</v>
      </c>
      <c r="E275" s="23">
        <v>0</v>
      </c>
      <c r="F275" s="24">
        <v>0</v>
      </c>
      <c r="G275" s="24">
        <v>0</v>
      </c>
      <c r="H275" s="25">
        <v>0</v>
      </c>
      <c r="I275" s="26"/>
      <c r="J275" s="24">
        <v>0</v>
      </c>
      <c r="K275" s="27">
        <v>0</v>
      </c>
      <c r="L275" s="43"/>
      <c r="M275" s="53">
        <v>0</v>
      </c>
      <c r="O275" s="60">
        <v>179662</v>
      </c>
      <c r="P275" s="60">
        <v>537</v>
      </c>
      <c r="Q275" s="60">
        <v>429.6</v>
      </c>
      <c r="R275" s="60">
        <v>402.75</v>
      </c>
      <c r="T275" s="96">
        <f t="shared" si="16"/>
        <v>0</v>
      </c>
      <c r="U275" s="96">
        <f t="shared" si="17"/>
        <v>0</v>
      </c>
      <c r="W275" s="94">
        <f t="shared" si="18"/>
        <v>0</v>
      </c>
      <c r="X275" s="94">
        <f t="shared" si="19"/>
        <v>0</v>
      </c>
    </row>
    <row r="276" spans="1:24" ht="89.25">
      <c r="A276" s="20">
        <v>266</v>
      </c>
      <c r="B276" s="21" t="s">
        <v>970</v>
      </c>
      <c r="C276" s="31" t="s">
        <v>971</v>
      </c>
      <c r="D276" s="21" t="s">
        <v>559</v>
      </c>
      <c r="E276" s="23">
        <v>0</v>
      </c>
      <c r="F276" s="24">
        <v>0</v>
      </c>
      <c r="G276" s="24">
        <v>0</v>
      </c>
      <c r="H276" s="25">
        <v>0</v>
      </c>
      <c r="I276" s="26"/>
      <c r="J276" s="24">
        <v>0</v>
      </c>
      <c r="K276" s="27">
        <v>0</v>
      </c>
      <c r="L276" s="43"/>
      <c r="M276" s="53">
        <v>0</v>
      </c>
      <c r="O276" s="60">
        <v>35633</v>
      </c>
      <c r="P276" s="60">
        <v>964</v>
      </c>
      <c r="Q276" s="60">
        <v>771.2</v>
      </c>
      <c r="R276" s="60">
        <v>723</v>
      </c>
      <c r="T276" s="96">
        <f t="shared" si="16"/>
        <v>0</v>
      </c>
      <c r="U276" s="96">
        <f t="shared" si="17"/>
        <v>0</v>
      </c>
      <c r="W276" s="94">
        <f t="shared" si="18"/>
        <v>0</v>
      </c>
      <c r="X276" s="94">
        <f t="shared" si="19"/>
        <v>0</v>
      </c>
    </row>
    <row r="277" spans="1:24" ht="89.25">
      <c r="A277" s="20">
        <v>267</v>
      </c>
      <c r="B277" s="21" t="s">
        <v>972</v>
      </c>
      <c r="C277" s="31" t="s">
        <v>971</v>
      </c>
      <c r="D277" s="21" t="s">
        <v>559</v>
      </c>
      <c r="E277" s="23">
        <v>0</v>
      </c>
      <c r="F277" s="24">
        <v>0</v>
      </c>
      <c r="G277" s="24">
        <v>0</v>
      </c>
      <c r="H277" s="25">
        <v>0</v>
      </c>
      <c r="I277" s="26"/>
      <c r="J277" s="24">
        <v>0</v>
      </c>
      <c r="K277" s="27">
        <v>0</v>
      </c>
      <c r="L277" s="43"/>
      <c r="M277" s="53">
        <v>0</v>
      </c>
      <c r="O277" s="60">
        <v>224576</v>
      </c>
      <c r="P277" s="60">
        <v>964</v>
      </c>
      <c r="Q277" s="60">
        <v>771.2</v>
      </c>
      <c r="R277" s="60">
        <v>723</v>
      </c>
      <c r="T277" s="96">
        <f t="shared" si="16"/>
        <v>0</v>
      </c>
      <c r="U277" s="96">
        <f t="shared" si="17"/>
        <v>0</v>
      </c>
      <c r="W277" s="94">
        <f t="shared" si="18"/>
        <v>0</v>
      </c>
      <c r="X277" s="94">
        <f t="shared" si="19"/>
        <v>0</v>
      </c>
    </row>
    <row r="278" spans="1:24" ht="127.5">
      <c r="A278" s="20">
        <v>268</v>
      </c>
      <c r="B278" s="21" t="s">
        <v>973</v>
      </c>
      <c r="C278" s="31" t="s">
        <v>974</v>
      </c>
      <c r="D278" s="21" t="s">
        <v>559</v>
      </c>
      <c r="E278" s="23">
        <v>0</v>
      </c>
      <c r="F278" s="24">
        <v>0</v>
      </c>
      <c r="G278" s="24">
        <v>0</v>
      </c>
      <c r="H278" s="25">
        <v>0</v>
      </c>
      <c r="I278" s="26"/>
      <c r="J278" s="24">
        <v>0</v>
      </c>
      <c r="K278" s="27">
        <v>0</v>
      </c>
      <c r="L278" s="43"/>
      <c r="M278" s="53">
        <v>0</v>
      </c>
      <c r="O278" s="60">
        <v>20134</v>
      </c>
      <c r="P278" s="60">
        <v>260</v>
      </c>
      <c r="Q278" s="60">
        <v>208</v>
      </c>
      <c r="R278" s="60">
        <v>195</v>
      </c>
      <c r="T278" s="96">
        <f t="shared" si="16"/>
        <v>0</v>
      </c>
      <c r="U278" s="96">
        <f t="shared" si="17"/>
        <v>0</v>
      </c>
      <c r="W278" s="94">
        <f t="shared" si="18"/>
        <v>0</v>
      </c>
      <c r="X278" s="94">
        <f t="shared" si="19"/>
        <v>0</v>
      </c>
    </row>
    <row r="279" spans="1:24" ht="127.5">
      <c r="A279" s="20">
        <v>269</v>
      </c>
      <c r="B279" s="21" t="s">
        <v>975</v>
      </c>
      <c r="C279" s="31" t="s">
        <v>974</v>
      </c>
      <c r="D279" s="21" t="s">
        <v>559</v>
      </c>
      <c r="E279" s="23">
        <v>0</v>
      </c>
      <c r="F279" s="24">
        <v>0</v>
      </c>
      <c r="G279" s="24">
        <v>0</v>
      </c>
      <c r="H279" s="25">
        <v>0</v>
      </c>
      <c r="I279" s="26"/>
      <c r="J279" s="24">
        <v>0</v>
      </c>
      <c r="K279" s="27">
        <v>0</v>
      </c>
      <c r="L279" s="43"/>
      <c r="M279" s="53">
        <v>0</v>
      </c>
      <c r="O279" s="60">
        <v>60957</v>
      </c>
      <c r="P279" s="60">
        <v>260</v>
      </c>
      <c r="Q279" s="60">
        <v>208</v>
      </c>
      <c r="R279" s="60">
        <v>195</v>
      </c>
      <c r="T279" s="96">
        <f t="shared" si="16"/>
        <v>0</v>
      </c>
      <c r="U279" s="96">
        <f t="shared" si="17"/>
        <v>0</v>
      </c>
      <c r="W279" s="94">
        <f t="shared" si="18"/>
        <v>0</v>
      </c>
      <c r="X279" s="94">
        <f t="shared" si="19"/>
        <v>0</v>
      </c>
    </row>
    <row r="280" spans="1:24" ht="127.5">
      <c r="A280" s="20">
        <v>270</v>
      </c>
      <c r="B280" s="21" t="s">
        <v>976</v>
      </c>
      <c r="C280" s="31" t="s">
        <v>977</v>
      </c>
      <c r="D280" s="21" t="s">
        <v>559</v>
      </c>
      <c r="E280" s="23">
        <v>0</v>
      </c>
      <c r="F280" s="24">
        <v>0</v>
      </c>
      <c r="G280" s="24">
        <v>0</v>
      </c>
      <c r="H280" s="25">
        <v>0</v>
      </c>
      <c r="I280" s="26"/>
      <c r="J280" s="24">
        <v>0</v>
      </c>
      <c r="K280" s="27">
        <v>0</v>
      </c>
      <c r="L280" s="43"/>
      <c r="M280" s="53">
        <v>0</v>
      </c>
      <c r="O280" s="60">
        <v>254322</v>
      </c>
      <c r="P280" s="60">
        <v>201</v>
      </c>
      <c r="Q280" s="60">
        <v>160.80000000000001</v>
      </c>
      <c r="R280" s="60">
        <v>150.75</v>
      </c>
      <c r="T280" s="96">
        <f t="shared" si="16"/>
        <v>0</v>
      </c>
      <c r="U280" s="96">
        <f t="shared" si="17"/>
        <v>0</v>
      </c>
      <c r="W280" s="94">
        <f t="shared" si="18"/>
        <v>0</v>
      </c>
      <c r="X280" s="94">
        <f t="shared" si="19"/>
        <v>0</v>
      </c>
    </row>
    <row r="281" spans="1:24" ht="127.5">
      <c r="A281" s="20">
        <v>271</v>
      </c>
      <c r="B281" s="21" t="s">
        <v>978</v>
      </c>
      <c r="C281" s="31" t="s">
        <v>977</v>
      </c>
      <c r="D281" s="21" t="s">
        <v>559</v>
      </c>
      <c r="E281" s="23">
        <v>0</v>
      </c>
      <c r="F281" s="24">
        <v>0</v>
      </c>
      <c r="G281" s="24">
        <v>0</v>
      </c>
      <c r="H281" s="25">
        <v>0</v>
      </c>
      <c r="I281" s="26"/>
      <c r="J281" s="24">
        <v>0</v>
      </c>
      <c r="K281" s="27">
        <v>0</v>
      </c>
      <c r="L281" s="43"/>
      <c r="M281" s="53">
        <v>0</v>
      </c>
      <c r="O281" s="60">
        <v>76997</v>
      </c>
      <c r="P281" s="60">
        <v>201</v>
      </c>
      <c r="Q281" s="60">
        <v>160.80000000000001</v>
      </c>
      <c r="R281" s="60">
        <v>150.75</v>
      </c>
      <c r="T281" s="96">
        <f t="shared" si="16"/>
        <v>0</v>
      </c>
      <c r="U281" s="96">
        <f t="shared" si="17"/>
        <v>0</v>
      </c>
      <c r="W281" s="94">
        <f t="shared" si="18"/>
        <v>0</v>
      </c>
      <c r="X281" s="94">
        <f t="shared" si="19"/>
        <v>0</v>
      </c>
    </row>
    <row r="282" spans="1:24" ht="51">
      <c r="A282" s="20">
        <v>272</v>
      </c>
      <c r="B282" s="21" t="s">
        <v>979</v>
      </c>
      <c r="C282" s="31" t="s">
        <v>980</v>
      </c>
      <c r="D282" s="21" t="s">
        <v>559</v>
      </c>
      <c r="E282" s="23">
        <v>0</v>
      </c>
      <c r="F282" s="24">
        <v>0</v>
      </c>
      <c r="G282" s="24">
        <v>0</v>
      </c>
      <c r="H282" s="25">
        <v>0</v>
      </c>
      <c r="I282" s="26"/>
      <c r="J282" s="24">
        <v>0</v>
      </c>
      <c r="K282" s="27">
        <v>0</v>
      </c>
      <c r="L282" s="43"/>
      <c r="M282" s="53">
        <v>0</v>
      </c>
      <c r="O282" s="60">
        <v>21193</v>
      </c>
      <c r="P282" s="60">
        <v>538</v>
      </c>
      <c r="Q282" s="60">
        <v>430.4</v>
      </c>
      <c r="R282" s="60">
        <v>403.5</v>
      </c>
      <c r="T282" s="96">
        <f t="shared" si="16"/>
        <v>0</v>
      </c>
      <c r="U282" s="96">
        <f t="shared" si="17"/>
        <v>0</v>
      </c>
      <c r="W282" s="94">
        <f t="shared" si="18"/>
        <v>0</v>
      </c>
      <c r="X282" s="94">
        <f t="shared" si="19"/>
        <v>0</v>
      </c>
    </row>
    <row r="283" spans="1:24" ht="51">
      <c r="A283" s="20">
        <v>273</v>
      </c>
      <c r="B283" s="21" t="s">
        <v>981</v>
      </c>
      <c r="C283" s="31" t="s">
        <v>980</v>
      </c>
      <c r="D283" s="21" t="s">
        <v>559</v>
      </c>
      <c r="E283" s="23">
        <v>0</v>
      </c>
      <c r="F283" s="24">
        <v>0</v>
      </c>
      <c r="G283" s="24">
        <v>0</v>
      </c>
      <c r="H283" s="25">
        <v>0</v>
      </c>
      <c r="I283" s="26"/>
      <c r="J283" s="24">
        <v>0</v>
      </c>
      <c r="K283" s="27">
        <v>0</v>
      </c>
      <c r="L283" s="43"/>
      <c r="M283" s="53">
        <v>0</v>
      </c>
      <c r="O283" s="60">
        <v>65044</v>
      </c>
      <c r="P283" s="60">
        <v>692</v>
      </c>
      <c r="Q283" s="60">
        <v>553.6</v>
      </c>
      <c r="R283" s="60">
        <v>519</v>
      </c>
      <c r="T283" s="96">
        <f t="shared" si="16"/>
        <v>0</v>
      </c>
      <c r="U283" s="96">
        <f t="shared" si="17"/>
        <v>0</v>
      </c>
      <c r="W283" s="94">
        <f t="shared" si="18"/>
        <v>0</v>
      </c>
      <c r="X283" s="94">
        <f t="shared" si="19"/>
        <v>0</v>
      </c>
    </row>
    <row r="284" spans="1:24" ht="63.75">
      <c r="A284" s="20">
        <v>274</v>
      </c>
      <c r="B284" s="21" t="s">
        <v>982</v>
      </c>
      <c r="C284" s="31" t="s">
        <v>983</v>
      </c>
      <c r="D284" s="21" t="s">
        <v>559</v>
      </c>
      <c r="E284" s="23">
        <v>0</v>
      </c>
      <c r="F284" s="24">
        <v>0</v>
      </c>
      <c r="G284" s="24">
        <v>0</v>
      </c>
      <c r="H284" s="25">
        <v>0</v>
      </c>
      <c r="I284" s="26"/>
      <c r="J284" s="24">
        <v>0</v>
      </c>
      <c r="K284" s="27">
        <v>0</v>
      </c>
      <c r="L284" s="43"/>
      <c r="M284" s="53">
        <v>0</v>
      </c>
      <c r="O284" s="60">
        <v>36029</v>
      </c>
      <c r="P284" s="60">
        <v>542</v>
      </c>
      <c r="Q284" s="60">
        <v>433.6</v>
      </c>
      <c r="R284" s="60">
        <v>406.5</v>
      </c>
      <c r="T284" s="96">
        <f t="shared" si="16"/>
        <v>0</v>
      </c>
      <c r="U284" s="96">
        <f t="shared" si="17"/>
        <v>0</v>
      </c>
      <c r="W284" s="94">
        <f t="shared" si="18"/>
        <v>0</v>
      </c>
      <c r="X284" s="94">
        <f t="shared" si="19"/>
        <v>0</v>
      </c>
    </row>
    <row r="285" spans="1:24" ht="63.75">
      <c r="A285" s="20">
        <v>275</v>
      </c>
      <c r="B285" s="21" t="s">
        <v>984</v>
      </c>
      <c r="C285" s="31" t="s">
        <v>983</v>
      </c>
      <c r="D285" s="21" t="s">
        <v>559</v>
      </c>
      <c r="E285" s="23">
        <v>0</v>
      </c>
      <c r="F285" s="24">
        <v>0</v>
      </c>
      <c r="G285" s="24">
        <v>0</v>
      </c>
      <c r="H285" s="25">
        <v>0</v>
      </c>
      <c r="I285" s="26"/>
      <c r="J285" s="24">
        <v>0</v>
      </c>
      <c r="K285" s="27">
        <v>0</v>
      </c>
      <c r="L285" s="43"/>
      <c r="M285" s="53">
        <v>0</v>
      </c>
      <c r="O285" s="60">
        <v>109080</v>
      </c>
      <c r="P285" s="60">
        <v>1174</v>
      </c>
      <c r="Q285" s="60">
        <v>939.2</v>
      </c>
      <c r="R285" s="60">
        <v>880.5</v>
      </c>
      <c r="T285" s="96">
        <f t="shared" si="16"/>
        <v>0</v>
      </c>
      <c r="U285" s="96">
        <f t="shared" si="17"/>
        <v>0</v>
      </c>
      <c r="W285" s="94">
        <f t="shared" si="18"/>
        <v>0</v>
      </c>
      <c r="X285" s="94">
        <f t="shared" si="19"/>
        <v>0</v>
      </c>
    </row>
    <row r="286" spans="1:24" ht="63.75">
      <c r="A286" s="20">
        <v>276</v>
      </c>
      <c r="B286" s="21" t="s">
        <v>985</v>
      </c>
      <c r="C286" s="31" t="s">
        <v>986</v>
      </c>
      <c r="D286" s="21" t="s">
        <v>559</v>
      </c>
      <c r="E286" s="23">
        <v>0</v>
      </c>
      <c r="F286" s="24">
        <v>0</v>
      </c>
      <c r="G286" s="24">
        <v>0</v>
      </c>
      <c r="H286" s="25">
        <v>0</v>
      </c>
      <c r="I286" s="26"/>
      <c r="J286" s="24">
        <v>0</v>
      </c>
      <c r="K286" s="27">
        <v>0</v>
      </c>
      <c r="L286" s="43"/>
      <c r="M286" s="53">
        <v>0</v>
      </c>
      <c r="O286" s="60">
        <v>49804</v>
      </c>
      <c r="P286" s="60">
        <v>669</v>
      </c>
      <c r="Q286" s="60">
        <v>535.20000000000005</v>
      </c>
      <c r="R286" s="60">
        <v>501.75</v>
      </c>
      <c r="T286" s="96">
        <f t="shared" si="16"/>
        <v>0</v>
      </c>
      <c r="U286" s="96">
        <f t="shared" si="17"/>
        <v>0</v>
      </c>
      <c r="W286" s="94">
        <f t="shared" si="18"/>
        <v>0</v>
      </c>
      <c r="X286" s="94">
        <f t="shared" si="19"/>
        <v>0</v>
      </c>
    </row>
    <row r="287" spans="1:24" ht="63.75">
      <c r="A287" s="20">
        <v>277</v>
      </c>
      <c r="B287" s="21" t="s">
        <v>987</v>
      </c>
      <c r="C287" s="31" t="s">
        <v>986</v>
      </c>
      <c r="D287" s="21" t="s">
        <v>559</v>
      </c>
      <c r="E287" s="23">
        <v>0</v>
      </c>
      <c r="F287" s="24">
        <v>0</v>
      </c>
      <c r="G287" s="24">
        <v>0</v>
      </c>
      <c r="H287" s="25">
        <v>0</v>
      </c>
      <c r="I287" s="26"/>
      <c r="J287" s="24">
        <v>0</v>
      </c>
      <c r="K287" s="27">
        <v>0</v>
      </c>
      <c r="L287" s="43"/>
      <c r="M287" s="53">
        <v>0</v>
      </c>
      <c r="O287" s="60">
        <v>150787</v>
      </c>
      <c r="P287" s="60">
        <v>1509</v>
      </c>
      <c r="Q287" s="60">
        <v>1207.2</v>
      </c>
      <c r="R287" s="60">
        <v>1131.75</v>
      </c>
      <c r="T287" s="96">
        <f t="shared" si="16"/>
        <v>0</v>
      </c>
      <c r="U287" s="96">
        <f t="shared" si="17"/>
        <v>0</v>
      </c>
      <c r="W287" s="94">
        <f t="shared" si="18"/>
        <v>0</v>
      </c>
      <c r="X287" s="94">
        <f t="shared" si="19"/>
        <v>0</v>
      </c>
    </row>
    <row r="288" spans="1:24" ht="127.5">
      <c r="A288" s="20">
        <v>278</v>
      </c>
      <c r="B288" s="21" t="s">
        <v>988</v>
      </c>
      <c r="C288" s="31" t="s">
        <v>989</v>
      </c>
      <c r="D288" s="21" t="s">
        <v>559</v>
      </c>
      <c r="E288" s="23">
        <v>0</v>
      </c>
      <c r="F288" s="24">
        <v>0</v>
      </c>
      <c r="G288" s="24">
        <v>0</v>
      </c>
      <c r="H288" s="25">
        <v>0</v>
      </c>
      <c r="I288" s="26"/>
      <c r="J288" s="24">
        <v>0</v>
      </c>
      <c r="K288" s="27">
        <v>0</v>
      </c>
      <c r="L288" s="43"/>
      <c r="M288" s="53">
        <v>0</v>
      </c>
      <c r="O288" s="60">
        <v>39875</v>
      </c>
      <c r="P288" s="60">
        <v>933</v>
      </c>
      <c r="Q288" s="60">
        <v>746.4</v>
      </c>
      <c r="R288" s="60">
        <v>699.75</v>
      </c>
      <c r="T288" s="96">
        <f t="shared" si="16"/>
        <v>0</v>
      </c>
      <c r="U288" s="96">
        <f t="shared" si="17"/>
        <v>0</v>
      </c>
      <c r="W288" s="94">
        <f t="shared" si="18"/>
        <v>0</v>
      </c>
      <c r="X288" s="94">
        <f t="shared" si="19"/>
        <v>0</v>
      </c>
    </row>
    <row r="289" spans="1:24" ht="127.5">
      <c r="A289" s="20">
        <v>279</v>
      </c>
      <c r="B289" s="21" t="s">
        <v>990</v>
      </c>
      <c r="C289" s="31" t="s">
        <v>989</v>
      </c>
      <c r="D289" s="21" t="s">
        <v>559</v>
      </c>
      <c r="E289" s="23">
        <v>0</v>
      </c>
      <c r="F289" s="24">
        <v>0</v>
      </c>
      <c r="G289" s="24">
        <v>0</v>
      </c>
      <c r="H289" s="25">
        <v>0</v>
      </c>
      <c r="I289" s="26"/>
      <c r="J289" s="24">
        <v>0</v>
      </c>
      <c r="K289" s="27">
        <v>0</v>
      </c>
      <c r="L289" s="43"/>
      <c r="M289" s="53">
        <v>0</v>
      </c>
      <c r="O289" s="60">
        <v>83098</v>
      </c>
      <c r="P289" s="60">
        <v>1174</v>
      </c>
      <c r="Q289" s="60">
        <v>939.2</v>
      </c>
      <c r="R289" s="60">
        <v>880.5</v>
      </c>
      <c r="T289" s="96">
        <f t="shared" si="16"/>
        <v>0</v>
      </c>
      <c r="U289" s="96">
        <f t="shared" si="17"/>
        <v>0</v>
      </c>
      <c r="W289" s="94">
        <f t="shared" si="18"/>
        <v>0</v>
      </c>
      <c r="X289" s="94">
        <f t="shared" si="19"/>
        <v>0</v>
      </c>
    </row>
    <row r="290" spans="1:24" ht="63.75">
      <c r="A290" s="20">
        <v>280</v>
      </c>
      <c r="B290" s="21" t="s">
        <v>991</v>
      </c>
      <c r="C290" s="31" t="s">
        <v>992</v>
      </c>
      <c r="D290" s="21" t="s">
        <v>559</v>
      </c>
      <c r="E290" s="23">
        <v>0</v>
      </c>
      <c r="F290" s="24">
        <v>0</v>
      </c>
      <c r="G290" s="24">
        <v>0</v>
      </c>
      <c r="H290" s="25">
        <v>0</v>
      </c>
      <c r="I290" s="26"/>
      <c r="J290" s="24">
        <v>0</v>
      </c>
      <c r="K290" s="27">
        <v>0</v>
      </c>
      <c r="L290" s="43"/>
      <c r="M290" s="53">
        <v>0</v>
      </c>
      <c r="O290" s="60">
        <v>116411</v>
      </c>
      <c r="P290" s="60">
        <v>2008</v>
      </c>
      <c r="Q290" s="60">
        <v>1606.4</v>
      </c>
      <c r="R290" s="60">
        <v>1506</v>
      </c>
      <c r="T290" s="96">
        <f t="shared" si="16"/>
        <v>0</v>
      </c>
      <c r="U290" s="96">
        <f t="shared" si="17"/>
        <v>0</v>
      </c>
      <c r="W290" s="94">
        <f t="shared" si="18"/>
        <v>0</v>
      </c>
      <c r="X290" s="94">
        <f t="shared" si="19"/>
        <v>0</v>
      </c>
    </row>
    <row r="291" spans="1:24" ht="76.5">
      <c r="A291" s="20">
        <v>281</v>
      </c>
      <c r="B291" s="21" t="s">
        <v>993</v>
      </c>
      <c r="C291" s="31" t="s">
        <v>994</v>
      </c>
      <c r="D291" s="21" t="s">
        <v>559</v>
      </c>
      <c r="E291" s="23">
        <v>0</v>
      </c>
      <c r="F291" s="24">
        <v>0</v>
      </c>
      <c r="G291" s="24">
        <v>0</v>
      </c>
      <c r="H291" s="25">
        <v>0</v>
      </c>
      <c r="I291" s="26"/>
      <c r="J291" s="24">
        <v>0</v>
      </c>
      <c r="K291" s="27">
        <v>0</v>
      </c>
      <c r="L291" s="43"/>
      <c r="M291" s="53">
        <v>0</v>
      </c>
      <c r="O291" s="60">
        <v>110631</v>
      </c>
      <c r="P291" s="60">
        <v>8478</v>
      </c>
      <c r="Q291" s="60">
        <v>6782.4</v>
      </c>
      <c r="R291" s="60">
        <v>6358.5</v>
      </c>
      <c r="T291" s="96">
        <f t="shared" si="16"/>
        <v>0</v>
      </c>
      <c r="U291" s="96">
        <f t="shared" si="17"/>
        <v>0</v>
      </c>
      <c r="W291" s="94">
        <f t="shared" si="18"/>
        <v>0</v>
      </c>
      <c r="X291" s="94">
        <f t="shared" si="19"/>
        <v>0</v>
      </c>
    </row>
    <row r="292" spans="1:24" ht="76.5">
      <c r="A292" s="20">
        <v>282</v>
      </c>
      <c r="B292" s="21" t="s">
        <v>995</v>
      </c>
      <c r="C292" s="31" t="s">
        <v>994</v>
      </c>
      <c r="D292" s="21" t="s">
        <v>559</v>
      </c>
      <c r="E292" s="23">
        <v>0</v>
      </c>
      <c r="F292" s="24">
        <v>0</v>
      </c>
      <c r="G292" s="24">
        <v>0</v>
      </c>
      <c r="H292" s="25">
        <v>0</v>
      </c>
      <c r="I292" s="26"/>
      <c r="J292" s="24">
        <v>0</v>
      </c>
      <c r="K292" s="27">
        <v>0</v>
      </c>
      <c r="L292" s="43"/>
      <c r="M292" s="53">
        <v>0</v>
      </c>
      <c r="O292" s="60">
        <v>732700</v>
      </c>
      <c r="P292" s="60">
        <v>9952</v>
      </c>
      <c r="Q292" s="60">
        <v>7961.6</v>
      </c>
      <c r="R292" s="60">
        <v>7464</v>
      </c>
      <c r="T292" s="96">
        <f t="shared" si="16"/>
        <v>0</v>
      </c>
      <c r="U292" s="96">
        <f t="shared" si="17"/>
        <v>0</v>
      </c>
      <c r="W292" s="94">
        <f t="shared" si="18"/>
        <v>0</v>
      </c>
      <c r="X292" s="94">
        <f t="shared" si="19"/>
        <v>0</v>
      </c>
    </row>
    <row r="293" spans="1:24" ht="76.5">
      <c r="A293" s="20">
        <v>283</v>
      </c>
      <c r="B293" s="21" t="s">
        <v>996</v>
      </c>
      <c r="C293" s="31" t="s">
        <v>997</v>
      </c>
      <c r="D293" s="21" t="s">
        <v>559</v>
      </c>
      <c r="E293" s="23">
        <v>4</v>
      </c>
      <c r="F293" s="24">
        <v>123301</v>
      </c>
      <c r="G293" s="24">
        <v>10616</v>
      </c>
      <c r="H293" s="25">
        <v>0</v>
      </c>
      <c r="I293" s="26"/>
      <c r="J293" s="24">
        <v>123301</v>
      </c>
      <c r="K293" s="27">
        <v>493204</v>
      </c>
      <c r="L293" s="43"/>
      <c r="M293" s="53">
        <v>4</v>
      </c>
      <c r="O293" s="60">
        <v>123301</v>
      </c>
      <c r="P293" s="60">
        <v>10616</v>
      </c>
      <c r="Q293" s="60">
        <v>8492.7999999999993</v>
      </c>
      <c r="R293" s="60">
        <v>7962</v>
      </c>
      <c r="T293" s="96">
        <f t="shared" si="16"/>
        <v>1047170732.8</v>
      </c>
      <c r="U293" s="96">
        <f t="shared" si="17"/>
        <v>981722562</v>
      </c>
      <c r="W293" s="94">
        <f t="shared" si="18"/>
        <v>1047170732.8</v>
      </c>
      <c r="X293" s="94">
        <f t="shared" si="19"/>
        <v>981722562</v>
      </c>
    </row>
    <row r="294" spans="1:24" ht="76.5">
      <c r="A294" s="20">
        <v>284</v>
      </c>
      <c r="B294" s="21" t="s">
        <v>998</v>
      </c>
      <c r="C294" s="31" t="s">
        <v>997</v>
      </c>
      <c r="D294" s="21" t="s">
        <v>559</v>
      </c>
      <c r="E294" s="23">
        <v>0</v>
      </c>
      <c r="F294" s="24">
        <v>0</v>
      </c>
      <c r="G294" s="24">
        <v>0</v>
      </c>
      <c r="H294" s="25">
        <v>0</v>
      </c>
      <c r="I294" s="26"/>
      <c r="J294" s="24">
        <v>0</v>
      </c>
      <c r="K294" s="27">
        <v>0</v>
      </c>
      <c r="L294" s="43"/>
      <c r="M294" s="53">
        <v>0</v>
      </c>
      <c r="O294" s="60">
        <v>813160</v>
      </c>
      <c r="P294" s="60">
        <v>10616</v>
      </c>
      <c r="Q294" s="60">
        <v>8492.7999999999993</v>
      </c>
      <c r="R294" s="60">
        <v>7962</v>
      </c>
      <c r="T294" s="96">
        <f t="shared" si="16"/>
        <v>0</v>
      </c>
      <c r="U294" s="96">
        <f t="shared" si="17"/>
        <v>0</v>
      </c>
      <c r="W294" s="94">
        <f t="shared" si="18"/>
        <v>0</v>
      </c>
      <c r="X294" s="94">
        <f t="shared" si="19"/>
        <v>0</v>
      </c>
    </row>
    <row r="295" spans="1:24" ht="191.25">
      <c r="A295" s="20">
        <v>285</v>
      </c>
      <c r="B295" s="21" t="s">
        <v>999</v>
      </c>
      <c r="C295" s="31" t="s">
        <v>1000</v>
      </c>
      <c r="D295" s="21" t="s">
        <v>559</v>
      </c>
      <c r="E295" s="23">
        <v>0</v>
      </c>
      <c r="F295" s="24">
        <v>0</v>
      </c>
      <c r="G295" s="24">
        <v>0</v>
      </c>
      <c r="H295" s="25">
        <v>0</v>
      </c>
      <c r="I295" s="26"/>
      <c r="J295" s="24">
        <v>0</v>
      </c>
      <c r="K295" s="27">
        <v>0</v>
      </c>
      <c r="L295" s="43"/>
      <c r="M295" s="53">
        <v>0</v>
      </c>
      <c r="O295" s="60">
        <v>243208</v>
      </c>
      <c r="P295" s="60">
        <v>21757</v>
      </c>
      <c r="Q295" s="60">
        <v>17405.599999999999</v>
      </c>
      <c r="R295" s="60">
        <v>16317.75</v>
      </c>
      <c r="T295" s="96">
        <f t="shared" si="16"/>
        <v>0</v>
      </c>
      <c r="U295" s="96">
        <f t="shared" si="17"/>
        <v>0</v>
      </c>
      <c r="W295" s="94">
        <f t="shared" si="18"/>
        <v>0</v>
      </c>
      <c r="X295" s="94">
        <f t="shared" si="19"/>
        <v>0</v>
      </c>
    </row>
    <row r="296" spans="1:24" ht="191.25">
      <c r="A296" s="20">
        <v>286</v>
      </c>
      <c r="B296" s="21" t="s">
        <v>1001</v>
      </c>
      <c r="C296" s="31" t="s">
        <v>1000</v>
      </c>
      <c r="D296" s="21" t="s">
        <v>559</v>
      </c>
      <c r="E296" s="23">
        <v>0</v>
      </c>
      <c r="F296" s="24">
        <v>0</v>
      </c>
      <c r="G296" s="24">
        <v>0</v>
      </c>
      <c r="H296" s="25">
        <v>0</v>
      </c>
      <c r="I296" s="26"/>
      <c r="J296" s="24">
        <v>0</v>
      </c>
      <c r="K296" s="27">
        <v>0</v>
      </c>
      <c r="L296" s="43"/>
      <c r="M296" s="53">
        <v>0</v>
      </c>
      <c r="O296" s="60">
        <v>1626318</v>
      </c>
      <c r="P296" s="60">
        <v>21757</v>
      </c>
      <c r="Q296" s="60">
        <v>17405.599999999999</v>
      </c>
      <c r="R296" s="60">
        <v>16317.75</v>
      </c>
      <c r="T296" s="96">
        <f t="shared" si="16"/>
        <v>0</v>
      </c>
      <c r="U296" s="96">
        <f t="shared" si="17"/>
        <v>0</v>
      </c>
      <c r="W296" s="94">
        <f t="shared" si="18"/>
        <v>0</v>
      </c>
      <c r="X296" s="94">
        <f t="shared" si="19"/>
        <v>0</v>
      </c>
    </row>
    <row r="297" spans="1:24" ht="114.75">
      <c r="A297" s="20">
        <v>287</v>
      </c>
      <c r="B297" s="21" t="s">
        <v>1002</v>
      </c>
      <c r="C297" s="31" t="s">
        <v>1003</v>
      </c>
      <c r="D297" s="21" t="s">
        <v>559</v>
      </c>
      <c r="E297" s="23">
        <v>0</v>
      </c>
      <c r="F297" s="24">
        <v>0</v>
      </c>
      <c r="G297" s="24">
        <v>0</v>
      </c>
      <c r="H297" s="25">
        <v>0</v>
      </c>
      <c r="I297" s="26"/>
      <c r="J297" s="24">
        <v>0</v>
      </c>
      <c r="K297" s="27">
        <v>0</v>
      </c>
      <c r="L297" s="43"/>
      <c r="M297" s="53">
        <v>0</v>
      </c>
      <c r="O297" s="60">
        <v>274316</v>
      </c>
      <c r="P297" s="60">
        <v>20718</v>
      </c>
      <c r="Q297" s="60">
        <v>16574.400000000001</v>
      </c>
      <c r="R297" s="60">
        <v>15538.5</v>
      </c>
      <c r="T297" s="96">
        <f t="shared" si="16"/>
        <v>0</v>
      </c>
      <c r="U297" s="96">
        <f t="shared" si="17"/>
        <v>0</v>
      </c>
      <c r="W297" s="94">
        <f t="shared" si="18"/>
        <v>0</v>
      </c>
      <c r="X297" s="94">
        <f t="shared" si="19"/>
        <v>0</v>
      </c>
    </row>
    <row r="298" spans="1:24" ht="114.75">
      <c r="A298" s="20">
        <v>288</v>
      </c>
      <c r="B298" s="21" t="s">
        <v>1004</v>
      </c>
      <c r="C298" s="31" t="s">
        <v>1003</v>
      </c>
      <c r="D298" s="21" t="s">
        <v>559</v>
      </c>
      <c r="E298" s="23">
        <v>0</v>
      </c>
      <c r="F298" s="24">
        <v>0</v>
      </c>
      <c r="G298" s="24">
        <v>0</v>
      </c>
      <c r="H298" s="25">
        <v>0</v>
      </c>
      <c r="I298" s="26"/>
      <c r="J298" s="24">
        <v>0</v>
      </c>
      <c r="K298" s="27">
        <v>0</v>
      </c>
      <c r="L298" s="43"/>
      <c r="M298" s="53">
        <v>0</v>
      </c>
      <c r="O298" s="60">
        <v>1883105</v>
      </c>
      <c r="P298" s="60">
        <v>20718</v>
      </c>
      <c r="Q298" s="60">
        <v>16574.400000000001</v>
      </c>
      <c r="R298" s="60">
        <v>15538.5</v>
      </c>
      <c r="T298" s="96">
        <f t="shared" si="16"/>
        <v>0</v>
      </c>
      <c r="U298" s="96">
        <f t="shared" si="17"/>
        <v>0</v>
      </c>
      <c r="W298" s="94">
        <f t="shared" si="18"/>
        <v>0</v>
      </c>
      <c r="X298" s="94">
        <f t="shared" si="19"/>
        <v>0</v>
      </c>
    </row>
    <row r="299" spans="1:24" ht="38.25">
      <c r="A299" s="20">
        <v>289</v>
      </c>
      <c r="B299" s="21" t="s">
        <v>1005</v>
      </c>
      <c r="C299" s="31" t="s">
        <v>1006</v>
      </c>
      <c r="D299" s="21" t="s">
        <v>559</v>
      </c>
      <c r="E299" s="23">
        <v>1</v>
      </c>
      <c r="F299" s="24">
        <v>39875</v>
      </c>
      <c r="G299" s="24">
        <v>2372</v>
      </c>
      <c r="H299" s="25">
        <v>0</v>
      </c>
      <c r="I299" s="26"/>
      <c r="J299" s="24">
        <v>39875</v>
      </c>
      <c r="K299" s="27">
        <v>39875</v>
      </c>
      <c r="L299" s="43"/>
      <c r="M299" s="53">
        <v>1</v>
      </c>
      <c r="O299" s="60">
        <v>39875</v>
      </c>
      <c r="P299" s="60">
        <v>2372</v>
      </c>
      <c r="Q299" s="60">
        <v>1897.6</v>
      </c>
      <c r="R299" s="60">
        <v>1779</v>
      </c>
      <c r="T299" s="96">
        <f t="shared" si="16"/>
        <v>75666800</v>
      </c>
      <c r="U299" s="96">
        <f t="shared" si="17"/>
        <v>70937625</v>
      </c>
      <c r="W299" s="94">
        <f t="shared" si="18"/>
        <v>75666800</v>
      </c>
      <c r="X299" s="94">
        <f t="shared" si="19"/>
        <v>70937625</v>
      </c>
    </row>
    <row r="300" spans="1:24" ht="38.25">
      <c r="A300" s="20">
        <v>290</v>
      </c>
      <c r="B300" s="21" t="s">
        <v>1007</v>
      </c>
      <c r="C300" s="31" t="s">
        <v>1006</v>
      </c>
      <c r="D300" s="21" t="s">
        <v>559</v>
      </c>
      <c r="E300" s="23">
        <v>0</v>
      </c>
      <c r="F300" s="24">
        <v>0</v>
      </c>
      <c r="G300" s="24">
        <v>0</v>
      </c>
      <c r="H300" s="25">
        <v>0</v>
      </c>
      <c r="I300" s="26"/>
      <c r="J300" s="24">
        <v>0</v>
      </c>
      <c r="K300" s="27">
        <v>0</v>
      </c>
      <c r="L300" s="43"/>
      <c r="M300" s="53">
        <v>0</v>
      </c>
      <c r="O300" s="60">
        <v>111274</v>
      </c>
      <c r="P300" s="60">
        <v>2372</v>
      </c>
      <c r="Q300" s="60">
        <v>1897.6</v>
      </c>
      <c r="R300" s="60">
        <v>1779</v>
      </c>
      <c r="T300" s="96">
        <f t="shared" si="16"/>
        <v>0</v>
      </c>
      <c r="U300" s="96">
        <f t="shared" si="17"/>
        <v>0</v>
      </c>
      <c r="W300" s="94">
        <f t="shared" si="18"/>
        <v>0</v>
      </c>
      <c r="X300" s="94">
        <f t="shared" si="19"/>
        <v>0</v>
      </c>
    </row>
    <row r="301" spans="1:24" ht="38.25">
      <c r="A301" s="20">
        <v>291</v>
      </c>
      <c r="B301" s="21" t="s">
        <v>1008</v>
      </c>
      <c r="C301" s="31" t="s">
        <v>1009</v>
      </c>
      <c r="D301" s="21" t="s">
        <v>559</v>
      </c>
      <c r="E301" s="23">
        <v>0</v>
      </c>
      <c r="F301" s="24">
        <v>0</v>
      </c>
      <c r="G301" s="24">
        <v>0</v>
      </c>
      <c r="H301" s="25">
        <v>0</v>
      </c>
      <c r="I301" s="26"/>
      <c r="J301" s="24">
        <v>0</v>
      </c>
      <c r="K301" s="27">
        <v>0</v>
      </c>
      <c r="L301" s="43"/>
      <c r="M301" s="53">
        <v>0</v>
      </c>
      <c r="O301" s="60">
        <v>52013</v>
      </c>
      <c r="P301" s="60">
        <v>5618</v>
      </c>
      <c r="Q301" s="60">
        <v>4494.3999999999996</v>
      </c>
      <c r="R301" s="60">
        <v>4213.5</v>
      </c>
      <c r="T301" s="96">
        <f t="shared" si="16"/>
        <v>0</v>
      </c>
      <c r="U301" s="96">
        <f t="shared" si="17"/>
        <v>0</v>
      </c>
      <c r="W301" s="94">
        <f t="shared" si="18"/>
        <v>0</v>
      </c>
      <c r="X301" s="94">
        <f t="shared" si="19"/>
        <v>0</v>
      </c>
    </row>
    <row r="302" spans="1:24" ht="38.25">
      <c r="A302" s="20">
        <v>292</v>
      </c>
      <c r="B302" s="21" t="s">
        <v>1010</v>
      </c>
      <c r="C302" s="31" t="s">
        <v>1009</v>
      </c>
      <c r="D302" s="21" t="s">
        <v>559</v>
      </c>
      <c r="E302" s="23">
        <v>0</v>
      </c>
      <c r="F302" s="24">
        <v>0</v>
      </c>
      <c r="G302" s="24">
        <v>0</v>
      </c>
      <c r="H302" s="25">
        <v>0</v>
      </c>
      <c r="I302" s="26"/>
      <c r="J302" s="24">
        <v>0</v>
      </c>
      <c r="K302" s="27">
        <v>0</v>
      </c>
      <c r="L302" s="43"/>
      <c r="M302" s="53">
        <v>0</v>
      </c>
      <c r="O302" s="60">
        <v>325778</v>
      </c>
      <c r="P302" s="60">
        <v>5618</v>
      </c>
      <c r="Q302" s="60">
        <v>4494.3999999999996</v>
      </c>
      <c r="R302" s="60">
        <v>4213.5</v>
      </c>
      <c r="T302" s="96">
        <f t="shared" si="16"/>
        <v>0</v>
      </c>
      <c r="U302" s="96">
        <f t="shared" si="17"/>
        <v>0</v>
      </c>
      <c r="W302" s="94">
        <f t="shared" si="18"/>
        <v>0</v>
      </c>
      <c r="X302" s="94">
        <f t="shared" si="19"/>
        <v>0</v>
      </c>
    </row>
    <row r="303" spans="1:24" ht="38.25">
      <c r="A303" s="20">
        <v>293</v>
      </c>
      <c r="B303" s="21" t="s">
        <v>1011</v>
      </c>
      <c r="C303" s="31" t="s">
        <v>1012</v>
      </c>
      <c r="D303" s="21" t="s">
        <v>559</v>
      </c>
      <c r="E303" s="23">
        <v>0</v>
      </c>
      <c r="F303" s="24">
        <v>0</v>
      </c>
      <c r="G303" s="24">
        <v>0</v>
      </c>
      <c r="H303" s="25">
        <v>0</v>
      </c>
      <c r="I303" s="26"/>
      <c r="J303" s="24">
        <v>0</v>
      </c>
      <c r="K303" s="27">
        <v>0</v>
      </c>
      <c r="L303" s="43"/>
      <c r="M303" s="53">
        <v>0</v>
      </c>
      <c r="O303" s="60">
        <v>147056</v>
      </c>
      <c r="P303" s="60">
        <v>8657</v>
      </c>
      <c r="Q303" s="60">
        <v>6925.6</v>
      </c>
      <c r="R303" s="60">
        <v>6492.75</v>
      </c>
      <c r="T303" s="96">
        <f t="shared" si="16"/>
        <v>0</v>
      </c>
      <c r="U303" s="96">
        <f t="shared" si="17"/>
        <v>0</v>
      </c>
      <c r="W303" s="94">
        <f t="shared" si="18"/>
        <v>0</v>
      </c>
      <c r="X303" s="94">
        <f t="shared" si="19"/>
        <v>0</v>
      </c>
    </row>
    <row r="304" spans="1:24" ht="38.25">
      <c r="A304" s="20">
        <v>294</v>
      </c>
      <c r="B304" s="21" t="s">
        <v>1013</v>
      </c>
      <c r="C304" s="31" t="s">
        <v>1012</v>
      </c>
      <c r="D304" s="21" t="s">
        <v>559</v>
      </c>
      <c r="E304" s="23">
        <v>0</v>
      </c>
      <c r="F304" s="24">
        <v>0</v>
      </c>
      <c r="G304" s="24">
        <v>0</v>
      </c>
      <c r="H304" s="25">
        <v>0</v>
      </c>
      <c r="I304" s="26"/>
      <c r="J304" s="24">
        <v>0</v>
      </c>
      <c r="K304" s="27">
        <v>0</v>
      </c>
      <c r="L304" s="43"/>
      <c r="M304" s="53">
        <v>0</v>
      </c>
      <c r="O304" s="60">
        <v>647046</v>
      </c>
      <c r="P304" s="60">
        <v>10963</v>
      </c>
      <c r="Q304" s="60">
        <v>8770.4</v>
      </c>
      <c r="R304" s="60">
        <v>8222.25</v>
      </c>
      <c r="T304" s="96">
        <f t="shared" si="16"/>
        <v>0</v>
      </c>
      <c r="U304" s="96">
        <f t="shared" si="17"/>
        <v>0</v>
      </c>
      <c r="W304" s="94">
        <f t="shared" si="18"/>
        <v>0</v>
      </c>
      <c r="X304" s="94">
        <f t="shared" si="19"/>
        <v>0</v>
      </c>
    </row>
    <row r="305" spans="1:24" ht="38.25">
      <c r="A305" s="20">
        <v>295</v>
      </c>
      <c r="B305" s="21" t="s">
        <v>1014</v>
      </c>
      <c r="C305" s="31" t="s">
        <v>1015</v>
      </c>
      <c r="D305" s="21" t="s">
        <v>559</v>
      </c>
      <c r="E305" s="23">
        <v>1</v>
      </c>
      <c r="F305" s="24">
        <v>164024</v>
      </c>
      <c r="G305" s="24">
        <v>12427</v>
      </c>
      <c r="H305" s="25">
        <v>0</v>
      </c>
      <c r="I305" s="26"/>
      <c r="J305" s="24">
        <v>164024</v>
      </c>
      <c r="K305" s="27">
        <v>164024</v>
      </c>
      <c r="L305" s="43"/>
      <c r="M305" s="53">
        <v>1</v>
      </c>
      <c r="O305" s="60">
        <v>164024</v>
      </c>
      <c r="P305" s="60">
        <v>12427</v>
      </c>
      <c r="Q305" s="60">
        <v>9941.6</v>
      </c>
      <c r="R305" s="60">
        <v>9320.25</v>
      </c>
      <c r="T305" s="96">
        <f t="shared" si="16"/>
        <v>1630660998.4000001</v>
      </c>
      <c r="U305" s="96">
        <f t="shared" si="17"/>
        <v>1528744686</v>
      </c>
      <c r="W305" s="94">
        <f t="shared" si="18"/>
        <v>1630660998.4000001</v>
      </c>
      <c r="X305" s="94">
        <f t="shared" si="19"/>
        <v>1528744686</v>
      </c>
    </row>
    <row r="306" spans="1:24" ht="38.25">
      <c r="A306" s="20">
        <v>296</v>
      </c>
      <c r="B306" s="21" t="s">
        <v>1016</v>
      </c>
      <c r="C306" s="31" t="s">
        <v>1015</v>
      </c>
      <c r="D306" s="21" t="s">
        <v>559</v>
      </c>
      <c r="E306" s="23">
        <v>0</v>
      </c>
      <c r="F306" s="24">
        <v>0</v>
      </c>
      <c r="G306" s="24">
        <v>0</v>
      </c>
      <c r="H306" s="25">
        <v>0</v>
      </c>
      <c r="I306" s="26"/>
      <c r="J306" s="24">
        <v>0</v>
      </c>
      <c r="K306" s="27">
        <v>0</v>
      </c>
      <c r="L306" s="43"/>
      <c r="M306" s="53">
        <v>0</v>
      </c>
      <c r="O306" s="60">
        <v>770362</v>
      </c>
      <c r="P306" s="60">
        <v>17812</v>
      </c>
      <c r="Q306" s="60">
        <v>14249.6</v>
      </c>
      <c r="R306" s="60">
        <v>13359</v>
      </c>
      <c r="T306" s="96">
        <f t="shared" si="16"/>
        <v>0</v>
      </c>
      <c r="U306" s="96">
        <f t="shared" si="17"/>
        <v>0</v>
      </c>
      <c r="W306" s="94">
        <f t="shared" si="18"/>
        <v>0</v>
      </c>
      <c r="X306" s="94">
        <f t="shared" si="19"/>
        <v>0</v>
      </c>
    </row>
    <row r="307" spans="1:24" ht="153">
      <c r="A307" s="20">
        <v>297</v>
      </c>
      <c r="B307" s="21" t="s">
        <v>1017</v>
      </c>
      <c r="C307" s="31" t="s">
        <v>1018</v>
      </c>
      <c r="D307" s="21" t="s">
        <v>559</v>
      </c>
      <c r="E307" s="23">
        <v>0</v>
      </c>
      <c r="F307" s="24">
        <v>0</v>
      </c>
      <c r="G307" s="24">
        <v>0</v>
      </c>
      <c r="H307" s="25">
        <v>0</v>
      </c>
      <c r="I307" s="26"/>
      <c r="J307" s="24">
        <v>0</v>
      </c>
      <c r="K307" s="27">
        <v>0</v>
      </c>
      <c r="L307" s="43"/>
      <c r="M307" s="53">
        <v>0</v>
      </c>
      <c r="O307" s="60">
        <v>314561</v>
      </c>
      <c r="P307" s="60">
        <v>10987</v>
      </c>
      <c r="Q307" s="60">
        <v>8789.6</v>
      </c>
      <c r="R307" s="60">
        <v>8240.25</v>
      </c>
      <c r="T307" s="96">
        <f t="shared" si="16"/>
        <v>0</v>
      </c>
      <c r="U307" s="96">
        <f t="shared" si="17"/>
        <v>0</v>
      </c>
      <c r="W307" s="94">
        <f t="shared" si="18"/>
        <v>0</v>
      </c>
      <c r="X307" s="94">
        <f t="shared" si="19"/>
        <v>0</v>
      </c>
    </row>
    <row r="308" spans="1:24" ht="153">
      <c r="A308" s="20">
        <v>298</v>
      </c>
      <c r="B308" s="21" t="s">
        <v>1019</v>
      </c>
      <c r="C308" s="31" t="s">
        <v>1018</v>
      </c>
      <c r="D308" s="21" t="s">
        <v>559</v>
      </c>
      <c r="E308" s="23">
        <v>0</v>
      </c>
      <c r="F308" s="24">
        <v>0</v>
      </c>
      <c r="G308" s="24">
        <v>0</v>
      </c>
      <c r="H308" s="25">
        <v>0</v>
      </c>
      <c r="I308" s="26"/>
      <c r="J308" s="24">
        <v>0</v>
      </c>
      <c r="K308" s="27">
        <v>0</v>
      </c>
      <c r="L308" s="43"/>
      <c r="M308" s="53">
        <v>0</v>
      </c>
      <c r="O308" s="60">
        <v>2350287</v>
      </c>
      <c r="P308" s="60">
        <v>18367</v>
      </c>
      <c r="Q308" s="60">
        <v>14693.6</v>
      </c>
      <c r="R308" s="60">
        <v>13775.25</v>
      </c>
      <c r="T308" s="96">
        <f t="shared" si="16"/>
        <v>0</v>
      </c>
      <c r="U308" s="96">
        <f t="shared" si="17"/>
        <v>0</v>
      </c>
      <c r="W308" s="94">
        <f t="shared" si="18"/>
        <v>0</v>
      </c>
      <c r="X308" s="94">
        <f t="shared" si="19"/>
        <v>0</v>
      </c>
    </row>
    <row r="309" spans="1:24" ht="102">
      <c r="A309" s="20">
        <v>299</v>
      </c>
      <c r="B309" s="21" t="s">
        <v>1020</v>
      </c>
      <c r="C309" s="31" t="s">
        <v>1021</v>
      </c>
      <c r="D309" s="21" t="s">
        <v>559</v>
      </c>
      <c r="E309" s="23">
        <v>0</v>
      </c>
      <c r="F309" s="24">
        <v>0</v>
      </c>
      <c r="G309" s="24">
        <v>0</v>
      </c>
      <c r="H309" s="25">
        <v>0</v>
      </c>
      <c r="I309" s="26"/>
      <c r="J309" s="24">
        <v>0</v>
      </c>
      <c r="K309" s="27">
        <v>0</v>
      </c>
      <c r="L309" s="43"/>
      <c r="M309" s="53">
        <v>0</v>
      </c>
      <c r="O309" s="60">
        <v>49704</v>
      </c>
      <c r="P309" s="60">
        <v>3054</v>
      </c>
      <c r="Q309" s="60">
        <v>2443.1999999999998</v>
      </c>
      <c r="R309" s="60">
        <v>2290.5</v>
      </c>
      <c r="T309" s="96">
        <f t="shared" si="16"/>
        <v>0</v>
      </c>
      <c r="U309" s="96">
        <f t="shared" si="17"/>
        <v>0</v>
      </c>
      <c r="W309" s="94">
        <f t="shared" si="18"/>
        <v>0</v>
      </c>
      <c r="X309" s="94">
        <f t="shared" si="19"/>
        <v>0</v>
      </c>
    </row>
    <row r="310" spans="1:24" ht="102">
      <c r="A310" s="20">
        <v>300</v>
      </c>
      <c r="B310" s="21" t="s">
        <v>1022</v>
      </c>
      <c r="C310" s="31" t="s">
        <v>1021</v>
      </c>
      <c r="D310" s="21" t="s">
        <v>559</v>
      </c>
      <c r="E310" s="23">
        <v>0</v>
      </c>
      <c r="F310" s="24">
        <v>0</v>
      </c>
      <c r="G310" s="24">
        <v>0</v>
      </c>
      <c r="H310" s="25">
        <v>0</v>
      </c>
      <c r="I310" s="26"/>
      <c r="J310" s="24">
        <v>0</v>
      </c>
      <c r="K310" s="27">
        <v>0</v>
      </c>
      <c r="L310" s="43"/>
      <c r="M310" s="53">
        <v>0</v>
      </c>
      <c r="O310" s="60">
        <v>356395</v>
      </c>
      <c r="P310" s="60">
        <v>3884</v>
      </c>
      <c r="Q310" s="60">
        <v>3107.2</v>
      </c>
      <c r="R310" s="60">
        <v>2913</v>
      </c>
      <c r="T310" s="96">
        <f t="shared" si="16"/>
        <v>0</v>
      </c>
      <c r="U310" s="96">
        <f t="shared" si="17"/>
        <v>0</v>
      </c>
      <c r="W310" s="94">
        <f t="shared" si="18"/>
        <v>0</v>
      </c>
      <c r="X310" s="94">
        <f t="shared" si="19"/>
        <v>0</v>
      </c>
    </row>
    <row r="311" spans="1:24" ht="102">
      <c r="A311" s="20">
        <v>301</v>
      </c>
      <c r="B311" s="21" t="s">
        <v>1023</v>
      </c>
      <c r="C311" s="31" t="s">
        <v>1024</v>
      </c>
      <c r="D311" s="21" t="s">
        <v>559</v>
      </c>
      <c r="E311" s="23">
        <v>1</v>
      </c>
      <c r="F311" s="24">
        <v>59388</v>
      </c>
      <c r="G311" s="24">
        <v>3733</v>
      </c>
      <c r="H311" s="25">
        <v>0</v>
      </c>
      <c r="I311" s="26"/>
      <c r="J311" s="24">
        <v>59388</v>
      </c>
      <c r="K311" s="27">
        <v>59388</v>
      </c>
      <c r="L311" s="43"/>
      <c r="M311" s="53">
        <v>1</v>
      </c>
      <c r="O311" s="60">
        <v>71833</v>
      </c>
      <c r="P311" s="60">
        <v>3733</v>
      </c>
      <c r="Q311" s="60">
        <v>2986.4</v>
      </c>
      <c r="R311" s="60">
        <v>2799.75</v>
      </c>
      <c r="T311" s="96">
        <f t="shared" si="16"/>
        <v>177356323.20000002</v>
      </c>
      <c r="U311" s="96">
        <f t="shared" si="17"/>
        <v>166271553</v>
      </c>
      <c r="W311" s="94">
        <f t="shared" si="18"/>
        <v>177356323.20000002</v>
      </c>
      <c r="X311" s="94">
        <f t="shared" si="19"/>
        <v>166271553</v>
      </c>
    </row>
    <row r="312" spans="1:24" ht="102">
      <c r="A312" s="20">
        <v>302</v>
      </c>
      <c r="B312" s="21" t="s">
        <v>1025</v>
      </c>
      <c r="C312" s="31" t="s">
        <v>1024</v>
      </c>
      <c r="D312" s="21" t="s">
        <v>559</v>
      </c>
      <c r="E312" s="23">
        <v>0</v>
      </c>
      <c r="F312" s="24">
        <v>0</v>
      </c>
      <c r="G312" s="24">
        <v>0</v>
      </c>
      <c r="H312" s="25">
        <v>0</v>
      </c>
      <c r="I312" s="26"/>
      <c r="J312" s="24">
        <v>0</v>
      </c>
      <c r="K312" s="27">
        <v>0</v>
      </c>
      <c r="L312" s="43"/>
      <c r="M312" s="53">
        <v>0</v>
      </c>
      <c r="O312" s="60">
        <v>338960</v>
      </c>
      <c r="P312" s="60">
        <v>5270</v>
      </c>
      <c r="Q312" s="60">
        <v>4216</v>
      </c>
      <c r="R312" s="60">
        <v>3952.5</v>
      </c>
      <c r="T312" s="96">
        <f t="shared" si="16"/>
        <v>0</v>
      </c>
      <c r="U312" s="96">
        <f t="shared" si="17"/>
        <v>0</v>
      </c>
      <c r="W312" s="94">
        <f t="shared" si="18"/>
        <v>0</v>
      </c>
      <c r="X312" s="94">
        <f t="shared" si="19"/>
        <v>0</v>
      </c>
    </row>
    <row r="313" spans="1:24" ht="102">
      <c r="A313" s="20">
        <v>303</v>
      </c>
      <c r="B313" s="21" t="s">
        <v>1026</v>
      </c>
      <c r="C313" s="31" t="s">
        <v>1027</v>
      </c>
      <c r="D313" s="21" t="s">
        <v>559</v>
      </c>
      <c r="E313" s="23">
        <v>0</v>
      </c>
      <c r="F313" s="24">
        <v>0</v>
      </c>
      <c r="G313" s="24">
        <v>0</v>
      </c>
      <c r="H313" s="25">
        <v>0</v>
      </c>
      <c r="I313" s="26"/>
      <c r="J313" s="24">
        <v>0</v>
      </c>
      <c r="K313" s="27">
        <v>0</v>
      </c>
      <c r="L313" s="43"/>
      <c r="M313" s="53">
        <v>0</v>
      </c>
      <c r="O313" s="60">
        <v>101583</v>
      </c>
      <c r="P313" s="60">
        <v>8041</v>
      </c>
      <c r="Q313" s="60">
        <v>6432.8</v>
      </c>
      <c r="R313" s="60">
        <v>6030.75</v>
      </c>
      <c r="T313" s="96">
        <f t="shared" si="16"/>
        <v>0</v>
      </c>
      <c r="U313" s="96">
        <f t="shared" si="17"/>
        <v>0</v>
      </c>
      <c r="W313" s="94">
        <f t="shared" si="18"/>
        <v>0</v>
      </c>
      <c r="X313" s="94">
        <f t="shared" si="19"/>
        <v>0</v>
      </c>
    </row>
    <row r="314" spans="1:24" ht="102">
      <c r="A314" s="20">
        <v>304</v>
      </c>
      <c r="B314" s="21" t="s">
        <v>1028</v>
      </c>
      <c r="C314" s="31" t="s">
        <v>1027</v>
      </c>
      <c r="D314" s="21" t="s">
        <v>559</v>
      </c>
      <c r="E314" s="23">
        <v>0</v>
      </c>
      <c r="F314" s="24">
        <v>0</v>
      </c>
      <c r="G314" s="24">
        <v>0</v>
      </c>
      <c r="H314" s="25">
        <v>0</v>
      </c>
      <c r="I314" s="26"/>
      <c r="J314" s="24">
        <v>0</v>
      </c>
      <c r="K314" s="27">
        <v>0</v>
      </c>
      <c r="L314" s="43"/>
      <c r="M314" s="53">
        <v>0</v>
      </c>
      <c r="O314" s="60">
        <v>479336</v>
      </c>
      <c r="P314" s="60">
        <v>8041</v>
      </c>
      <c r="Q314" s="60">
        <v>6432.8</v>
      </c>
      <c r="R314" s="60">
        <v>6030.75</v>
      </c>
      <c r="T314" s="96">
        <f t="shared" si="16"/>
        <v>0</v>
      </c>
      <c r="U314" s="96">
        <f t="shared" si="17"/>
        <v>0</v>
      </c>
      <c r="W314" s="94">
        <f t="shared" si="18"/>
        <v>0</v>
      </c>
      <c r="X314" s="94">
        <f t="shared" si="19"/>
        <v>0</v>
      </c>
    </row>
    <row r="315" spans="1:24" ht="127.5">
      <c r="A315" s="20">
        <v>305</v>
      </c>
      <c r="B315" s="21" t="s">
        <v>1029</v>
      </c>
      <c r="C315" s="31" t="s">
        <v>1030</v>
      </c>
      <c r="D315" s="21" t="s">
        <v>559</v>
      </c>
      <c r="E315" s="23">
        <v>0</v>
      </c>
      <c r="F315" s="24">
        <v>0</v>
      </c>
      <c r="G315" s="24">
        <v>0</v>
      </c>
      <c r="H315" s="25">
        <v>0</v>
      </c>
      <c r="I315" s="26"/>
      <c r="J315" s="24">
        <v>0</v>
      </c>
      <c r="K315" s="27">
        <v>0</v>
      </c>
      <c r="L315" s="43"/>
      <c r="M315" s="53">
        <v>0</v>
      </c>
      <c r="O315" s="60">
        <v>90948</v>
      </c>
      <c r="P315" s="60">
        <v>1212</v>
      </c>
      <c r="Q315" s="60">
        <v>969.6</v>
      </c>
      <c r="R315" s="60">
        <v>909</v>
      </c>
      <c r="T315" s="96">
        <f t="shared" si="16"/>
        <v>0</v>
      </c>
      <c r="U315" s="96">
        <f t="shared" si="17"/>
        <v>0</v>
      </c>
      <c r="W315" s="94">
        <f t="shared" si="18"/>
        <v>0</v>
      </c>
      <c r="X315" s="94">
        <f t="shared" si="19"/>
        <v>0</v>
      </c>
    </row>
    <row r="316" spans="1:24" ht="140.25">
      <c r="A316" s="20">
        <v>306</v>
      </c>
      <c r="B316" s="21" t="s">
        <v>1031</v>
      </c>
      <c r="C316" s="31" t="s">
        <v>1032</v>
      </c>
      <c r="D316" s="21" t="s">
        <v>559</v>
      </c>
      <c r="E316" s="23">
        <v>0</v>
      </c>
      <c r="F316" s="24">
        <v>0</v>
      </c>
      <c r="G316" s="24">
        <v>0</v>
      </c>
      <c r="H316" s="25">
        <v>0</v>
      </c>
      <c r="I316" s="26"/>
      <c r="J316" s="24">
        <v>0</v>
      </c>
      <c r="K316" s="27">
        <v>0</v>
      </c>
      <c r="L316" s="43"/>
      <c r="M316" s="53">
        <v>0</v>
      </c>
      <c r="O316" s="60">
        <v>90948</v>
      </c>
      <c r="P316" s="60">
        <v>1212</v>
      </c>
      <c r="Q316" s="60">
        <v>969.6</v>
      </c>
      <c r="R316" s="60">
        <v>909</v>
      </c>
      <c r="T316" s="96">
        <f t="shared" si="16"/>
        <v>0</v>
      </c>
      <c r="U316" s="96">
        <f t="shared" si="17"/>
        <v>0</v>
      </c>
      <c r="W316" s="94">
        <f t="shared" si="18"/>
        <v>0</v>
      </c>
      <c r="X316" s="94">
        <f t="shared" si="19"/>
        <v>0</v>
      </c>
    </row>
    <row r="317" spans="1:24" ht="165.75">
      <c r="A317" s="20">
        <v>307</v>
      </c>
      <c r="B317" s="21" t="s">
        <v>1033</v>
      </c>
      <c r="C317" s="31" t="s">
        <v>1034</v>
      </c>
      <c r="D317" s="21" t="s">
        <v>559</v>
      </c>
      <c r="E317" s="23">
        <v>0</v>
      </c>
      <c r="F317" s="24">
        <v>0</v>
      </c>
      <c r="G317" s="24">
        <v>0</v>
      </c>
      <c r="H317" s="25">
        <v>0</v>
      </c>
      <c r="I317" s="26"/>
      <c r="J317" s="24">
        <v>0</v>
      </c>
      <c r="K317" s="27">
        <v>0</v>
      </c>
      <c r="L317" s="43"/>
      <c r="M317" s="53">
        <v>0</v>
      </c>
      <c r="O317" s="60">
        <v>90948</v>
      </c>
      <c r="P317" s="60">
        <v>1212</v>
      </c>
      <c r="Q317" s="60">
        <v>969.6</v>
      </c>
      <c r="R317" s="60">
        <v>909</v>
      </c>
      <c r="T317" s="96">
        <f t="shared" si="16"/>
        <v>0</v>
      </c>
      <c r="U317" s="96">
        <f t="shared" si="17"/>
        <v>0</v>
      </c>
      <c r="W317" s="94">
        <f t="shared" si="18"/>
        <v>0</v>
      </c>
      <c r="X317" s="94">
        <f t="shared" si="19"/>
        <v>0</v>
      </c>
    </row>
    <row r="318" spans="1:24" ht="153">
      <c r="A318" s="20">
        <v>308</v>
      </c>
      <c r="B318" s="21" t="s">
        <v>1035</v>
      </c>
      <c r="C318" s="31" t="s">
        <v>1036</v>
      </c>
      <c r="D318" s="21" t="s">
        <v>559</v>
      </c>
      <c r="E318" s="23">
        <v>0</v>
      </c>
      <c r="F318" s="24">
        <v>0</v>
      </c>
      <c r="G318" s="24">
        <v>0</v>
      </c>
      <c r="H318" s="25">
        <v>0</v>
      </c>
      <c r="I318" s="26"/>
      <c r="J318" s="24">
        <v>0</v>
      </c>
      <c r="K318" s="27">
        <v>0</v>
      </c>
      <c r="L318" s="43"/>
      <c r="M318" s="53">
        <v>0</v>
      </c>
      <c r="O318" s="60">
        <v>90948</v>
      </c>
      <c r="P318" s="60">
        <v>1212</v>
      </c>
      <c r="Q318" s="60">
        <v>969.6</v>
      </c>
      <c r="R318" s="60">
        <v>909</v>
      </c>
      <c r="T318" s="96">
        <f t="shared" si="16"/>
        <v>0</v>
      </c>
      <c r="U318" s="96">
        <f t="shared" si="17"/>
        <v>0</v>
      </c>
      <c r="W318" s="94">
        <f t="shared" si="18"/>
        <v>0</v>
      </c>
      <c r="X318" s="94">
        <f t="shared" si="19"/>
        <v>0</v>
      </c>
    </row>
    <row r="319" spans="1:24" ht="127.5">
      <c r="A319" s="20">
        <v>309</v>
      </c>
      <c r="B319" s="21" t="s">
        <v>1037</v>
      </c>
      <c r="C319" s="31" t="s">
        <v>1038</v>
      </c>
      <c r="D319" s="21" t="s">
        <v>559</v>
      </c>
      <c r="E319" s="23">
        <v>0</v>
      </c>
      <c r="F319" s="24">
        <v>0</v>
      </c>
      <c r="G319" s="24">
        <v>0</v>
      </c>
      <c r="H319" s="25">
        <v>0</v>
      </c>
      <c r="I319" s="26"/>
      <c r="J319" s="24">
        <v>0</v>
      </c>
      <c r="K319" s="27">
        <v>0</v>
      </c>
      <c r="L319" s="43"/>
      <c r="M319" s="53">
        <v>0</v>
      </c>
      <c r="O319" s="60">
        <v>125563</v>
      </c>
      <c r="P319" s="60">
        <v>1515</v>
      </c>
      <c r="Q319" s="60">
        <v>1212</v>
      </c>
      <c r="R319" s="60">
        <v>1136.25</v>
      </c>
      <c r="T319" s="96">
        <f t="shared" si="16"/>
        <v>0</v>
      </c>
      <c r="U319" s="96">
        <f t="shared" si="17"/>
        <v>0</v>
      </c>
      <c r="W319" s="94">
        <f t="shared" si="18"/>
        <v>0</v>
      </c>
      <c r="X319" s="94">
        <f t="shared" si="19"/>
        <v>0</v>
      </c>
    </row>
    <row r="320" spans="1:24" ht="140.25">
      <c r="A320" s="20">
        <v>310</v>
      </c>
      <c r="B320" s="21" t="s">
        <v>1039</v>
      </c>
      <c r="C320" s="31" t="s">
        <v>1040</v>
      </c>
      <c r="D320" s="21" t="s">
        <v>559</v>
      </c>
      <c r="E320" s="23">
        <v>0</v>
      </c>
      <c r="F320" s="24">
        <v>0</v>
      </c>
      <c r="G320" s="24">
        <v>0</v>
      </c>
      <c r="H320" s="25">
        <v>0</v>
      </c>
      <c r="I320" s="26"/>
      <c r="J320" s="24">
        <v>0</v>
      </c>
      <c r="K320" s="27">
        <v>0</v>
      </c>
      <c r="L320" s="43"/>
      <c r="M320" s="53">
        <v>0</v>
      </c>
      <c r="O320" s="60">
        <v>125563</v>
      </c>
      <c r="P320" s="60">
        <v>1515</v>
      </c>
      <c r="Q320" s="60">
        <v>1212</v>
      </c>
      <c r="R320" s="60">
        <v>1136.25</v>
      </c>
      <c r="T320" s="96">
        <f t="shared" si="16"/>
        <v>0</v>
      </c>
      <c r="U320" s="96">
        <f t="shared" si="17"/>
        <v>0</v>
      </c>
      <c r="W320" s="94">
        <f t="shared" si="18"/>
        <v>0</v>
      </c>
      <c r="X320" s="94">
        <f t="shared" si="19"/>
        <v>0</v>
      </c>
    </row>
    <row r="321" spans="1:24" ht="165.75">
      <c r="A321" s="20">
        <v>311</v>
      </c>
      <c r="B321" s="21" t="s">
        <v>1041</v>
      </c>
      <c r="C321" s="31" t="s">
        <v>1042</v>
      </c>
      <c r="D321" s="21" t="s">
        <v>559</v>
      </c>
      <c r="E321" s="23">
        <v>0</v>
      </c>
      <c r="F321" s="24">
        <v>0</v>
      </c>
      <c r="G321" s="24">
        <v>0</v>
      </c>
      <c r="H321" s="25">
        <v>0</v>
      </c>
      <c r="I321" s="26"/>
      <c r="J321" s="24">
        <v>0</v>
      </c>
      <c r="K321" s="27">
        <v>0</v>
      </c>
      <c r="L321" s="43"/>
      <c r="M321" s="53">
        <v>0</v>
      </c>
      <c r="O321" s="60">
        <v>125563</v>
      </c>
      <c r="P321" s="60">
        <v>1515</v>
      </c>
      <c r="Q321" s="60">
        <v>1212</v>
      </c>
      <c r="R321" s="60">
        <v>1136.25</v>
      </c>
      <c r="T321" s="96">
        <f t="shared" si="16"/>
        <v>0</v>
      </c>
      <c r="U321" s="96">
        <f t="shared" si="17"/>
        <v>0</v>
      </c>
      <c r="W321" s="94">
        <f t="shared" si="18"/>
        <v>0</v>
      </c>
      <c r="X321" s="94">
        <f t="shared" si="19"/>
        <v>0</v>
      </c>
    </row>
    <row r="322" spans="1:24" ht="153">
      <c r="A322" s="20">
        <v>312</v>
      </c>
      <c r="B322" s="21" t="s">
        <v>1043</v>
      </c>
      <c r="C322" s="31" t="s">
        <v>1044</v>
      </c>
      <c r="D322" s="21" t="s">
        <v>559</v>
      </c>
      <c r="E322" s="23">
        <v>0</v>
      </c>
      <c r="F322" s="24">
        <v>0</v>
      </c>
      <c r="G322" s="24">
        <v>0</v>
      </c>
      <c r="H322" s="25">
        <v>0</v>
      </c>
      <c r="I322" s="26"/>
      <c r="J322" s="24">
        <v>0</v>
      </c>
      <c r="K322" s="27">
        <v>0</v>
      </c>
      <c r="L322" s="43"/>
      <c r="M322" s="53">
        <v>0</v>
      </c>
      <c r="O322" s="60">
        <v>125563</v>
      </c>
      <c r="P322" s="60">
        <v>1515</v>
      </c>
      <c r="Q322" s="60">
        <v>1212</v>
      </c>
      <c r="R322" s="60">
        <v>1136.25</v>
      </c>
      <c r="T322" s="96">
        <f t="shared" si="16"/>
        <v>0</v>
      </c>
      <c r="U322" s="96">
        <f t="shared" si="17"/>
        <v>0</v>
      </c>
      <c r="W322" s="94">
        <f t="shared" si="18"/>
        <v>0</v>
      </c>
      <c r="X322" s="94">
        <f t="shared" si="19"/>
        <v>0</v>
      </c>
    </row>
    <row r="323" spans="1:24" ht="127.5">
      <c r="A323" s="20">
        <v>313</v>
      </c>
      <c r="B323" s="21" t="s">
        <v>1045</v>
      </c>
      <c r="C323" s="31" t="s">
        <v>1046</v>
      </c>
      <c r="D323" s="21" t="s">
        <v>559</v>
      </c>
      <c r="E323" s="23">
        <v>0</v>
      </c>
      <c r="F323" s="24">
        <v>0</v>
      </c>
      <c r="G323" s="24">
        <v>0</v>
      </c>
      <c r="H323" s="25">
        <v>0</v>
      </c>
      <c r="I323" s="26"/>
      <c r="J323" s="24">
        <v>0</v>
      </c>
      <c r="K323" s="27">
        <v>0</v>
      </c>
      <c r="L323" s="43"/>
      <c r="M323" s="53">
        <v>0</v>
      </c>
      <c r="O323" s="60">
        <v>152938</v>
      </c>
      <c r="P323" s="60">
        <v>2272</v>
      </c>
      <c r="Q323" s="60">
        <v>1817.6</v>
      </c>
      <c r="R323" s="60">
        <v>1704</v>
      </c>
      <c r="T323" s="96">
        <f t="shared" si="16"/>
        <v>0</v>
      </c>
      <c r="U323" s="96">
        <f t="shared" si="17"/>
        <v>0</v>
      </c>
      <c r="W323" s="94">
        <f t="shared" si="18"/>
        <v>0</v>
      </c>
      <c r="X323" s="94">
        <f t="shared" si="19"/>
        <v>0</v>
      </c>
    </row>
    <row r="324" spans="1:24" ht="140.25">
      <c r="A324" s="20">
        <v>314</v>
      </c>
      <c r="B324" s="21" t="s">
        <v>1047</v>
      </c>
      <c r="C324" s="31" t="s">
        <v>1048</v>
      </c>
      <c r="D324" s="21" t="s">
        <v>559</v>
      </c>
      <c r="E324" s="23">
        <v>0</v>
      </c>
      <c r="F324" s="24">
        <v>0</v>
      </c>
      <c r="G324" s="24">
        <v>0</v>
      </c>
      <c r="H324" s="25">
        <v>0</v>
      </c>
      <c r="I324" s="26"/>
      <c r="J324" s="24">
        <v>0</v>
      </c>
      <c r="K324" s="27">
        <v>0</v>
      </c>
      <c r="L324" s="43"/>
      <c r="M324" s="53">
        <v>0</v>
      </c>
      <c r="O324" s="60">
        <v>152938</v>
      </c>
      <c r="P324" s="60">
        <v>2272</v>
      </c>
      <c r="Q324" s="60">
        <v>1817.6</v>
      </c>
      <c r="R324" s="60">
        <v>1704</v>
      </c>
      <c r="T324" s="96">
        <f t="shared" si="16"/>
        <v>0</v>
      </c>
      <c r="U324" s="96">
        <f t="shared" si="17"/>
        <v>0</v>
      </c>
      <c r="W324" s="94">
        <f t="shared" si="18"/>
        <v>0</v>
      </c>
      <c r="X324" s="94">
        <f t="shared" si="19"/>
        <v>0</v>
      </c>
    </row>
    <row r="325" spans="1:24" ht="165.75">
      <c r="A325" s="20">
        <v>315</v>
      </c>
      <c r="B325" s="21" t="s">
        <v>1049</v>
      </c>
      <c r="C325" s="31" t="s">
        <v>1050</v>
      </c>
      <c r="D325" s="21" t="s">
        <v>559</v>
      </c>
      <c r="E325" s="23">
        <v>0</v>
      </c>
      <c r="F325" s="24">
        <v>0</v>
      </c>
      <c r="G325" s="24">
        <v>0</v>
      </c>
      <c r="H325" s="25">
        <v>0</v>
      </c>
      <c r="I325" s="26"/>
      <c r="J325" s="24">
        <v>0</v>
      </c>
      <c r="K325" s="27">
        <v>0</v>
      </c>
      <c r="L325" s="43"/>
      <c r="M325" s="53">
        <v>0</v>
      </c>
      <c r="O325" s="60">
        <v>172884</v>
      </c>
      <c r="P325" s="60">
        <v>2272</v>
      </c>
      <c r="Q325" s="60">
        <v>1817.6</v>
      </c>
      <c r="R325" s="60">
        <v>1704</v>
      </c>
      <c r="T325" s="96">
        <f t="shared" si="16"/>
        <v>0</v>
      </c>
      <c r="U325" s="96">
        <f t="shared" si="17"/>
        <v>0</v>
      </c>
      <c r="W325" s="94">
        <f t="shared" si="18"/>
        <v>0</v>
      </c>
      <c r="X325" s="94">
        <f t="shared" si="19"/>
        <v>0</v>
      </c>
    </row>
    <row r="326" spans="1:24" ht="153">
      <c r="A326" s="20">
        <v>316</v>
      </c>
      <c r="B326" s="21" t="s">
        <v>1051</v>
      </c>
      <c r="C326" s="31" t="s">
        <v>1052</v>
      </c>
      <c r="D326" s="21" t="s">
        <v>559</v>
      </c>
      <c r="E326" s="23">
        <v>0</v>
      </c>
      <c r="F326" s="24">
        <v>0</v>
      </c>
      <c r="G326" s="24">
        <v>0</v>
      </c>
      <c r="H326" s="25">
        <v>0</v>
      </c>
      <c r="I326" s="26"/>
      <c r="J326" s="24">
        <v>0</v>
      </c>
      <c r="K326" s="27">
        <v>0</v>
      </c>
      <c r="L326" s="43"/>
      <c r="M326" s="53">
        <v>0</v>
      </c>
      <c r="O326" s="60">
        <v>152938</v>
      </c>
      <c r="P326" s="60">
        <v>2272</v>
      </c>
      <c r="Q326" s="60">
        <v>1817.6</v>
      </c>
      <c r="R326" s="60">
        <v>1704</v>
      </c>
      <c r="T326" s="96">
        <f t="shared" si="16"/>
        <v>0</v>
      </c>
      <c r="U326" s="96">
        <f t="shared" si="17"/>
        <v>0</v>
      </c>
      <c r="W326" s="94">
        <f t="shared" si="18"/>
        <v>0</v>
      </c>
      <c r="X326" s="94">
        <f t="shared" si="19"/>
        <v>0</v>
      </c>
    </row>
    <row r="327" spans="1:24" ht="127.5">
      <c r="A327" s="20">
        <v>317</v>
      </c>
      <c r="B327" s="21" t="s">
        <v>1053</v>
      </c>
      <c r="C327" s="31" t="s">
        <v>1054</v>
      </c>
      <c r="D327" s="21" t="s">
        <v>559</v>
      </c>
      <c r="E327" s="23">
        <v>0</v>
      </c>
      <c r="F327" s="24">
        <v>0</v>
      </c>
      <c r="G327" s="24">
        <v>0</v>
      </c>
      <c r="H327" s="25">
        <v>0</v>
      </c>
      <c r="I327" s="26"/>
      <c r="J327" s="24">
        <v>0</v>
      </c>
      <c r="K327" s="27">
        <v>0</v>
      </c>
      <c r="L327" s="43"/>
      <c r="M327" s="53">
        <v>0</v>
      </c>
      <c r="O327" s="60">
        <v>689771</v>
      </c>
      <c r="P327" s="60">
        <v>5236</v>
      </c>
      <c r="Q327" s="60">
        <v>4188.8</v>
      </c>
      <c r="R327" s="60">
        <v>3927</v>
      </c>
      <c r="T327" s="96">
        <f t="shared" si="16"/>
        <v>0</v>
      </c>
      <c r="U327" s="96">
        <f t="shared" si="17"/>
        <v>0</v>
      </c>
      <c r="W327" s="94">
        <f t="shared" si="18"/>
        <v>0</v>
      </c>
      <c r="X327" s="94">
        <f t="shared" si="19"/>
        <v>0</v>
      </c>
    </row>
    <row r="328" spans="1:24" ht="140.25">
      <c r="A328" s="20">
        <v>318</v>
      </c>
      <c r="B328" s="21" t="s">
        <v>1055</v>
      </c>
      <c r="C328" s="31" t="s">
        <v>1056</v>
      </c>
      <c r="D328" s="21" t="s">
        <v>559</v>
      </c>
      <c r="E328" s="23">
        <v>0</v>
      </c>
      <c r="F328" s="24">
        <v>0</v>
      </c>
      <c r="G328" s="24">
        <v>0</v>
      </c>
      <c r="H328" s="25">
        <v>0</v>
      </c>
      <c r="I328" s="26"/>
      <c r="J328" s="24">
        <v>0</v>
      </c>
      <c r="K328" s="27">
        <v>0</v>
      </c>
      <c r="L328" s="43"/>
      <c r="M328" s="53">
        <v>0</v>
      </c>
      <c r="O328" s="60">
        <v>736123</v>
      </c>
      <c r="P328" s="60">
        <v>5236</v>
      </c>
      <c r="Q328" s="60">
        <v>4188.8</v>
      </c>
      <c r="R328" s="60">
        <v>3927</v>
      </c>
      <c r="T328" s="96">
        <f t="shared" si="16"/>
        <v>0</v>
      </c>
      <c r="U328" s="96">
        <f t="shared" si="17"/>
        <v>0</v>
      </c>
      <c r="W328" s="94">
        <f t="shared" si="18"/>
        <v>0</v>
      </c>
      <c r="X328" s="94">
        <f t="shared" si="19"/>
        <v>0</v>
      </c>
    </row>
    <row r="329" spans="1:24" ht="165.75">
      <c r="A329" s="20">
        <v>319</v>
      </c>
      <c r="B329" s="21" t="s">
        <v>1057</v>
      </c>
      <c r="C329" s="31" t="s">
        <v>1058</v>
      </c>
      <c r="D329" s="21" t="s">
        <v>559</v>
      </c>
      <c r="E329" s="23">
        <v>0</v>
      </c>
      <c r="F329" s="24">
        <v>0</v>
      </c>
      <c r="G329" s="24">
        <v>0</v>
      </c>
      <c r="H329" s="25">
        <v>0</v>
      </c>
      <c r="I329" s="26"/>
      <c r="J329" s="24">
        <v>0</v>
      </c>
      <c r="K329" s="27">
        <v>0</v>
      </c>
      <c r="L329" s="43"/>
      <c r="M329" s="53">
        <v>0</v>
      </c>
      <c r="O329" s="60">
        <v>689771</v>
      </c>
      <c r="P329" s="60">
        <v>5236</v>
      </c>
      <c r="Q329" s="60">
        <v>4188.8</v>
      </c>
      <c r="R329" s="60">
        <v>3927</v>
      </c>
      <c r="T329" s="96">
        <f t="shared" si="16"/>
        <v>0</v>
      </c>
      <c r="U329" s="96">
        <f t="shared" si="17"/>
        <v>0</v>
      </c>
      <c r="W329" s="94">
        <f t="shared" si="18"/>
        <v>0</v>
      </c>
      <c r="X329" s="94">
        <f t="shared" si="19"/>
        <v>0</v>
      </c>
    </row>
    <row r="330" spans="1:24" ht="153">
      <c r="A330" s="20">
        <v>320</v>
      </c>
      <c r="B330" s="21" t="s">
        <v>1059</v>
      </c>
      <c r="C330" s="31" t="s">
        <v>1060</v>
      </c>
      <c r="D330" s="21" t="s">
        <v>559</v>
      </c>
      <c r="E330" s="23">
        <v>0</v>
      </c>
      <c r="F330" s="24">
        <v>0</v>
      </c>
      <c r="G330" s="24">
        <v>0</v>
      </c>
      <c r="H330" s="25">
        <v>0</v>
      </c>
      <c r="I330" s="26"/>
      <c r="J330" s="24">
        <v>0</v>
      </c>
      <c r="K330" s="27">
        <v>0</v>
      </c>
      <c r="L330" s="43"/>
      <c r="M330" s="53">
        <v>0</v>
      </c>
      <c r="O330" s="60">
        <v>736123</v>
      </c>
      <c r="P330" s="60">
        <v>5236</v>
      </c>
      <c r="Q330" s="60">
        <v>4188.8</v>
      </c>
      <c r="R330" s="60">
        <v>3927</v>
      </c>
      <c r="T330" s="96">
        <f t="shared" ref="T330:T393" si="20">F330*Q330</f>
        <v>0</v>
      </c>
      <c r="U330" s="96">
        <f t="shared" ref="U330:U393" si="21">F330*R330</f>
        <v>0</v>
      </c>
      <c r="W330" s="94">
        <f t="shared" ref="W330:W393" si="22">T330-L330</f>
        <v>0</v>
      </c>
      <c r="X330" s="94">
        <f t="shared" ref="X330:X393" si="23">U330-L330</f>
        <v>0</v>
      </c>
    </row>
    <row r="331" spans="1:24" ht="102">
      <c r="A331" s="20">
        <v>321</v>
      </c>
      <c r="B331" s="21" t="s">
        <v>1061</v>
      </c>
      <c r="C331" s="31" t="s">
        <v>1062</v>
      </c>
      <c r="D331" s="21" t="s">
        <v>559</v>
      </c>
      <c r="E331" s="23">
        <v>0</v>
      </c>
      <c r="F331" s="24">
        <v>0</v>
      </c>
      <c r="G331" s="24">
        <v>0</v>
      </c>
      <c r="H331" s="25">
        <v>0</v>
      </c>
      <c r="I331" s="26"/>
      <c r="J331" s="24">
        <v>0</v>
      </c>
      <c r="K331" s="27">
        <v>0</v>
      </c>
      <c r="L331" s="43"/>
      <c r="M331" s="53">
        <v>0</v>
      </c>
      <c r="O331" s="60">
        <v>989800</v>
      </c>
      <c r="P331" s="60">
        <v>15590</v>
      </c>
      <c r="Q331" s="60">
        <v>12472</v>
      </c>
      <c r="R331" s="60">
        <v>11692.5</v>
      </c>
      <c r="T331" s="96">
        <f t="shared" si="20"/>
        <v>0</v>
      </c>
      <c r="U331" s="96">
        <f t="shared" si="21"/>
        <v>0</v>
      </c>
      <c r="W331" s="94">
        <f t="shared" si="22"/>
        <v>0</v>
      </c>
      <c r="X331" s="94">
        <f t="shared" si="23"/>
        <v>0</v>
      </c>
    </row>
    <row r="332" spans="1:24" ht="102">
      <c r="A332" s="20">
        <v>322</v>
      </c>
      <c r="B332" s="21" t="s">
        <v>1063</v>
      </c>
      <c r="C332" s="31" t="s">
        <v>1064</v>
      </c>
      <c r="D332" s="21" t="s">
        <v>559</v>
      </c>
      <c r="E332" s="23">
        <v>0</v>
      </c>
      <c r="F332" s="24">
        <v>0</v>
      </c>
      <c r="G332" s="24">
        <v>0</v>
      </c>
      <c r="H332" s="25">
        <v>0</v>
      </c>
      <c r="I332" s="26"/>
      <c r="J332" s="24">
        <v>0</v>
      </c>
      <c r="K332" s="27">
        <v>0</v>
      </c>
      <c r="L332" s="43"/>
      <c r="M332" s="53">
        <v>0</v>
      </c>
      <c r="O332" s="60">
        <v>992911</v>
      </c>
      <c r="P332" s="60">
        <v>15590</v>
      </c>
      <c r="Q332" s="60">
        <v>12472</v>
      </c>
      <c r="R332" s="60">
        <v>11692.5</v>
      </c>
      <c r="T332" s="96">
        <f t="shared" si="20"/>
        <v>0</v>
      </c>
      <c r="U332" s="96">
        <f t="shared" si="21"/>
        <v>0</v>
      </c>
      <c r="W332" s="94">
        <f t="shared" si="22"/>
        <v>0</v>
      </c>
      <c r="X332" s="94">
        <f t="shared" si="23"/>
        <v>0</v>
      </c>
    </row>
    <row r="333" spans="1:24" ht="102">
      <c r="A333" s="20">
        <v>323</v>
      </c>
      <c r="B333" s="21" t="s">
        <v>1065</v>
      </c>
      <c r="C333" s="31" t="s">
        <v>1066</v>
      </c>
      <c r="D333" s="21" t="s">
        <v>559</v>
      </c>
      <c r="E333" s="23">
        <v>0</v>
      </c>
      <c r="F333" s="24">
        <v>0</v>
      </c>
      <c r="G333" s="24">
        <v>0</v>
      </c>
      <c r="H333" s="25">
        <v>0</v>
      </c>
      <c r="I333" s="26"/>
      <c r="J333" s="24">
        <v>0</v>
      </c>
      <c r="K333" s="27">
        <v>0</v>
      </c>
      <c r="L333" s="43"/>
      <c r="M333" s="53">
        <v>0</v>
      </c>
      <c r="O333" s="60">
        <v>989800</v>
      </c>
      <c r="P333" s="60">
        <v>15590</v>
      </c>
      <c r="Q333" s="60">
        <v>12472</v>
      </c>
      <c r="R333" s="60">
        <v>11692.5</v>
      </c>
      <c r="T333" s="96">
        <f t="shared" si="20"/>
        <v>0</v>
      </c>
      <c r="U333" s="96">
        <f t="shared" si="21"/>
        <v>0</v>
      </c>
      <c r="W333" s="94">
        <f t="shared" si="22"/>
        <v>0</v>
      </c>
      <c r="X333" s="94">
        <f t="shared" si="23"/>
        <v>0</v>
      </c>
    </row>
    <row r="334" spans="1:24" ht="102">
      <c r="A334" s="20">
        <v>324</v>
      </c>
      <c r="B334" s="21" t="s">
        <v>1067</v>
      </c>
      <c r="C334" s="31" t="s">
        <v>1068</v>
      </c>
      <c r="D334" s="21" t="s">
        <v>559</v>
      </c>
      <c r="E334" s="23">
        <v>0</v>
      </c>
      <c r="F334" s="24">
        <v>0</v>
      </c>
      <c r="G334" s="24">
        <v>0</v>
      </c>
      <c r="H334" s="25">
        <v>0</v>
      </c>
      <c r="I334" s="26"/>
      <c r="J334" s="24">
        <v>0</v>
      </c>
      <c r="K334" s="27">
        <v>0</v>
      </c>
      <c r="L334" s="43"/>
      <c r="M334" s="53">
        <v>0</v>
      </c>
      <c r="O334" s="60">
        <v>1360972</v>
      </c>
      <c r="P334" s="60">
        <v>14942</v>
      </c>
      <c r="Q334" s="60">
        <v>11953.6</v>
      </c>
      <c r="R334" s="60">
        <v>11206.5</v>
      </c>
      <c r="T334" s="96">
        <f t="shared" si="20"/>
        <v>0</v>
      </c>
      <c r="U334" s="96">
        <f t="shared" si="21"/>
        <v>0</v>
      </c>
      <c r="W334" s="94">
        <f t="shared" si="22"/>
        <v>0</v>
      </c>
      <c r="X334" s="94">
        <f t="shared" si="23"/>
        <v>0</v>
      </c>
    </row>
    <row r="335" spans="1:24" ht="102">
      <c r="A335" s="20">
        <v>325</v>
      </c>
      <c r="B335" s="21" t="s">
        <v>1069</v>
      </c>
      <c r="C335" s="31" t="s">
        <v>1070</v>
      </c>
      <c r="D335" s="21" t="s">
        <v>559</v>
      </c>
      <c r="E335" s="23">
        <v>0</v>
      </c>
      <c r="F335" s="24">
        <v>0</v>
      </c>
      <c r="G335" s="24">
        <v>0</v>
      </c>
      <c r="H335" s="25">
        <v>0</v>
      </c>
      <c r="I335" s="26"/>
      <c r="J335" s="24">
        <v>0</v>
      </c>
      <c r="K335" s="27">
        <v>0</v>
      </c>
      <c r="L335" s="43"/>
      <c r="M335" s="53">
        <v>0</v>
      </c>
      <c r="O335" s="60">
        <v>1275273</v>
      </c>
      <c r="P335" s="60">
        <v>14942</v>
      </c>
      <c r="Q335" s="60">
        <v>11953.6</v>
      </c>
      <c r="R335" s="60">
        <v>11206.5</v>
      </c>
      <c r="T335" s="96">
        <f t="shared" si="20"/>
        <v>0</v>
      </c>
      <c r="U335" s="96">
        <f t="shared" si="21"/>
        <v>0</v>
      </c>
      <c r="W335" s="94">
        <f t="shared" si="22"/>
        <v>0</v>
      </c>
      <c r="X335" s="94">
        <f t="shared" si="23"/>
        <v>0</v>
      </c>
    </row>
    <row r="336" spans="1:24" ht="102">
      <c r="A336" s="20">
        <v>326</v>
      </c>
      <c r="B336" s="21" t="s">
        <v>1071</v>
      </c>
      <c r="C336" s="31" t="s">
        <v>1072</v>
      </c>
      <c r="D336" s="21" t="s">
        <v>559</v>
      </c>
      <c r="E336" s="23">
        <v>0</v>
      </c>
      <c r="F336" s="24">
        <v>0</v>
      </c>
      <c r="G336" s="24">
        <v>0</v>
      </c>
      <c r="H336" s="25">
        <v>0</v>
      </c>
      <c r="I336" s="26"/>
      <c r="J336" s="24">
        <v>0</v>
      </c>
      <c r="K336" s="27">
        <v>0</v>
      </c>
      <c r="L336" s="43"/>
      <c r="M336" s="53">
        <v>0</v>
      </c>
      <c r="O336" s="60">
        <v>1360972</v>
      </c>
      <c r="P336" s="60">
        <v>14942</v>
      </c>
      <c r="Q336" s="60">
        <v>11953.6</v>
      </c>
      <c r="R336" s="60">
        <v>11206.5</v>
      </c>
      <c r="T336" s="96">
        <f t="shared" si="20"/>
        <v>0</v>
      </c>
      <c r="U336" s="96">
        <f t="shared" si="21"/>
        <v>0</v>
      </c>
      <c r="W336" s="94">
        <f t="shared" si="22"/>
        <v>0</v>
      </c>
      <c r="X336" s="94">
        <f t="shared" si="23"/>
        <v>0</v>
      </c>
    </row>
    <row r="337" spans="1:24" ht="102">
      <c r="A337" s="20">
        <v>327</v>
      </c>
      <c r="B337" s="21" t="s">
        <v>1073</v>
      </c>
      <c r="C337" s="31" t="s">
        <v>1074</v>
      </c>
      <c r="D337" s="21" t="s">
        <v>559</v>
      </c>
      <c r="E337" s="23">
        <v>0</v>
      </c>
      <c r="F337" s="24">
        <v>0</v>
      </c>
      <c r="G337" s="24">
        <v>0</v>
      </c>
      <c r="H337" s="25">
        <v>0</v>
      </c>
      <c r="I337" s="26"/>
      <c r="J337" s="24">
        <v>0</v>
      </c>
      <c r="K337" s="27">
        <v>0</v>
      </c>
      <c r="L337" s="43"/>
      <c r="M337" s="53">
        <v>0</v>
      </c>
      <c r="O337" s="60">
        <v>2196682</v>
      </c>
      <c r="P337" s="60">
        <v>27437</v>
      </c>
      <c r="Q337" s="60">
        <v>21949.599999999999</v>
      </c>
      <c r="R337" s="60">
        <v>20577.75</v>
      </c>
      <c r="T337" s="96">
        <f t="shared" si="20"/>
        <v>0</v>
      </c>
      <c r="U337" s="96">
        <f t="shared" si="21"/>
        <v>0</v>
      </c>
      <c r="W337" s="94">
        <f t="shared" si="22"/>
        <v>0</v>
      </c>
      <c r="X337" s="94">
        <f t="shared" si="23"/>
        <v>0</v>
      </c>
    </row>
    <row r="338" spans="1:24" ht="102">
      <c r="A338" s="20">
        <v>328</v>
      </c>
      <c r="B338" s="21" t="s">
        <v>1075</v>
      </c>
      <c r="C338" s="31" t="s">
        <v>1076</v>
      </c>
      <c r="D338" s="21" t="s">
        <v>559</v>
      </c>
      <c r="E338" s="23">
        <v>0</v>
      </c>
      <c r="F338" s="24">
        <v>0</v>
      </c>
      <c r="G338" s="24">
        <v>0</v>
      </c>
      <c r="H338" s="25">
        <v>0</v>
      </c>
      <c r="I338" s="26"/>
      <c r="J338" s="24">
        <v>0</v>
      </c>
      <c r="K338" s="27">
        <v>0</v>
      </c>
      <c r="L338" s="43"/>
      <c r="M338" s="53">
        <v>0</v>
      </c>
      <c r="O338" s="60">
        <v>2202277</v>
      </c>
      <c r="P338" s="60">
        <v>27437</v>
      </c>
      <c r="Q338" s="60">
        <v>21949.599999999999</v>
      </c>
      <c r="R338" s="60">
        <v>20577.75</v>
      </c>
      <c r="T338" s="96">
        <f t="shared" si="20"/>
        <v>0</v>
      </c>
      <c r="U338" s="96">
        <f t="shared" si="21"/>
        <v>0</v>
      </c>
      <c r="W338" s="94">
        <f t="shared" si="22"/>
        <v>0</v>
      </c>
      <c r="X338" s="94">
        <f t="shared" si="23"/>
        <v>0</v>
      </c>
    </row>
    <row r="339" spans="1:24" ht="102">
      <c r="A339" s="20">
        <v>329</v>
      </c>
      <c r="B339" s="21" t="s">
        <v>1077</v>
      </c>
      <c r="C339" s="31" t="s">
        <v>1078</v>
      </c>
      <c r="D339" s="21" t="s">
        <v>559</v>
      </c>
      <c r="E339" s="23">
        <v>0</v>
      </c>
      <c r="F339" s="24">
        <v>0</v>
      </c>
      <c r="G339" s="24">
        <v>0</v>
      </c>
      <c r="H339" s="25">
        <v>0</v>
      </c>
      <c r="I339" s="26"/>
      <c r="J339" s="24">
        <v>0</v>
      </c>
      <c r="K339" s="27">
        <v>0</v>
      </c>
      <c r="L339" s="43"/>
      <c r="M339" s="53">
        <v>0</v>
      </c>
      <c r="O339" s="60">
        <v>2196682</v>
      </c>
      <c r="P339" s="60">
        <v>27437</v>
      </c>
      <c r="Q339" s="60">
        <v>21949.599999999999</v>
      </c>
      <c r="R339" s="60">
        <v>20577.75</v>
      </c>
      <c r="T339" s="96">
        <f t="shared" si="20"/>
        <v>0</v>
      </c>
      <c r="U339" s="96">
        <f t="shared" si="21"/>
        <v>0</v>
      </c>
      <c r="W339" s="94">
        <f t="shared" si="22"/>
        <v>0</v>
      </c>
      <c r="X339" s="94">
        <f t="shared" si="23"/>
        <v>0</v>
      </c>
    </row>
    <row r="340" spans="1:24" ht="102">
      <c r="A340" s="20">
        <v>330</v>
      </c>
      <c r="B340" s="21" t="s">
        <v>1079</v>
      </c>
      <c r="C340" s="31" t="s">
        <v>1080</v>
      </c>
      <c r="D340" s="21" t="s">
        <v>559</v>
      </c>
      <c r="E340" s="23">
        <v>0</v>
      </c>
      <c r="F340" s="24">
        <v>0</v>
      </c>
      <c r="G340" s="24">
        <v>0</v>
      </c>
      <c r="H340" s="25">
        <v>0</v>
      </c>
      <c r="I340" s="26"/>
      <c r="J340" s="24">
        <v>0</v>
      </c>
      <c r="K340" s="27">
        <v>0</v>
      </c>
      <c r="L340" s="43"/>
      <c r="M340" s="53">
        <v>0</v>
      </c>
      <c r="O340" s="60">
        <v>5290566</v>
      </c>
      <c r="P340" s="60">
        <v>79229</v>
      </c>
      <c r="Q340" s="60">
        <v>63383.199999999997</v>
      </c>
      <c r="R340" s="60">
        <v>59421.75</v>
      </c>
      <c r="T340" s="96">
        <f t="shared" si="20"/>
        <v>0</v>
      </c>
      <c r="U340" s="96">
        <f t="shared" si="21"/>
        <v>0</v>
      </c>
      <c r="W340" s="94">
        <f t="shared" si="22"/>
        <v>0</v>
      </c>
      <c r="X340" s="94">
        <f t="shared" si="23"/>
        <v>0</v>
      </c>
    </row>
    <row r="341" spans="1:24" ht="102">
      <c r="A341" s="20">
        <v>331</v>
      </c>
      <c r="B341" s="21" t="s">
        <v>1081</v>
      </c>
      <c r="C341" s="31" t="s">
        <v>1082</v>
      </c>
      <c r="D341" s="21" t="s">
        <v>559</v>
      </c>
      <c r="E341" s="23">
        <v>0</v>
      </c>
      <c r="F341" s="24">
        <v>0</v>
      </c>
      <c r="G341" s="24">
        <v>0</v>
      </c>
      <c r="H341" s="25">
        <v>0</v>
      </c>
      <c r="I341" s="26"/>
      <c r="J341" s="24">
        <v>0</v>
      </c>
      <c r="K341" s="27">
        <v>0</v>
      </c>
      <c r="L341" s="43"/>
      <c r="M341" s="53">
        <v>0</v>
      </c>
      <c r="O341" s="60">
        <v>5280107</v>
      </c>
      <c r="P341" s="60">
        <v>79229</v>
      </c>
      <c r="Q341" s="60">
        <v>63383.199999999997</v>
      </c>
      <c r="R341" s="60">
        <v>59421.75</v>
      </c>
      <c r="T341" s="96">
        <f t="shared" si="20"/>
        <v>0</v>
      </c>
      <c r="U341" s="96">
        <f t="shared" si="21"/>
        <v>0</v>
      </c>
      <c r="W341" s="94">
        <f t="shared" si="22"/>
        <v>0</v>
      </c>
      <c r="X341" s="94">
        <f t="shared" si="23"/>
        <v>0</v>
      </c>
    </row>
    <row r="342" spans="1:24" ht="102">
      <c r="A342" s="20">
        <v>332</v>
      </c>
      <c r="B342" s="21" t="s">
        <v>1083</v>
      </c>
      <c r="C342" s="31" t="s">
        <v>1084</v>
      </c>
      <c r="D342" s="21" t="s">
        <v>559</v>
      </c>
      <c r="E342" s="23">
        <v>0</v>
      </c>
      <c r="F342" s="24">
        <v>0</v>
      </c>
      <c r="G342" s="24">
        <v>0</v>
      </c>
      <c r="H342" s="25">
        <v>0</v>
      </c>
      <c r="I342" s="26"/>
      <c r="J342" s="24">
        <v>0</v>
      </c>
      <c r="K342" s="27">
        <v>0</v>
      </c>
      <c r="L342" s="43"/>
      <c r="M342" s="53">
        <v>0</v>
      </c>
      <c r="O342" s="60">
        <v>5282014</v>
      </c>
      <c r="P342" s="60">
        <v>79229</v>
      </c>
      <c r="Q342" s="60">
        <v>63383.199999999997</v>
      </c>
      <c r="R342" s="60">
        <v>59421.75</v>
      </c>
      <c r="T342" s="96">
        <f t="shared" si="20"/>
        <v>0</v>
      </c>
      <c r="U342" s="96">
        <f t="shared" si="21"/>
        <v>0</v>
      </c>
      <c r="W342" s="94">
        <f t="shared" si="22"/>
        <v>0</v>
      </c>
      <c r="X342" s="94">
        <f t="shared" si="23"/>
        <v>0</v>
      </c>
    </row>
    <row r="343" spans="1:24" ht="102">
      <c r="A343" s="20">
        <v>333</v>
      </c>
      <c r="B343" s="21" t="s">
        <v>1085</v>
      </c>
      <c r="C343" s="31" t="s">
        <v>1086</v>
      </c>
      <c r="D343" s="21" t="s">
        <v>559</v>
      </c>
      <c r="E343" s="23">
        <v>0</v>
      </c>
      <c r="F343" s="24">
        <v>0</v>
      </c>
      <c r="G343" s="24">
        <v>0</v>
      </c>
      <c r="H343" s="25">
        <v>0</v>
      </c>
      <c r="I343" s="26"/>
      <c r="J343" s="24">
        <v>0</v>
      </c>
      <c r="K343" s="27">
        <v>0</v>
      </c>
      <c r="L343" s="43"/>
      <c r="M343" s="53">
        <v>0</v>
      </c>
      <c r="O343" s="60">
        <v>8130308</v>
      </c>
      <c r="P343" s="60">
        <v>79768</v>
      </c>
      <c r="Q343" s="60">
        <v>63814.400000000001</v>
      </c>
      <c r="R343" s="60">
        <v>59826</v>
      </c>
      <c r="T343" s="96">
        <f t="shared" si="20"/>
        <v>0</v>
      </c>
      <c r="U343" s="96">
        <f t="shared" si="21"/>
        <v>0</v>
      </c>
      <c r="W343" s="94">
        <f t="shared" si="22"/>
        <v>0</v>
      </c>
      <c r="X343" s="94">
        <f t="shared" si="23"/>
        <v>0</v>
      </c>
    </row>
    <row r="344" spans="1:24" ht="102">
      <c r="A344" s="20">
        <v>334</v>
      </c>
      <c r="B344" s="21" t="s">
        <v>1087</v>
      </c>
      <c r="C344" s="31" t="s">
        <v>1088</v>
      </c>
      <c r="D344" s="21" t="s">
        <v>559</v>
      </c>
      <c r="E344" s="23">
        <v>0</v>
      </c>
      <c r="F344" s="24">
        <v>0</v>
      </c>
      <c r="G344" s="24">
        <v>0</v>
      </c>
      <c r="H344" s="25">
        <v>0</v>
      </c>
      <c r="I344" s="26"/>
      <c r="J344" s="24">
        <v>0</v>
      </c>
      <c r="K344" s="27">
        <v>0</v>
      </c>
      <c r="L344" s="43"/>
      <c r="M344" s="53">
        <v>0</v>
      </c>
      <c r="O344" s="60">
        <v>7977814</v>
      </c>
      <c r="P344" s="60">
        <v>79768</v>
      </c>
      <c r="Q344" s="60">
        <v>63814.400000000001</v>
      </c>
      <c r="R344" s="60">
        <v>59826</v>
      </c>
      <c r="T344" s="96">
        <f t="shared" si="20"/>
        <v>0</v>
      </c>
      <c r="U344" s="96">
        <f t="shared" si="21"/>
        <v>0</v>
      </c>
      <c r="W344" s="94">
        <f t="shared" si="22"/>
        <v>0</v>
      </c>
      <c r="X344" s="94">
        <f t="shared" si="23"/>
        <v>0</v>
      </c>
    </row>
    <row r="345" spans="1:24" ht="409.5">
      <c r="A345" s="20">
        <v>335</v>
      </c>
      <c r="B345" s="21" t="s">
        <v>1089</v>
      </c>
      <c r="C345" s="31" t="s">
        <v>1090</v>
      </c>
      <c r="D345" s="21" t="s">
        <v>559</v>
      </c>
      <c r="E345" s="23">
        <v>0</v>
      </c>
      <c r="F345" s="24">
        <v>0</v>
      </c>
      <c r="G345" s="24">
        <v>0</v>
      </c>
      <c r="H345" s="25">
        <v>0</v>
      </c>
      <c r="I345" s="26"/>
      <c r="J345" s="24">
        <v>0</v>
      </c>
      <c r="K345" s="27">
        <v>0</v>
      </c>
      <c r="L345" s="43"/>
      <c r="M345" s="53">
        <v>0</v>
      </c>
      <c r="O345" s="60">
        <v>615866</v>
      </c>
      <c r="P345" s="60">
        <v>11755</v>
      </c>
      <c r="Q345" s="60">
        <v>9404</v>
      </c>
      <c r="R345" s="60">
        <v>8816.25</v>
      </c>
      <c r="T345" s="96">
        <f t="shared" si="20"/>
        <v>0</v>
      </c>
      <c r="U345" s="96">
        <f t="shared" si="21"/>
        <v>0</v>
      </c>
      <c r="W345" s="94">
        <f t="shared" si="22"/>
        <v>0</v>
      </c>
      <c r="X345" s="94">
        <f t="shared" si="23"/>
        <v>0</v>
      </c>
    </row>
    <row r="346" spans="1:24" ht="409.5">
      <c r="A346" s="20">
        <v>336</v>
      </c>
      <c r="B346" s="21" t="s">
        <v>1091</v>
      </c>
      <c r="C346" s="31" t="s">
        <v>1092</v>
      </c>
      <c r="D346" s="21" t="s">
        <v>559</v>
      </c>
      <c r="E346" s="23">
        <v>1</v>
      </c>
      <c r="F346" s="24">
        <v>279972</v>
      </c>
      <c r="G346" s="24">
        <v>12785</v>
      </c>
      <c r="H346" s="25">
        <v>0</v>
      </c>
      <c r="I346" s="26"/>
      <c r="J346" s="24">
        <v>279972</v>
      </c>
      <c r="K346" s="27">
        <v>279972</v>
      </c>
      <c r="L346" s="43"/>
      <c r="M346" s="53">
        <v>1</v>
      </c>
      <c r="O346" s="60">
        <v>724461</v>
      </c>
      <c r="P346" s="60">
        <v>12785</v>
      </c>
      <c r="Q346" s="60">
        <v>10228</v>
      </c>
      <c r="R346" s="60">
        <v>9588.75</v>
      </c>
      <c r="T346" s="96">
        <f t="shared" si="20"/>
        <v>2863553616</v>
      </c>
      <c r="U346" s="96">
        <f t="shared" si="21"/>
        <v>2684581515</v>
      </c>
      <c r="W346" s="94">
        <f t="shared" si="22"/>
        <v>2863553616</v>
      </c>
      <c r="X346" s="94">
        <f t="shared" si="23"/>
        <v>2684581515</v>
      </c>
    </row>
    <row r="347" spans="1:24" ht="409.5">
      <c r="A347" s="20">
        <v>337</v>
      </c>
      <c r="B347" s="21" t="s">
        <v>1093</v>
      </c>
      <c r="C347" s="31" t="s">
        <v>1094</v>
      </c>
      <c r="D347" s="21" t="s">
        <v>559</v>
      </c>
      <c r="E347" s="23">
        <v>0</v>
      </c>
      <c r="F347" s="24">
        <v>0</v>
      </c>
      <c r="G347" s="24">
        <v>0</v>
      </c>
      <c r="H347" s="25">
        <v>0</v>
      </c>
      <c r="I347" s="26"/>
      <c r="J347" s="24">
        <v>0</v>
      </c>
      <c r="K347" s="27">
        <v>0</v>
      </c>
      <c r="L347" s="43"/>
      <c r="M347" s="53">
        <v>0</v>
      </c>
      <c r="O347" s="60">
        <v>846058</v>
      </c>
      <c r="P347" s="60">
        <v>14249</v>
      </c>
      <c r="Q347" s="60">
        <v>11399.2</v>
      </c>
      <c r="R347" s="60">
        <v>10686.75</v>
      </c>
      <c r="T347" s="96">
        <f t="shared" si="20"/>
        <v>0</v>
      </c>
      <c r="U347" s="96">
        <f t="shared" si="21"/>
        <v>0</v>
      </c>
      <c r="W347" s="94">
        <f t="shared" si="22"/>
        <v>0</v>
      </c>
      <c r="X347" s="94">
        <f t="shared" si="23"/>
        <v>0</v>
      </c>
    </row>
    <row r="348" spans="1:24" ht="409.5">
      <c r="A348" s="20">
        <v>338</v>
      </c>
      <c r="B348" s="21" t="s">
        <v>1095</v>
      </c>
      <c r="C348" s="31" t="s">
        <v>1096</v>
      </c>
      <c r="D348" s="21" t="s">
        <v>559</v>
      </c>
      <c r="E348" s="23">
        <v>0</v>
      </c>
      <c r="F348" s="24">
        <v>0</v>
      </c>
      <c r="G348" s="24">
        <v>0</v>
      </c>
      <c r="H348" s="25">
        <v>0</v>
      </c>
      <c r="I348" s="26"/>
      <c r="J348" s="24">
        <v>0</v>
      </c>
      <c r="K348" s="27">
        <v>0</v>
      </c>
      <c r="L348" s="43"/>
      <c r="M348" s="53">
        <v>0</v>
      </c>
      <c r="O348" s="60">
        <v>1115096</v>
      </c>
      <c r="P348" s="60">
        <v>14936</v>
      </c>
      <c r="Q348" s="60">
        <v>11948.8</v>
      </c>
      <c r="R348" s="60">
        <v>11202</v>
      </c>
      <c r="T348" s="96">
        <f t="shared" si="20"/>
        <v>0</v>
      </c>
      <c r="U348" s="96">
        <f t="shared" si="21"/>
        <v>0</v>
      </c>
      <c r="W348" s="94">
        <f t="shared" si="22"/>
        <v>0</v>
      </c>
      <c r="X348" s="94">
        <f t="shared" si="23"/>
        <v>0</v>
      </c>
    </row>
    <row r="349" spans="1:24" ht="409.5">
      <c r="A349" s="20">
        <v>339</v>
      </c>
      <c r="B349" s="21" t="s">
        <v>1097</v>
      </c>
      <c r="C349" s="31" t="s">
        <v>1098</v>
      </c>
      <c r="D349" s="21" t="s">
        <v>559</v>
      </c>
      <c r="E349" s="23">
        <v>0</v>
      </c>
      <c r="F349" s="24">
        <v>0</v>
      </c>
      <c r="G349" s="24">
        <v>0</v>
      </c>
      <c r="H349" s="25">
        <v>0</v>
      </c>
      <c r="I349" s="26"/>
      <c r="J349" s="24">
        <v>0</v>
      </c>
      <c r="K349" s="27">
        <v>0</v>
      </c>
      <c r="L349" s="43"/>
      <c r="M349" s="53">
        <v>0</v>
      </c>
      <c r="O349" s="60">
        <v>1866480</v>
      </c>
      <c r="P349" s="60">
        <v>14123</v>
      </c>
      <c r="Q349" s="60">
        <v>11298.4</v>
      </c>
      <c r="R349" s="60">
        <v>10592.25</v>
      </c>
      <c r="T349" s="96">
        <f t="shared" si="20"/>
        <v>0</v>
      </c>
      <c r="U349" s="96">
        <f t="shared" si="21"/>
        <v>0</v>
      </c>
      <c r="W349" s="94">
        <f t="shared" si="22"/>
        <v>0</v>
      </c>
      <c r="X349" s="94">
        <f t="shared" si="23"/>
        <v>0</v>
      </c>
    </row>
    <row r="350" spans="1:24" ht="409.5">
      <c r="A350" s="20">
        <v>340</v>
      </c>
      <c r="B350" s="21" t="s">
        <v>1099</v>
      </c>
      <c r="C350" s="31" t="s">
        <v>1100</v>
      </c>
      <c r="D350" s="21" t="s">
        <v>559</v>
      </c>
      <c r="E350" s="23">
        <v>0</v>
      </c>
      <c r="F350" s="24">
        <v>0</v>
      </c>
      <c r="G350" s="24">
        <v>0</v>
      </c>
      <c r="H350" s="25">
        <v>0</v>
      </c>
      <c r="I350" s="26"/>
      <c r="J350" s="24">
        <v>0</v>
      </c>
      <c r="K350" s="27">
        <v>0</v>
      </c>
      <c r="L350" s="43"/>
      <c r="M350" s="53">
        <v>0</v>
      </c>
      <c r="O350" s="60">
        <v>2355724</v>
      </c>
      <c r="P350" s="60">
        <v>29054</v>
      </c>
      <c r="Q350" s="60">
        <v>23243.200000000001</v>
      </c>
      <c r="R350" s="60">
        <v>21790.5</v>
      </c>
      <c r="T350" s="96">
        <f t="shared" si="20"/>
        <v>0</v>
      </c>
      <c r="U350" s="96">
        <f t="shared" si="21"/>
        <v>0</v>
      </c>
      <c r="W350" s="94">
        <f t="shared" si="22"/>
        <v>0</v>
      </c>
      <c r="X350" s="94">
        <f t="shared" si="23"/>
        <v>0</v>
      </c>
    </row>
    <row r="351" spans="1:24" ht="63.75">
      <c r="A351" s="20">
        <v>341</v>
      </c>
      <c r="B351" s="21" t="s">
        <v>1101</v>
      </c>
      <c r="C351" s="31" t="s">
        <v>1102</v>
      </c>
      <c r="D351" s="21" t="s">
        <v>559</v>
      </c>
      <c r="E351" s="23">
        <v>0</v>
      </c>
      <c r="F351" s="24">
        <v>0</v>
      </c>
      <c r="G351" s="24">
        <v>0</v>
      </c>
      <c r="H351" s="25">
        <v>0</v>
      </c>
      <c r="I351" s="26"/>
      <c r="J351" s="24">
        <v>0</v>
      </c>
      <c r="K351" s="27">
        <v>0</v>
      </c>
      <c r="L351" s="43"/>
      <c r="M351" s="53">
        <v>0</v>
      </c>
      <c r="O351" s="60">
        <v>172884</v>
      </c>
      <c r="P351" s="60">
        <v>834</v>
      </c>
      <c r="Q351" s="60">
        <v>667.2</v>
      </c>
      <c r="R351" s="60">
        <v>625.5</v>
      </c>
      <c r="T351" s="96">
        <f t="shared" si="20"/>
        <v>0</v>
      </c>
      <c r="U351" s="96">
        <f t="shared" si="21"/>
        <v>0</v>
      </c>
      <c r="W351" s="94">
        <f t="shared" si="22"/>
        <v>0</v>
      </c>
      <c r="X351" s="94">
        <f t="shared" si="23"/>
        <v>0</v>
      </c>
    </row>
    <row r="352" spans="1:24" ht="89.25">
      <c r="A352" s="20">
        <v>342</v>
      </c>
      <c r="B352" s="21" t="s">
        <v>1103</v>
      </c>
      <c r="C352" s="31" t="s">
        <v>1104</v>
      </c>
      <c r="D352" s="21" t="s">
        <v>559</v>
      </c>
      <c r="E352" s="23">
        <v>0</v>
      </c>
      <c r="F352" s="24">
        <v>0</v>
      </c>
      <c r="G352" s="24">
        <v>0</v>
      </c>
      <c r="H352" s="25">
        <v>0</v>
      </c>
      <c r="I352" s="26"/>
      <c r="J352" s="24">
        <v>0</v>
      </c>
      <c r="K352" s="27">
        <v>0</v>
      </c>
      <c r="L352" s="43"/>
      <c r="M352" s="53">
        <v>0</v>
      </c>
      <c r="O352" s="60">
        <v>81725</v>
      </c>
      <c r="P352" s="60">
        <v>742</v>
      </c>
      <c r="Q352" s="60">
        <v>593.6</v>
      </c>
      <c r="R352" s="60">
        <v>556.5</v>
      </c>
      <c r="T352" s="96">
        <f t="shared" si="20"/>
        <v>0</v>
      </c>
      <c r="U352" s="96">
        <f t="shared" si="21"/>
        <v>0</v>
      </c>
      <c r="W352" s="94">
        <f t="shared" si="22"/>
        <v>0</v>
      </c>
      <c r="X352" s="94">
        <f t="shared" si="23"/>
        <v>0</v>
      </c>
    </row>
    <row r="353" spans="1:24" ht="63.75">
      <c r="A353" s="20">
        <v>343</v>
      </c>
      <c r="B353" s="21" t="s">
        <v>1105</v>
      </c>
      <c r="C353" s="31" t="s">
        <v>1106</v>
      </c>
      <c r="D353" s="21" t="s">
        <v>559</v>
      </c>
      <c r="E353" s="23">
        <v>0</v>
      </c>
      <c r="F353" s="24">
        <v>0</v>
      </c>
      <c r="G353" s="24">
        <v>0</v>
      </c>
      <c r="H353" s="25">
        <v>0</v>
      </c>
      <c r="I353" s="26"/>
      <c r="J353" s="24">
        <v>0</v>
      </c>
      <c r="K353" s="27">
        <v>0</v>
      </c>
      <c r="L353" s="43"/>
      <c r="M353" s="53">
        <v>0</v>
      </c>
      <c r="O353" s="60">
        <v>65496</v>
      </c>
      <c r="P353" s="60">
        <v>482</v>
      </c>
      <c r="Q353" s="60">
        <v>385.6</v>
      </c>
      <c r="R353" s="60">
        <v>361.5</v>
      </c>
      <c r="T353" s="96">
        <f t="shared" si="20"/>
        <v>0</v>
      </c>
      <c r="U353" s="96">
        <f t="shared" si="21"/>
        <v>0</v>
      </c>
      <c r="W353" s="94">
        <f t="shared" si="22"/>
        <v>0</v>
      </c>
      <c r="X353" s="94">
        <f t="shared" si="23"/>
        <v>0</v>
      </c>
    </row>
    <row r="354" spans="1:24" ht="165.75">
      <c r="A354" s="20">
        <v>344</v>
      </c>
      <c r="B354" s="21" t="s">
        <v>1107</v>
      </c>
      <c r="C354" s="31" t="s">
        <v>1108</v>
      </c>
      <c r="D354" s="21" t="s">
        <v>559</v>
      </c>
      <c r="E354" s="23">
        <v>0</v>
      </c>
      <c r="F354" s="24">
        <v>0</v>
      </c>
      <c r="G354" s="24">
        <v>0</v>
      </c>
      <c r="H354" s="25">
        <v>0</v>
      </c>
      <c r="I354" s="26"/>
      <c r="J354" s="24">
        <v>0</v>
      </c>
      <c r="K354" s="27">
        <v>0</v>
      </c>
      <c r="L354" s="43"/>
      <c r="M354" s="53">
        <v>0</v>
      </c>
      <c r="O354" s="60">
        <v>55994</v>
      </c>
      <c r="P354" s="60">
        <v>627</v>
      </c>
      <c r="Q354" s="60">
        <v>501.6</v>
      </c>
      <c r="R354" s="60">
        <v>470.25</v>
      </c>
      <c r="T354" s="96">
        <f t="shared" si="20"/>
        <v>0</v>
      </c>
      <c r="U354" s="96">
        <f t="shared" si="21"/>
        <v>0</v>
      </c>
      <c r="W354" s="94">
        <f t="shared" si="22"/>
        <v>0</v>
      </c>
      <c r="X354" s="94">
        <f t="shared" si="23"/>
        <v>0</v>
      </c>
    </row>
    <row r="355" spans="1:24" ht="140.25">
      <c r="A355" s="20">
        <v>345</v>
      </c>
      <c r="B355" s="21" t="s">
        <v>1109</v>
      </c>
      <c r="C355" s="31" t="s">
        <v>1110</v>
      </c>
      <c r="D355" s="21" t="s">
        <v>559</v>
      </c>
      <c r="E355" s="23">
        <v>0</v>
      </c>
      <c r="F355" s="24">
        <v>0</v>
      </c>
      <c r="G355" s="24">
        <v>0</v>
      </c>
      <c r="H355" s="25">
        <v>0</v>
      </c>
      <c r="I355" s="26"/>
      <c r="J355" s="24">
        <v>0</v>
      </c>
      <c r="K355" s="27">
        <v>0</v>
      </c>
      <c r="L355" s="43"/>
      <c r="M355" s="53">
        <v>0</v>
      </c>
      <c r="O355" s="60">
        <v>105541</v>
      </c>
      <c r="P355" s="60">
        <v>792</v>
      </c>
      <c r="Q355" s="60">
        <v>633.6</v>
      </c>
      <c r="R355" s="60">
        <v>594</v>
      </c>
      <c r="T355" s="96">
        <f t="shared" si="20"/>
        <v>0</v>
      </c>
      <c r="U355" s="96">
        <f t="shared" si="21"/>
        <v>0</v>
      </c>
      <c r="W355" s="94">
        <f t="shared" si="22"/>
        <v>0</v>
      </c>
      <c r="X355" s="94">
        <f t="shared" si="23"/>
        <v>0</v>
      </c>
    </row>
    <row r="356" spans="1:24" ht="140.25">
      <c r="A356" s="20">
        <v>346</v>
      </c>
      <c r="B356" s="21" t="s">
        <v>1111</v>
      </c>
      <c r="C356" s="31" t="s">
        <v>1112</v>
      </c>
      <c r="D356" s="21" t="s">
        <v>559</v>
      </c>
      <c r="E356" s="23">
        <v>0</v>
      </c>
      <c r="F356" s="24">
        <v>0</v>
      </c>
      <c r="G356" s="24">
        <v>0</v>
      </c>
      <c r="H356" s="25">
        <v>0</v>
      </c>
      <c r="I356" s="26"/>
      <c r="J356" s="24">
        <v>0</v>
      </c>
      <c r="K356" s="27">
        <v>0</v>
      </c>
      <c r="L356" s="43"/>
      <c r="M356" s="53">
        <v>0</v>
      </c>
      <c r="O356" s="60">
        <v>136536</v>
      </c>
      <c r="P356" s="60">
        <v>1216</v>
      </c>
      <c r="Q356" s="60">
        <v>972.8</v>
      </c>
      <c r="R356" s="60">
        <v>912</v>
      </c>
      <c r="T356" s="96">
        <f t="shared" si="20"/>
        <v>0</v>
      </c>
      <c r="U356" s="96">
        <f t="shared" si="21"/>
        <v>0</v>
      </c>
      <c r="W356" s="94">
        <f t="shared" si="22"/>
        <v>0</v>
      </c>
      <c r="X356" s="94">
        <f t="shared" si="23"/>
        <v>0</v>
      </c>
    </row>
    <row r="357" spans="1:24" ht="165.75">
      <c r="A357" s="20">
        <v>347</v>
      </c>
      <c r="B357" s="21" t="s">
        <v>1113</v>
      </c>
      <c r="C357" s="31" t="s">
        <v>1114</v>
      </c>
      <c r="D357" s="21" t="s">
        <v>559</v>
      </c>
      <c r="E357" s="23">
        <v>0</v>
      </c>
      <c r="F357" s="24">
        <v>0</v>
      </c>
      <c r="G357" s="24">
        <v>0</v>
      </c>
      <c r="H357" s="25">
        <v>0</v>
      </c>
      <c r="I357" s="26"/>
      <c r="J357" s="24">
        <v>0</v>
      </c>
      <c r="K357" s="27">
        <v>0</v>
      </c>
      <c r="L357" s="43"/>
      <c r="M357" s="53">
        <v>0</v>
      </c>
      <c r="O357" s="60">
        <v>114338</v>
      </c>
      <c r="P357" s="60">
        <v>858</v>
      </c>
      <c r="Q357" s="60">
        <v>686.4</v>
      </c>
      <c r="R357" s="60">
        <v>643.5</v>
      </c>
      <c r="T357" s="96">
        <f t="shared" si="20"/>
        <v>0</v>
      </c>
      <c r="U357" s="96">
        <f t="shared" si="21"/>
        <v>0</v>
      </c>
      <c r="W357" s="94">
        <f t="shared" si="22"/>
        <v>0</v>
      </c>
      <c r="X357" s="94">
        <f t="shared" si="23"/>
        <v>0</v>
      </c>
    </row>
    <row r="358" spans="1:24" ht="191.25">
      <c r="A358" s="20">
        <v>348</v>
      </c>
      <c r="B358" s="21" t="s">
        <v>1115</v>
      </c>
      <c r="C358" s="31" t="s">
        <v>1116</v>
      </c>
      <c r="D358" s="21" t="s">
        <v>559</v>
      </c>
      <c r="E358" s="23">
        <v>0</v>
      </c>
      <c r="F358" s="24">
        <v>0</v>
      </c>
      <c r="G358" s="24">
        <v>0</v>
      </c>
      <c r="H358" s="25">
        <v>0</v>
      </c>
      <c r="I358" s="26"/>
      <c r="J358" s="24">
        <v>0</v>
      </c>
      <c r="K358" s="27">
        <v>0</v>
      </c>
      <c r="L358" s="43"/>
      <c r="M358" s="53">
        <v>0</v>
      </c>
      <c r="O358" s="60">
        <v>124382</v>
      </c>
      <c r="P358" s="60">
        <v>858</v>
      </c>
      <c r="Q358" s="60">
        <v>686.4</v>
      </c>
      <c r="R358" s="60">
        <v>643.5</v>
      </c>
      <c r="T358" s="96">
        <f t="shared" si="20"/>
        <v>0</v>
      </c>
      <c r="U358" s="96">
        <f t="shared" si="21"/>
        <v>0</v>
      </c>
      <c r="W358" s="94">
        <f t="shared" si="22"/>
        <v>0</v>
      </c>
      <c r="X358" s="94">
        <f t="shared" si="23"/>
        <v>0</v>
      </c>
    </row>
    <row r="359" spans="1:24" ht="216.75">
      <c r="A359" s="20">
        <v>349</v>
      </c>
      <c r="B359" s="21" t="s">
        <v>1117</v>
      </c>
      <c r="C359" s="31" t="s">
        <v>1118</v>
      </c>
      <c r="D359" s="21" t="s">
        <v>559</v>
      </c>
      <c r="E359" s="23">
        <v>2</v>
      </c>
      <c r="F359" s="24">
        <v>43947</v>
      </c>
      <c r="G359" s="24">
        <v>858</v>
      </c>
      <c r="H359" s="25">
        <v>0</v>
      </c>
      <c r="I359" s="26"/>
      <c r="J359" s="24">
        <v>43947</v>
      </c>
      <c r="K359" s="27">
        <v>87894</v>
      </c>
      <c r="L359" s="43"/>
      <c r="M359" s="53">
        <v>2</v>
      </c>
      <c r="O359" s="60">
        <v>67306</v>
      </c>
      <c r="P359" s="60">
        <v>858</v>
      </c>
      <c r="Q359" s="60">
        <v>686.4</v>
      </c>
      <c r="R359" s="60">
        <v>643.5</v>
      </c>
      <c r="T359" s="96">
        <f t="shared" si="20"/>
        <v>30165220.800000001</v>
      </c>
      <c r="U359" s="96">
        <f t="shared" si="21"/>
        <v>28279894.5</v>
      </c>
      <c r="W359" s="94">
        <f t="shared" si="22"/>
        <v>30165220.800000001</v>
      </c>
      <c r="X359" s="94">
        <f t="shared" si="23"/>
        <v>28279894.5</v>
      </c>
    </row>
    <row r="360" spans="1:24" ht="165.75">
      <c r="A360" s="20">
        <v>350</v>
      </c>
      <c r="B360" s="21" t="s">
        <v>1119</v>
      </c>
      <c r="C360" s="31" t="s">
        <v>1120</v>
      </c>
      <c r="D360" s="21" t="s">
        <v>559</v>
      </c>
      <c r="E360" s="23">
        <v>0</v>
      </c>
      <c r="F360" s="24">
        <v>0</v>
      </c>
      <c r="G360" s="24">
        <v>0</v>
      </c>
      <c r="H360" s="25">
        <v>0</v>
      </c>
      <c r="I360" s="26"/>
      <c r="J360" s="24">
        <v>0</v>
      </c>
      <c r="K360" s="27">
        <v>0</v>
      </c>
      <c r="L360" s="43"/>
      <c r="M360" s="53">
        <v>0</v>
      </c>
      <c r="O360" s="60">
        <v>322440</v>
      </c>
      <c r="P360" s="60">
        <v>1258</v>
      </c>
      <c r="Q360" s="60">
        <v>1006.4</v>
      </c>
      <c r="R360" s="60">
        <v>943.5</v>
      </c>
      <c r="T360" s="96">
        <f t="shared" si="20"/>
        <v>0</v>
      </c>
      <c r="U360" s="96">
        <f t="shared" si="21"/>
        <v>0</v>
      </c>
      <c r="W360" s="94">
        <f t="shared" si="22"/>
        <v>0</v>
      </c>
      <c r="X360" s="94">
        <f t="shared" si="23"/>
        <v>0</v>
      </c>
    </row>
    <row r="361" spans="1:24" ht="165.75">
      <c r="A361" s="20">
        <v>351</v>
      </c>
      <c r="B361" s="21" t="s">
        <v>1121</v>
      </c>
      <c r="C361" s="31" t="s">
        <v>1122</v>
      </c>
      <c r="D361" s="21" t="s">
        <v>559</v>
      </c>
      <c r="E361" s="23">
        <v>0</v>
      </c>
      <c r="F361" s="24">
        <v>0</v>
      </c>
      <c r="G361" s="24">
        <v>0</v>
      </c>
      <c r="H361" s="25">
        <v>0</v>
      </c>
      <c r="I361" s="26"/>
      <c r="J361" s="24">
        <v>0</v>
      </c>
      <c r="K361" s="27">
        <v>0</v>
      </c>
      <c r="L361" s="43"/>
      <c r="M361" s="53">
        <v>0</v>
      </c>
      <c r="O361" s="60">
        <v>683861</v>
      </c>
      <c r="P361" s="60">
        <v>3773</v>
      </c>
      <c r="Q361" s="60">
        <v>3018.4</v>
      </c>
      <c r="R361" s="60">
        <v>2829.75</v>
      </c>
      <c r="T361" s="96">
        <f t="shared" si="20"/>
        <v>0</v>
      </c>
      <c r="U361" s="96">
        <f t="shared" si="21"/>
        <v>0</v>
      </c>
      <c r="W361" s="94">
        <f t="shared" si="22"/>
        <v>0</v>
      </c>
      <c r="X361" s="94">
        <f t="shared" si="23"/>
        <v>0</v>
      </c>
    </row>
    <row r="362" spans="1:24" ht="255">
      <c r="A362" s="20">
        <v>352</v>
      </c>
      <c r="B362" s="21" t="s">
        <v>1123</v>
      </c>
      <c r="C362" s="31" t="s">
        <v>1124</v>
      </c>
      <c r="D362" s="21" t="s">
        <v>559</v>
      </c>
      <c r="E362" s="23">
        <v>0</v>
      </c>
      <c r="F362" s="24">
        <v>0</v>
      </c>
      <c r="G362" s="24">
        <v>0</v>
      </c>
      <c r="H362" s="25">
        <v>0</v>
      </c>
      <c r="I362" s="26"/>
      <c r="J362" s="24">
        <v>0</v>
      </c>
      <c r="K362" s="27">
        <v>0</v>
      </c>
      <c r="L362" s="43"/>
      <c r="M362" s="53">
        <v>0</v>
      </c>
      <c r="O362" s="60">
        <v>554175</v>
      </c>
      <c r="P362" s="60">
        <v>13158</v>
      </c>
      <c r="Q362" s="60">
        <v>10526.4</v>
      </c>
      <c r="R362" s="60">
        <v>9868.5</v>
      </c>
      <c r="T362" s="96">
        <f t="shared" si="20"/>
        <v>0</v>
      </c>
      <c r="U362" s="96">
        <f t="shared" si="21"/>
        <v>0</v>
      </c>
      <c r="W362" s="94">
        <f t="shared" si="22"/>
        <v>0</v>
      </c>
      <c r="X362" s="94">
        <f t="shared" si="23"/>
        <v>0</v>
      </c>
    </row>
    <row r="363" spans="1:24" ht="204">
      <c r="A363" s="20">
        <v>353</v>
      </c>
      <c r="B363" s="21" t="s">
        <v>1125</v>
      </c>
      <c r="C363" s="31" t="s">
        <v>1126</v>
      </c>
      <c r="D363" s="21" t="s">
        <v>559</v>
      </c>
      <c r="E363" s="23">
        <v>0</v>
      </c>
      <c r="F363" s="24">
        <v>0</v>
      </c>
      <c r="G363" s="24">
        <v>0</v>
      </c>
      <c r="H363" s="25">
        <v>0</v>
      </c>
      <c r="I363" s="26"/>
      <c r="J363" s="24">
        <v>0</v>
      </c>
      <c r="K363" s="27">
        <v>0</v>
      </c>
      <c r="L363" s="43"/>
      <c r="M363" s="53">
        <v>0</v>
      </c>
      <c r="O363" s="60">
        <v>521338</v>
      </c>
      <c r="P363" s="60">
        <v>1237</v>
      </c>
      <c r="Q363" s="60">
        <v>989.6</v>
      </c>
      <c r="R363" s="60">
        <v>927.75</v>
      </c>
      <c r="T363" s="96">
        <f t="shared" si="20"/>
        <v>0</v>
      </c>
      <c r="U363" s="96">
        <f t="shared" si="21"/>
        <v>0</v>
      </c>
      <c r="W363" s="94">
        <f t="shared" si="22"/>
        <v>0</v>
      </c>
      <c r="X363" s="94">
        <f t="shared" si="23"/>
        <v>0</v>
      </c>
    </row>
    <row r="364" spans="1:24" ht="204">
      <c r="A364" s="20">
        <v>354</v>
      </c>
      <c r="B364" s="21" t="s">
        <v>1127</v>
      </c>
      <c r="C364" s="31" t="s">
        <v>1128</v>
      </c>
      <c r="D364" s="21" t="s">
        <v>559</v>
      </c>
      <c r="E364" s="23">
        <v>0</v>
      </c>
      <c r="F364" s="24">
        <v>0</v>
      </c>
      <c r="G364" s="24">
        <v>0</v>
      </c>
      <c r="H364" s="25">
        <v>0</v>
      </c>
      <c r="I364" s="26"/>
      <c r="J364" s="24">
        <v>0</v>
      </c>
      <c r="K364" s="27">
        <v>0</v>
      </c>
      <c r="L364" s="43"/>
      <c r="M364" s="53">
        <v>0</v>
      </c>
      <c r="O364" s="60">
        <v>435938</v>
      </c>
      <c r="P364" s="60">
        <v>3312</v>
      </c>
      <c r="Q364" s="60">
        <v>2649.6</v>
      </c>
      <c r="R364" s="60">
        <v>2484</v>
      </c>
      <c r="T364" s="96">
        <f t="shared" si="20"/>
        <v>0</v>
      </c>
      <c r="U364" s="96">
        <f t="shared" si="21"/>
        <v>0</v>
      </c>
      <c r="W364" s="94">
        <f t="shared" si="22"/>
        <v>0</v>
      </c>
      <c r="X364" s="94">
        <f t="shared" si="23"/>
        <v>0</v>
      </c>
    </row>
    <row r="365" spans="1:24" ht="178.5">
      <c r="A365" s="20">
        <v>355</v>
      </c>
      <c r="B365" s="21" t="s">
        <v>1129</v>
      </c>
      <c r="C365" s="31" t="s">
        <v>1130</v>
      </c>
      <c r="D365" s="21" t="s">
        <v>559</v>
      </c>
      <c r="E365" s="23">
        <v>0</v>
      </c>
      <c r="F365" s="24">
        <v>0</v>
      </c>
      <c r="G365" s="24">
        <v>0</v>
      </c>
      <c r="H365" s="25">
        <v>0</v>
      </c>
      <c r="I365" s="26"/>
      <c r="J365" s="24">
        <v>0</v>
      </c>
      <c r="K365" s="27">
        <v>0</v>
      </c>
      <c r="L365" s="43"/>
      <c r="M365" s="53">
        <v>0</v>
      </c>
      <c r="O365" s="60">
        <v>320711</v>
      </c>
      <c r="P365" s="60">
        <v>880</v>
      </c>
      <c r="Q365" s="60">
        <v>704</v>
      </c>
      <c r="R365" s="60">
        <v>660</v>
      </c>
      <c r="T365" s="96">
        <f t="shared" si="20"/>
        <v>0</v>
      </c>
      <c r="U365" s="96">
        <f t="shared" si="21"/>
        <v>0</v>
      </c>
      <c r="W365" s="94">
        <f t="shared" si="22"/>
        <v>0</v>
      </c>
      <c r="X365" s="94">
        <f t="shared" si="23"/>
        <v>0</v>
      </c>
    </row>
    <row r="366" spans="1:24" ht="178.5">
      <c r="A366" s="20">
        <v>356</v>
      </c>
      <c r="B366" s="21" t="s">
        <v>1131</v>
      </c>
      <c r="C366" s="31" t="s">
        <v>1132</v>
      </c>
      <c r="D366" s="21" t="s">
        <v>559</v>
      </c>
      <c r="E366" s="23">
        <v>0</v>
      </c>
      <c r="F366" s="24">
        <v>0</v>
      </c>
      <c r="G366" s="24">
        <v>0</v>
      </c>
      <c r="H366" s="25">
        <v>0</v>
      </c>
      <c r="I366" s="26"/>
      <c r="J366" s="24">
        <v>0</v>
      </c>
      <c r="K366" s="27">
        <v>0</v>
      </c>
      <c r="L366" s="43"/>
      <c r="M366" s="53">
        <v>0</v>
      </c>
      <c r="O366" s="60">
        <v>556372</v>
      </c>
      <c r="P366" s="60">
        <v>3333</v>
      </c>
      <c r="Q366" s="60">
        <v>2666.4</v>
      </c>
      <c r="R366" s="60">
        <v>2499.75</v>
      </c>
      <c r="T366" s="96">
        <f t="shared" si="20"/>
        <v>0</v>
      </c>
      <c r="U366" s="96">
        <f t="shared" si="21"/>
        <v>0</v>
      </c>
      <c r="W366" s="94">
        <f t="shared" si="22"/>
        <v>0</v>
      </c>
      <c r="X366" s="94">
        <f t="shared" si="23"/>
        <v>0</v>
      </c>
    </row>
    <row r="367" spans="1:24" ht="191.25">
      <c r="A367" s="20">
        <v>357</v>
      </c>
      <c r="B367" s="21" t="s">
        <v>1133</v>
      </c>
      <c r="C367" s="31" t="s">
        <v>1134</v>
      </c>
      <c r="D367" s="21" t="s">
        <v>559</v>
      </c>
      <c r="E367" s="23">
        <v>0</v>
      </c>
      <c r="F367" s="24">
        <v>0</v>
      </c>
      <c r="G367" s="24">
        <v>0</v>
      </c>
      <c r="H367" s="25">
        <v>0</v>
      </c>
      <c r="I367" s="26"/>
      <c r="J367" s="24">
        <v>0</v>
      </c>
      <c r="K367" s="27">
        <v>0</v>
      </c>
      <c r="L367" s="43"/>
      <c r="M367" s="53">
        <v>0</v>
      </c>
      <c r="O367" s="60">
        <v>344885</v>
      </c>
      <c r="P367" s="60">
        <v>2264</v>
      </c>
      <c r="Q367" s="60">
        <v>1811.2</v>
      </c>
      <c r="R367" s="60">
        <v>1698</v>
      </c>
      <c r="T367" s="96">
        <f t="shared" si="20"/>
        <v>0</v>
      </c>
      <c r="U367" s="96">
        <f t="shared" si="21"/>
        <v>0</v>
      </c>
      <c r="W367" s="94">
        <f t="shared" si="22"/>
        <v>0</v>
      </c>
      <c r="X367" s="94">
        <f t="shared" si="23"/>
        <v>0</v>
      </c>
    </row>
    <row r="368" spans="1:24" ht="191.25">
      <c r="A368" s="20">
        <v>358</v>
      </c>
      <c r="B368" s="21" t="s">
        <v>1135</v>
      </c>
      <c r="C368" s="31" t="s">
        <v>1136</v>
      </c>
      <c r="D368" s="21" t="s">
        <v>559</v>
      </c>
      <c r="E368" s="23">
        <v>0</v>
      </c>
      <c r="F368" s="24">
        <v>0</v>
      </c>
      <c r="G368" s="24">
        <v>0</v>
      </c>
      <c r="H368" s="25">
        <v>0</v>
      </c>
      <c r="I368" s="26"/>
      <c r="J368" s="24">
        <v>0</v>
      </c>
      <c r="K368" s="27">
        <v>0</v>
      </c>
      <c r="L368" s="43"/>
      <c r="M368" s="53">
        <v>0</v>
      </c>
      <c r="O368" s="60">
        <v>1245417</v>
      </c>
      <c r="P368" s="60">
        <v>15674</v>
      </c>
      <c r="Q368" s="60">
        <v>12539.2</v>
      </c>
      <c r="R368" s="60">
        <v>11755.5</v>
      </c>
      <c r="T368" s="96">
        <f t="shared" si="20"/>
        <v>0</v>
      </c>
      <c r="U368" s="96">
        <f t="shared" si="21"/>
        <v>0</v>
      </c>
      <c r="W368" s="94">
        <f t="shared" si="22"/>
        <v>0</v>
      </c>
      <c r="X368" s="94">
        <f t="shared" si="23"/>
        <v>0</v>
      </c>
    </row>
    <row r="369" spans="1:24" ht="191.25">
      <c r="A369" s="20">
        <v>359</v>
      </c>
      <c r="B369" s="21" t="s">
        <v>1137</v>
      </c>
      <c r="C369" s="31" t="s">
        <v>1138</v>
      </c>
      <c r="D369" s="21" t="s">
        <v>559</v>
      </c>
      <c r="E369" s="23">
        <v>0</v>
      </c>
      <c r="F369" s="24">
        <v>0</v>
      </c>
      <c r="G369" s="24">
        <v>0</v>
      </c>
      <c r="H369" s="25">
        <v>0</v>
      </c>
      <c r="I369" s="26"/>
      <c r="J369" s="24">
        <v>0</v>
      </c>
      <c r="K369" s="27">
        <v>0</v>
      </c>
      <c r="L369" s="43"/>
      <c r="M369" s="53">
        <v>0</v>
      </c>
      <c r="O369" s="60">
        <v>911182</v>
      </c>
      <c r="P369" s="60">
        <v>1170</v>
      </c>
      <c r="Q369" s="60">
        <v>936</v>
      </c>
      <c r="R369" s="60">
        <v>877.5</v>
      </c>
      <c r="T369" s="96">
        <f t="shared" si="20"/>
        <v>0</v>
      </c>
      <c r="U369" s="96">
        <f t="shared" si="21"/>
        <v>0</v>
      </c>
      <c r="W369" s="94">
        <f t="shared" si="22"/>
        <v>0</v>
      </c>
      <c r="X369" s="94">
        <f t="shared" si="23"/>
        <v>0</v>
      </c>
    </row>
    <row r="370" spans="1:24" ht="178.5">
      <c r="A370" s="20">
        <v>360</v>
      </c>
      <c r="B370" s="21" t="s">
        <v>1139</v>
      </c>
      <c r="C370" s="31" t="s">
        <v>1140</v>
      </c>
      <c r="D370" s="21" t="s">
        <v>559</v>
      </c>
      <c r="E370" s="23">
        <v>0</v>
      </c>
      <c r="F370" s="24">
        <v>0</v>
      </c>
      <c r="G370" s="24">
        <v>0</v>
      </c>
      <c r="H370" s="25">
        <v>0</v>
      </c>
      <c r="I370" s="26"/>
      <c r="J370" s="24">
        <v>0</v>
      </c>
      <c r="K370" s="27">
        <v>0</v>
      </c>
      <c r="L370" s="43"/>
      <c r="M370" s="53">
        <v>0</v>
      </c>
      <c r="O370" s="60">
        <v>4279785</v>
      </c>
      <c r="P370" s="60">
        <v>4817</v>
      </c>
      <c r="Q370" s="60">
        <v>3853.6</v>
      </c>
      <c r="R370" s="60">
        <v>3612.75</v>
      </c>
      <c r="T370" s="96">
        <f t="shared" si="20"/>
        <v>0</v>
      </c>
      <c r="U370" s="96">
        <f t="shared" si="21"/>
        <v>0</v>
      </c>
      <c r="W370" s="94">
        <f t="shared" si="22"/>
        <v>0</v>
      </c>
      <c r="X370" s="94">
        <f t="shared" si="23"/>
        <v>0</v>
      </c>
    </row>
    <row r="371" spans="1:24" ht="114.75">
      <c r="A371" s="20">
        <v>361</v>
      </c>
      <c r="B371" s="21" t="s">
        <v>1141</v>
      </c>
      <c r="C371" s="31" t="s">
        <v>1142</v>
      </c>
      <c r="D371" s="21" t="s">
        <v>559</v>
      </c>
      <c r="E371" s="23">
        <v>0</v>
      </c>
      <c r="F371" s="24">
        <v>0</v>
      </c>
      <c r="G371" s="24">
        <v>0</v>
      </c>
      <c r="H371" s="25">
        <v>0</v>
      </c>
      <c r="I371" s="26"/>
      <c r="J371" s="24">
        <v>0</v>
      </c>
      <c r="K371" s="27">
        <v>0</v>
      </c>
      <c r="L371" s="43"/>
      <c r="M371" s="53">
        <v>0</v>
      </c>
      <c r="O371" s="60">
        <v>3096763</v>
      </c>
      <c r="P371" s="60">
        <v>46071</v>
      </c>
      <c r="Q371" s="60">
        <v>36856.800000000003</v>
      </c>
      <c r="R371" s="60">
        <v>34553.25</v>
      </c>
      <c r="T371" s="96">
        <f t="shared" si="20"/>
        <v>0</v>
      </c>
      <c r="U371" s="96">
        <f t="shared" si="21"/>
        <v>0</v>
      </c>
      <c r="W371" s="94">
        <f t="shared" si="22"/>
        <v>0</v>
      </c>
      <c r="X371" s="94">
        <f t="shared" si="23"/>
        <v>0</v>
      </c>
    </row>
    <row r="372" spans="1:24" ht="76.5">
      <c r="A372" s="20">
        <v>362</v>
      </c>
      <c r="B372" s="21" t="s">
        <v>1143</v>
      </c>
      <c r="C372" s="31" t="s">
        <v>1144</v>
      </c>
      <c r="D372" s="21" t="s">
        <v>559</v>
      </c>
      <c r="E372" s="23">
        <v>0</v>
      </c>
      <c r="F372" s="24">
        <v>0</v>
      </c>
      <c r="G372" s="24">
        <v>0</v>
      </c>
      <c r="H372" s="25">
        <v>0</v>
      </c>
      <c r="I372" s="26"/>
      <c r="J372" s="24">
        <v>0</v>
      </c>
      <c r="K372" s="27">
        <v>0</v>
      </c>
      <c r="L372" s="43"/>
      <c r="M372" s="53">
        <v>0</v>
      </c>
      <c r="O372" s="60">
        <v>1848008</v>
      </c>
      <c r="P372" s="60">
        <v>33537</v>
      </c>
      <c r="Q372" s="60">
        <v>26829.599999999999</v>
      </c>
      <c r="R372" s="60">
        <v>25152.75</v>
      </c>
      <c r="T372" s="96">
        <f t="shared" si="20"/>
        <v>0</v>
      </c>
      <c r="U372" s="96">
        <f t="shared" si="21"/>
        <v>0</v>
      </c>
      <c r="W372" s="94">
        <f t="shared" si="22"/>
        <v>0</v>
      </c>
      <c r="X372" s="94">
        <f t="shared" si="23"/>
        <v>0</v>
      </c>
    </row>
    <row r="373" spans="1:24" ht="204">
      <c r="A373" s="20">
        <v>363</v>
      </c>
      <c r="B373" s="21" t="s">
        <v>1145</v>
      </c>
      <c r="C373" s="31" t="s">
        <v>1146</v>
      </c>
      <c r="D373" s="21" t="s">
        <v>559</v>
      </c>
      <c r="E373" s="23">
        <v>0</v>
      </c>
      <c r="F373" s="24">
        <v>0</v>
      </c>
      <c r="G373" s="24">
        <v>0</v>
      </c>
      <c r="H373" s="25">
        <v>0</v>
      </c>
      <c r="I373" s="26"/>
      <c r="J373" s="24">
        <v>0</v>
      </c>
      <c r="K373" s="27">
        <v>0</v>
      </c>
      <c r="L373" s="43"/>
      <c r="M373" s="53">
        <v>0</v>
      </c>
      <c r="O373" s="60">
        <v>322392</v>
      </c>
      <c r="P373" s="60">
        <v>14253</v>
      </c>
      <c r="Q373" s="60">
        <v>11402.4</v>
      </c>
      <c r="R373" s="60">
        <v>10689.75</v>
      </c>
      <c r="T373" s="96">
        <f t="shared" si="20"/>
        <v>0</v>
      </c>
      <c r="U373" s="96">
        <f t="shared" si="21"/>
        <v>0</v>
      </c>
      <c r="W373" s="94">
        <f t="shared" si="22"/>
        <v>0</v>
      </c>
      <c r="X373" s="94">
        <f t="shared" si="23"/>
        <v>0</v>
      </c>
    </row>
    <row r="374" spans="1:24" ht="204">
      <c r="A374" s="20">
        <v>364</v>
      </c>
      <c r="B374" s="21" t="s">
        <v>1147</v>
      </c>
      <c r="C374" s="31" t="s">
        <v>1146</v>
      </c>
      <c r="D374" s="21" t="s">
        <v>559</v>
      </c>
      <c r="E374" s="23">
        <v>0</v>
      </c>
      <c r="F374" s="24">
        <v>0</v>
      </c>
      <c r="G374" s="24">
        <v>0</v>
      </c>
      <c r="H374" s="25">
        <v>0</v>
      </c>
      <c r="I374" s="26"/>
      <c r="J374" s="24">
        <v>0</v>
      </c>
      <c r="K374" s="27">
        <v>0</v>
      </c>
      <c r="L374" s="43"/>
      <c r="M374" s="53">
        <v>0</v>
      </c>
      <c r="O374" s="60">
        <v>1230451</v>
      </c>
      <c r="P374" s="60">
        <v>14253</v>
      </c>
      <c r="Q374" s="60">
        <v>11402.4</v>
      </c>
      <c r="R374" s="60">
        <v>10689.75</v>
      </c>
      <c r="T374" s="96">
        <f t="shared" si="20"/>
        <v>0</v>
      </c>
      <c r="U374" s="96">
        <f t="shared" si="21"/>
        <v>0</v>
      </c>
      <c r="W374" s="94">
        <f t="shared" si="22"/>
        <v>0</v>
      </c>
      <c r="X374" s="94">
        <f t="shared" si="23"/>
        <v>0</v>
      </c>
    </row>
    <row r="375" spans="1:24" ht="216.75">
      <c r="A375" s="20">
        <v>365</v>
      </c>
      <c r="B375" s="21" t="s">
        <v>1148</v>
      </c>
      <c r="C375" s="31" t="s">
        <v>1149</v>
      </c>
      <c r="D375" s="21" t="s">
        <v>559</v>
      </c>
      <c r="E375" s="23">
        <v>0</v>
      </c>
      <c r="F375" s="24">
        <v>0</v>
      </c>
      <c r="G375" s="24">
        <v>0</v>
      </c>
      <c r="H375" s="25">
        <v>0</v>
      </c>
      <c r="I375" s="26"/>
      <c r="J375" s="24">
        <v>0</v>
      </c>
      <c r="K375" s="27">
        <v>0</v>
      </c>
      <c r="L375" s="43"/>
      <c r="M375" s="53">
        <v>0</v>
      </c>
      <c r="O375" s="60">
        <v>350672</v>
      </c>
      <c r="P375" s="60">
        <v>17420</v>
      </c>
      <c r="Q375" s="60">
        <v>13936</v>
      </c>
      <c r="R375" s="60">
        <v>13065</v>
      </c>
      <c r="T375" s="96">
        <f t="shared" si="20"/>
        <v>0</v>
      </c>
      <c r="U375" s="96">
        <f t="shared" si="21"/>
        <v>0</v>
      </c>
      <c r="W375" s="94">
        <f t="shared" si="22"/>
        <v>0</v>
      </c>
      <c r="X375" s="94">
        <f t="shared" si="23"/>
        <v>0</v>
      </c>
    </row>
    <row r="376" spans="1:24" ht="216.75">
      <c r="A376" s="20">
        <v>366</v>
      </c>
      <c r="B376" s="21" t="s">
        <v>1150</v>
      </c>
      <c r="C376" s="31" t="s">
        <v>1149</v>
      </c>
      <c r="D376" s="21" t="s">
        <v>559</v>
      </c>
      <c r="E376" s="23">
        <v>0</v>
      </c>
      <c r="F376" s="24">
        <v>0</v>
      </c>
      <c r="G376" s="24">
        <v>0</v>
      </c>
      <c r="H376" s="25">
        <v>0</v>
      </c>
      <c r="I376" s="26"/>
      <c r="J376" s="24">
        <v>0</v>
      </c>
      <c r="K376" s="27">
        <v>0</v>
      </c>
      <c r="L376" s="43"/>
      <c r="M376" s="53">
        <v>0</v>
      </c>
      <c r="O376" s="60">
        <v>1360952</v>
      </c>
      <c r="P376" s="60">
        <v>17420</v>
      </c>
      <c r="Q376" s="60">
        <v>13936</v>
      </c>
      <c r="R376" s="60">
        <v>13065</v>
      </c>
      <c r="T376" s="96">
        <f t="shared" si="20"/>
        <v>0</v>
      </c>
      <c r="U376" s="96">
        <f t="shared" si="21"/>
        <v>0</v>
      </c>
      <c r="W376" s="94">
        <f t="shared" si="22"/>
        <v>0</v>
      </c>
      <c r="X376" s="94">
        <f t="shared" si="23"/>
        <v>0</v>
      </c>
    </row>
    <row r="377" spans="1:24" ht="216.75">
      <c r="A377" s="20">
        <v>367</v>
      </c>
      <c r="B377" s="21" t="s">
        <v>1151</v>
      </c>
      <c r="C377" s="31" t="s">
        <v>1152</v>
      </c>
      <c r="D377" s="21" t="s">
        <v>559</v>
      </c>
      <c r="E377" s="23">
        <v>2</v>
      </c>
      <c r="F377" s="24">
        <v>373296</v>
      </c>
      <c r="G377" s="24">
        <v>20984</v>
      </c>
      <c r="H377" s="25">
        <v>0</v>
      </c>
      <c r="I377" s="26"/>
      <c r="J377" s="24">
        <v>373296</v>
      </c>
      <c r="K377" s="27">
        <v>746592</v>
      </c>
      <c r="L377" s="43"/>
      <c r="M377" s="53">
        <v>2</v>
      </c>
      <c r="O377" s="60">
        <v>373296</v>
      </c>
      <c r="P377" s="60">
        <v>20984</v>
      </c>
      <c r="Q377" s="60">
        <v>16787.2</v>
      </c>
      <c r="R377" s="60">
        <v>15738</v>
      </c>
      <c r="T377" s="96">
        <f t="shared" si="20"/>
        <v>6266594611.1999998</v>
      </c>
      <c r="U377" s="96">
        <f t="shared" si="21"/>
        <v>5874932448</v>
      </c>
      <c r="W377" s="94">
        <f t="shared" si="22"/>
        <v>6266594611.1999998</v>
      </c>
      <c r="X377" s="94">
        <f t="shared" si="23"/>
        <v>5874932448</v>
      </c>
    </row>
    <row r="378" spans="1:24" ht="216.75">
      <c r="A378" s="20">
        <v>368</v>
      </c>
      <c r="B378" s="21" t="s">
        <v>1153</v>
      </c>
      <c r="C378" s="31" t="s">
        <v>1152</v>
      </c>
      <c r="D378" s="21" t="s">
        <v>559</v>
      </c>
      <c r="E378" s="23">
        <v>0</v>
      </c>
      <c r="F378" s="24">
        <v>0</v>
      </c>
      <c r="G378" s="24">
        <v>0</v>
      </c>
      <c r="H378" s="25">
        <v>0</v>
      </c>
      <c r="I378" s="26"/>
      <c r="J378" s="24">
        <v>0</v>
      </c>
      <c r="K378" s="27">
        <v>0</v>
      </c>
      <c r="L378" s="43"/>
      <c r="M378" s="53">
        <v>0</v>
      </c>
      <c r="O378" s="60">
        <v>1455127</v>
      </c>
      <c r="P378" s="60">
        <v>20984</v>
      </c>
      <c r="Q378" s="60">
        <v>16787.2</v>
      </c>
      <c r="R378" s="60">
        <v>15738</v>
      </c>
      <c r="T378" s="96">
        <f t="shared" si="20"/>
        <v>0</v>
      </c>
      <c r="U378" s="96">
        <f t="shared" si="21"/>
        <v>0</v>
      </c>
      <c r="W378" s="94">
        <f t="shared" si="22"/>
        <v>0</v>
      </c>
      <c r="X378" s="94">
        <f t="shared" si="23"/>
        <v>0</v>
      </c>
    </row>
    <row r="379" spans="1:24" ht="369.75">
      <c r="A379" s="20">
        <v>369</v>
      </c>
      <c r="B379" s="21" t="s">
        <v>1154</v>
      </c>
      <c r="C379" s="31" t="s">
        <v>1155</v>
      </c>
      <c r="D379" s="21" t="s">
        <v>559</v>
      </c>
      <c r="E379" s="23">
        <v>0</v>
      </c>
      <c r="F379" s="24">
        <v>0</v>
      </c>
      <c r="G379" s="24">
        <v>0</v>
      </c>
      <c r="H379" s="25">
        <v>0</v>
      </c>
      <c r="I379" s="26"/>
      <c r="J379" s="24">
        <v>0</v>
      </c>
      <c r="K379" s="27">
        <v>0</v>
      </c>
      <c r="L379" s="43"/>
      <c r="M379" s="53">
        <v>0</v>
      </c>
      <c r="O379" s="60">
        <v>11772940</v>
      </c>
      <c r="P379" s="60">
        <v>125631</v>
      </c>
      <c r="Q379" s="60">
        <v>100504.8</v>
      </c>
      <c r="R379" s="60">
        <v>94223.25</v>
      </c>
      <c r="T379" s="96">
        <f t="shared" si="20"/>
        <v>0</v>
      </c>
      <c r="U379" s="96">
        <f t="shared" si="21"/>
        <v>0</v>
      </c>
      <c r="W379" s="94">
        <f t="shared" si="22"/>
        <v>0</v>
      </c>
      <c r="X379" s="94">
        <f t="shared" si="23"/>
        <v>0</v>
      </c>
    </row>
    <row r="380" spans="1:24" ht="140.25">
      <c r="A380" s="20">
        <v>370</v>
      </c>
      <c r="B380" s="21" t="s">
        <v>1156</v>
      </c>
      <c r="C380" s="31" t="s">
        <v>1157</v>
      </c>
      <c r="D380" s="21" t="s">
        <v>559</v>
      </c>
      <c r="E380" s="23">
        <v>0</v>
      </c>
      <c r="F380" s="24">
        <v>0</v>
      </c>
      <c r="G380" s="24">
        <v>0</v>
      </c>
      <c r="H380" s="25">
        <v>0</v>
      </c>
      <c r="I380" s="26"/>
      <c r="J380" s="24">
        <v>0</v>
      </c>
      <c r="K380" s="27">
        <v>0</v>
      </c>
      <c r="L380" s="43"/>
      <c r="M380" s="53">
        <v>0</v>
      </c>
      <c r="O380" s="60">
        <v>249673</v>
      </c>
      <c r="P380" s="60">
        <v>18099</v>
      </c>
      <c r="Q380" s="60">
        <v>14479.2</v>
      </c>
      <c r="R380" s="60">
        <v>13574.25</v>
      </c>
      <c r="T380" s="96">
        <f t="shared" si="20"/>
        <v>0</v>
      </c>
      <c r="U380" s="96">
        <f t="shared" si="21"/>
        <v>0</v>
      </c>
      <c r="W380" s="94">
        <f t="shared" si="22"/>
        <v>0</v>
      </c>
      <c r="X380" s="94">
        <f t="shared" si="23"/>
        <v>0</v>
      </c>
    </row>
    <row r="381" spans="1:24" ht="140.25">
      <c r="A381" s="20">
        <v>371</v>
      </c>
      <c r="B381" s="21" t="s">
        <v>1158</v>
      </c>
      <c r="C381" s="31" t="s">
        <v>1157</v>
      </c>
      <c r="D381" s="21" t="s">
        <v>559</v>
      </c>
      <c r="E381" s="23">
        <v>0</v>
      </c>
      <c r="F381" s="24">
        <v>0</v>
      </c>
      <c r="G381" s="24">
        <v>0</v>
      </c>
      <c r="H381" s="25">
        <v>0</v>
      </c>
      <c r="I381" s="26"/>
      <c r="J381" s="24">
        <v>0</v>
      </c>
      <c r="K381" s="27">
        <v>0</v>
      </c>
      <c r="L381" s="43"/>
      <c r="M381" s="53">
        <v>0</v>
      </c>
      <c r="O381" s="60">
        <v>2648411</v>
      </c>
      <c r="P381" s="60">
        <v>21776</v>
      </c>
      <c r="Q381" s="60">
        <v>17420.8</v>
      </c>
      <c r="R381" s="60">
        <v>16332</v>
      </c>
      <c r="T381" s="96">
        <f t="shared" si="20"/>
        <v>0</v>
      </c>
      <c r="U381" s="96">
        <f t="shared" si="21"/>
        <v>0</v>
      </c>
      <c r="W381" s="94">
        <f t="shared" si="22"/>
        <v>0</v>
      </c>
      <c r="X381" s="94">
        <f t="shared" si="23"/>
        <v>0</v>
      </c>
    </row>
    <row r="382" spans="1:24" ht="127.5">
      <c r="A382" s="20">
        <v>372</v>
      </c>
      <c r="B382" s="21" t="s">
        <v>1159</v>
      </c>
      <c r="C382" s="31" t="s">
        <v>1160</v>
      </c>
      <c r="D382" s="21" t="s">
        <v>559</v>
      </c>
      <c r="E382" s="23">
        <v>0</v>
      </c>
      <c r="F382" s="24">
        <v>0</v>
      </c>
      <c r="G382" s="24">
        <v>0</v>
      </c>
      <c r="H382" s="25">
        <v>0</v>
      </c>
      <c r="I382" s="26"/>
      <c r="J382" s="24">
        <v>0</v>
      </c>
      <c r="K382" s="27">
        <v>0</v>
      </c>
      <c r="L382" s="43"/>
      <c r="M382" s="53">
        <v>0</v>
      </c>
      <c r="O382" s="60">
        <v>712656</v>
      </c>
      <c r="P382" s="60">
        <v>31574</v>
      </c>
      <c r="Q382" s="60">
        <v>25259.200000000001</v>
      </c>
      <c r="R382" s="60">
        <v>23680.5</v>
      </c>
      <c r="T382" s="96">
        <f t="shared" si="20"/>
        <v>0</v>
      </c>
      <c r="U382" s="96">
        <f t="shared" si="21"/>
        <v>0</v>
      </c>
      <c r="W382" s="94">
        <f t="shared" si="22"/>
        <v>0</v>
      </c>
      <c r="X382" s="94">
        <f t="shared" si="23"/>
        <v>0</v>
      </c>
    </row>
    <row r="383" spans="1:24" ht="127.5">
      <c r="A383" s="20">
        <v>373</v>
      </c>
      <c r="B383" s="21" t="s">
        <v>1161</v>
      </c>
      <c r="C383" s="31" t="s">
        <v>1160</v>
      </c>
      <c r="D383" s="21" t="s">
        <v>559</v>
      </c>
      <c r="E383" s="23">
        <v>0</v>
      </c>
      <c r="F383" s="24">
        <v>0</v>
      </c>
      <c r="G383" s="24">
        <v>0</v>
      </c>
      <c r="H383" s="25">
        <v>0</v>
      </c>
      <c r="I383" s="26"/>
      <c r="J383" s="24">
        <v>0</v>
      </c>
      <c r="K383" s="27">
        <v>0</v>
      </c>
      <c r="L383" s="43"/>
      <c r="M383" s="53">
        <v>0</v>
      </c>
      <c r="O383" s="60">
        <v>4275936</v>
      </c>
      <c r="P383" s="60">
        <v>78722</v>
      </c>
      <c r="Q383" s="60">
        <v>62977.599999999999</v>
      </c>
      <c r="R383" s="60">
        <v>59041.5</v>
      </c>
      <c r="T383" s="96">
        <f t="shared" si="20"/>
        <v>0</v>
      </c>
      <c r="U383" s="96">
        <f t="shared" si="21"/>
        <v>0</v>
      </c>
      <c r="W383" s="94">
        <f t="shared" si="22"/>
        <v>0</v>
      </c>
      <c r="X383" s="94">
        <f t="shared" si="23"/>
        <v>0</v>
      </c>
    </row>
    <row r="384" spans="1:24" ht="76.5">
      <c r="A384" s="20">
        <v>374</v>
      </c>
      <c r="B384" s="21" t="s">
        <v>1162</v>
      </c>
      <c r="C384" s="31" t="s">
        <v>1163</v>
      </c>
      <c r="D384" s="21" t="s">
        <v>559</v>
      </c>
      <c r="E384" s="23">
        <v>0</v>
      </c>
      <c r="F384" s="24">
        <v>0</v>
      </c>
      <c r="G384" s="24">
        <v>0</v>
      </c>
      <c r="H384" s="25">
        <v>0</v>
      </c>
      <c r="I384" s="26"/>
      <c r="J384" s="24">
        <v>0</v>
      </c>
      <c r="K384" s="27">
        <v>0</v>
      </c>
      <c r="L384" s="43"/>
      <c r="M384" s="53">
        <v>0</v>
      </c>
      <c r="O384" s="60">
        <v>127260</v>
      </c>
      <c r="P384" s="60">
        <v>4185</v>
      </c>
      <c r="Q384" s="60">
        <v>3348</v>
      </c>
      <c r="R384" s="60">
        <v>3138.75</v>
      </c>
      <c r="T384" s="96">
        <f t="shared" si="20"/>
        <v>0</v>
      </c>
      <c r="U384" s="96">
        <f t="shared" si="21"/>
        <v>0</v>
      </c>
      <c r="W384" s="94">
        <f t="shared" si="22"/>
        <v>0</v>
      </c>
      <c r="X384" s="94">
        <f t="shared" si="23"/>
        <v>0</v>
      </c>
    </row>
    <row r="385" spans="1:24" ht="76.5">
      <c r="A385" s="20">
        <v>375</v>
      </c>
      <c r="B385" s="21" t="s">
        <v>1164</v>
      </c>
      <c r="C385" s="31" t="s">
        <v>1163</v>
      </c>
      <c r="D385" s="21" t="s">
        <v>559</v>
      </c>
      <c r="E385" s="23">
        <v>0</v>
      </c>
      <c r="F385" s="24">
        <v>0</v>
      </c>
      <c r="G385" s="24">
        <v>0</v>
      </c>
      <c r="H385" s="25">
        <v>0</v>
      </c>
      <c r="I385" s="26"/>
      <c r="J385" s="24">
        <v>0</v>
      </c>
      <c r="K385" s="27">
        <v>0</v>
      </c>
      <c r="L385" s="43"/>
      <c r="M385" s="53">
        <v>0</v>
      </c>
      <c r="O385" s="60">
        <v>329056</v>
      </c>
      <c r="P385" s="60">
        <v>5026</v>
      </c>
      <c r="Q385" s="60">
        <v>4020.8</v>
      </c>
      <c r="R385" s="60">
        <v>3769.5</v>
      </c>
      <c r="T385" s="96">
        <f t="shared" si="20"/>
        <v>0</v>
      </c>
      <c r="U385" s="96">
        <f t="shared" si="21"/>
        <v>0</v>
      </c>
      <c r="W385" s="94">
        <f t="shared" si="22"/>
        <v>0</v>
      </c>
      <c r="X385" s="94">
        <f t="shared" si="23"/>
        <v>0</v>
      </c>
    </row>
    <row r="386" spans="1:24" ht="89.25">
      <c r="A386" s="20">
        <v>376</v>
      </c>
      <c r="B386" s="21" t="s">
        <v>1165</v>
      </c>
      <c r="C386" s="31" t="s">
        <v>1166</v>
      </c>
      <c r="D386" s="21" t="s">
        <v>559</v>
      </c>
      <c r="E386" s="23">
        <v>0</v>
      </c>
      <c r="F386" s="24">
        <v>0</v>
      </c>
      <c r="G386" s="24">
        <v>0</v>
      </c>
      <c r="H386" s="25">
        <v>0</v>
      </c>
      <c r="I386" s="26"/>
      <c r="J386" s="24">
        <v>0</v>
      </c>
      <c r="K386" s="27">
        <v>0</v>
      </c>
      <c r="L386" s="43"/>
      <c r="M386" s="53">
        <v>0</v>
      </c>
      <c r="O386" s="60">
        <v>59388</v>
      </c>
      <c r="P386" s="60">
        <v>4307</v>
      </c>
      <c r="Q386" s="60">
        <v>3445.6</v>
      </c>
      <c r="R386" s="60">
        <v>3230.25</v>
      </c>
      <c r="T386" s="96">
        <f t="shared" si="20"/>
        <v>0</v>
      </c>
      <c r="U386" s="96">
        <f t="shared" si="21"/>
        <v>0</v>
      </c>
      <c r="W386" s="94">
        <f t="shared" si="22"/>
        <v>0</v>
      </c>
      <c r="X386" s="94">
        <f t="shared" si="23"/>
        <v>0</v>
      </c>
    </row>
    <row r="387" spans="1:24" ht="89.25">
      <c r="A387" s="20">
        <v>377</v>
      </c>
      <c r="B387" s="21" t="s">
        <v>1167</v>
      </c>
      <c r="C387" s="31" t="s">
        <v>1168</v>
      </c>
      <c r="D387" s="21" t="s">
        <v>559</v>
      </c>
      <c r="E387" s="23">
        <v>0</v>
      </c>
      <c r="F387" s="24">
        <v>0</v>
      </c>
      <c r="G387" s="24">
        <v>0</v>
      </c>
      <c r="H387" s="25">
        <v>0</v>
      </c>
      <c r="I387" s="26"/>
      <c r="J387" s="24">
        <v>0</v>
      </c>
      <c r="K387" s="27">
        <v>0</v>
      </c>
      <c r="L387" s="43"/>
      <c r="M387" s="53">
        <v>0</v>
      </c>
      <c r="O387" s="60">
        <v>320469</v>
      </c>
      <c r="P387" s="60">
        <v>5143</v>
      </c>
      <c r="Q387" s="60">
        <v>4114.3999999999996</v>
      </c>
      <c r="R387" s="60">
        <v>3857.25</v>
      </c>
      <c r="T387" s="96">
        <f t="shared" si="20"/>
        <v>0</v>
      </c>
      <c r="U387" s="96">
        <f t="shared" si="21"/>
        <v>0</v>
      </c>
      <c r="W387" s="94">
        <f t="shared" si="22"/>
        <v>0</v>
      </c>
      <c r="X387" s="94">
        <f t="shared" si="23"/>
        <v>0</v>
      </c>
    </row>
    <row r="388" spans="1:24" ht="89.25">
      <c r="A388" s="20">
        <v>378</v>
      </c>
      <c r="B388" s="21" t="s">
        <v>1169</v>
      </c>
      <c r="C388" s="31" t="s">
        <v>1170</v>
      </c>
      <c r="D388" s="21" t="s">
        <v>559</v>
      </c>
      <c r="E388" s="23">
        <v>0</v>
      </c>
      <c r="F388" s="24">
        <v>0</v>
      </c>
      <c r="G388" s="24">
        <v>0</v>
      </c>
      <c r="H388" s="25">
        <v>0</v>
      </c>
      <c r="I388" s="26"/>
      <c r="J388" s="24">
        <v>0</v>
      </c>
      <c r="K388" s="27">
        <v>0</v>
      </c>
      <c r="L388" s="43"/>
      <c r="M388" s="53">
        <v>0</v>
      </c>
      <c r="O388" s="60">
        <v>703198</v>
      </c>
      <c r="P388" s="60">
        <v>8116</v>
      </c>
      <c r="Q388" s="60">
        <v>6492.8</v>
      </c>
      <c r="R388" s="60">
        <v>6087</v>
      </c>
      <c r="T388" s="96">
        <f t="shared" si="20"/>
        <v>0</v>
      </c>
      <c r="U388" s="96">
        <f t="shared" si="21"/>
        <v>0</v>
      </c>
      <c r="W388" s="94">
        <f t="shared" si="22"/>
        <v>0</v>
      </c>
      <c r="X388" s="94">
        <f t="shared" si="23"/>
        <v>0</v>
      </c>
    </row>
    <row r="389" spans="1:24" ht="89.25">
      <c r="A389" s="20">
        <v>379</v>
      </c>
      <c r="B389" s="21" t="s">
        <v>1171</v>
      </c>
      <c r="C389" s="31" t="s">
        <v>1172</v>
      </c>
      <c r="D389" s="21" t="s">
        <v>559</v>
      </c>
      <c r="E389" s="23">
        <v>1</v>
      </c>
      <c r="F389" s="24">
        <v>834826</v>
      </c>
      <c r="G389" s="24">
        <v>11284</v>
      </c>
      <c r="H389" s="25">
        <v>0</v>
      </c>
      <c r="I389" s="26"/>
      <c r="J389" s="24">
        <v>834826</v>
      </c>
      <c r="K389" s="27">
        <v>834826</v>
      </c>
      <c r="L389" s="43"/>
      <c r="M389" s="53">
        <v>1</v>
      </c>
      <c r="O389" s="60">
        <v>834826</v>
      </c>
      <c r="P389" s="60">
        <v>11284</v>
      </c>
      <c r="Q389" s="60">
        <v>9027.2000000000007</v>
      </c>
      <c r="R389" s="60">
        <v>8463</v>
      </c>
      <c r="T389" s="96">
        <f t="shared" si="20"/>
        <v>7536141267.2000008</v>
      </c>
      <c r="U389" s="96">
        <f t="shared" si="21"/>
        <v>7065132438</v>
      </c>
      <c r="W389" s="94">
        <f t="shared" si="22"/>
        <v>7536141267.2000008</v>
      </c>
      <c r="X389" s="94">
        <f t="shared" si="23"/>
        <v>7065132438</v>
      </c>
    </row>
    <row r="390" spans="1:24" ht="191.25">
      <c r="A390" s="20">
        <v>380</v>
      </c>
      <c r="B390" s="21" t="s">
        <v>1173</v>
      </c>
      <c r="C390" s="31" t="s">
        <v>1174</v>
      </c>
      <c r="D390" s="21" t="s">
        <v>559</v>
      </c>
      <c r="E390" s="23">
        <v>0</v>
      </c>
      <c r="F390" s="24">
        <v>0</v>
      </c>
      <c r="G390" s="24">
        <v>0</v>
      </c>
      <c r="H390" s="25">
        <v>0</v>
      </c>
      <c r="I390" s="26"/>
      <c r="J390" s="24">
        <v>0</v>
      </c>
      <c r="K390" s="27">
        <v>0</v>
      </c>
      <c r="L390" s="43"/>
      <c r="M390" s="53">
        <v>0</v>
      </c>
      <c r="O390" s="60">
        <v>271488</v>
      </c>
      <c r="P390" s="60">
        <v>19426</v>
      </c>
      <c r="Q390" s="60">
        <v>15540.8</v>
      </c>
      <c r="R390" s="60">
        <v>14569.5</v>
      </c>
      <c r="T390" s="96">
        <f t="shared" si="20"/>
        <v>0</v>
      </c>
      <c r="U390" s="96">
        <f t="shared" si="21"/>
        <v>0</v>
      </c>
      <c r="W390" s="94">
        <f t="shared" si="22"/>
        <v>0</v>
      </c>
      <c r="X390" s="94">
        <f t="shared" si="23"/>
        <v>0</v>
      </c>
    </row>
    <row r="391" spans="1:24" ht="191.25">
      <c r="A391" s="20">
        <v>381</v>
      </c>
      <c r="B391" s="21" t="s">
        <v>1175</v>
      </c>
      <c r="C391" s="31" t="s">
        <v>1174</v>
      </c>
      <c r="D391" s="21" t="s">
        <v>559</v>
      </c>
      <c r="E391" s="23">
        <v>0</v>
      </c>
      <c r="F391" s="24">
        <v>0</v>
      </c>
      <c r="G391" s="24">
        <v>0</v>
      </c>
      <c r="H391" s="25">
        <v>0</v>
      </c>
      <c r="I391" s="26"/>
      <c r="J391" s="24">
        <v>0</v>
      </c>
      <c r="K391" s="27">
        <v>0</v>
      </c>
      <c r="L391" s="43"/>
      <c r="M391" s="53">
        <v>0</v>
      </c>
      <c r="O391" s="60">
        <v>2202603</v>
      </c>
      <c r="P391" s="60">
        <v>32743</v>
      </c>
      <c r="Q391" s="60">
        <v>26194.400000000001</v>
      </c>
      <c r="R391" s="60">
        <v>24557.25</v>
      </c>
      <c r="T391" s="96">
        <f t="shared" si="20"/>
        <v>0</v>
      </c>
      <c r="U391" s="96">
        <f t="shared" si="21"/>
        <v>0</v>
      </c>
      <c r="W391" s="94">
        <f t="shared" si="22"/>
        <v>0</v>
      </c>
      <c r="X391" s="94">
        <f t="shared" si="23"/>
        <v>0</v>
      </c>
    </row>
    <row r="392" spans="1:24" ht="191.25">
      <c r="A392" s="20">
        <v>382</v>
      </c>
      <c r="B392" s="21" t="s">
        <v>1176</v>
      </c>
      <c r="C392" s="31" t="s">
        <v>1177</v>
      </c>
      <c r="D392" s="21" t="s">
        <v>559</v>
      </c>
      <c r="E392" s="23">
        <v>0</v>
      </c>
      <c r="F392" s="24">
        <v>0</v>
      </c>
      <c r="G392" s="24">
        <v>0</v>
      </c>
      <c r="H392" s="25">
        <v>0</v>
      </c>
      <c r="I392" s="26"/>
      <c r="J392" s="24">
        <v>0</v>
      </c>
      <c r="K392" s="27">
        <v>0</v>
      </c>
      <c r="L392" s="43"/>
      <c r="M392" s="53">
        <v>0</v>
      </c>
      <c r="O392" s="60">
        <v>3156048</v>
      </c>
      <c r="P392" s="60">
        <v>32650</v>
      </c>
      <c r="Q392" s="60">
        <v>26120</v>
      </c>
      <c r="R392" s="60">
        <v>24487.5</v>
      </c>
      <c r="T392" s="96">
        <f t="shared" si="20"/>
        <v>0</v>
      </c>
      <c r="U392" s="96">
        <f t="shared" si="21"/>
        <v>0</v>
      </c>
      <c r="W392" s="94">
        <f t="shared" si="22"/>
        <v>0</v>
      </c>
      <c r="X392" s="94">
        <f t="shared" si="23"/>
        <v>0</v>
      </c>
    </row>
    <row r="393" spans="1:24" ht="191.25">
      <c r="A393" s="20">
        <v>383</v>
      </c>
      <c r="B393" s="21" t="s">
        <v>1178</v>
      </c>
      <c r="C393" s="31" t="s">
        <v>1177</v>
      </c>
      <c r="D393" s="21" t="s">
        <v>559</v>
      </c>
      <c r="E393" s="23">
        <v>0</v>
      </c>
      <c r="F393" s="24">
        <v>0</v>
      </c>
      <c r="G393" s="24">
        <v>0</v>
      </c>
      <c r="H393" s="25">
        <v>0</v>
      </c>
      <c r="I393" s="26"/>
      <c r="J393" s="24">
        <v>0</v>
      </c>
      <c r="K393" s="27">
        <v>0</v>
      </c>
      <c r="L393" s="43"/>
      <c r="M393" s="53">
        <v>0</v>
      </c>
      <c r="O393" s="60">
        <v>5721044</v>
      </c>
      <c r="P393" s="60">
        <v>63149</v>
      </c>
      <c r="Q393" s="60">
        <v>50519.199999999997</v>
      </c>
      <c r="R393" s="60">
        <v>47361.75</v>
      </c>
      <c r="T393" s="96">
        <f t="shared" si="20"/>
        <v>0</v>
      </c>
      <c r="U393" s="96">
        <f t="shared" si="21"/>
        <v>0</v>
      </c>
      <c r="W393" s="94">
        <f t="shared" si="22"/>
        <v>0</v>
      </c>
      <c r="X393" s="94">
        <f t="shared" si="23"/>
        <v>0</v>
      </c>
    </row>
    <row r="394" spans="1:24" ht="204">
      <c r="A394" s="20">
        <v>384</v>
      </c>
      <c r="B394" s="21" t="s">
        <v>1179</v>
      </c>
      <c r="C394" s="31" t="s">
        <v>1180</v>
      </c>
      <c r="D394" s="21" t="s">
        <v>1181</v>
      </c>
      <c r="E394" s="23">
        <v>2</v>
      </c>
      <c r="F394" s="24">
        <v>669105</v>
      </c>
      <c r="G394" s="24">
        <v>79234</v>
      </c>
      <c r="H394" s="25">
        <v>0</v>
      </c>
      <c r="I394" s="26"/>
      <c r="J394" s="24">
        <v>669105</v>
      </c>
      <c r="K394" s="27">
        <v>1338210</v>
      </c>
      <c r="L394" s="43"/>
      <c r="M394" s="53">
        <v>2</v>
      </c>
      <c r="O394" s="60">
        <v>669105</v>
      </c>
      <c r="P394" s="60">
        <v>79234</v>
      </c>
      <c r="Q394" s="60">
        <v>63387.199999999997</v>
      </c>
      <c r="R394" s="60">
        <v>59425.5</v>
      </c>
      <c r="T394" s="96">
        <f t="shared" ref="T394:T417" si="24">F394*Q394</f>
        <v>42412692456</v>
      </c>
      <c r="U394" s="96">
        <f t="shared" ref="U394:U417" si="25">F394*R394</f>
        <v>39761899177.5</v>
      </c>
      <c r="W394" s="94">
        <f t="shared" ref="W394:W417" si="26">T394-L394</f>
        <v>42412692456</v>
      </c>
      <c r="X394" s="94">
        <f t="shared" ref="X394:X417" si="27">U394-L394</f>
        <v>39761899177.5</v>
      </c>
    </row>
    <row r="395" spans="1:24" ht="204">
      <c r="A395" s="20">
        <v>385</v>
      </c>
      <c r="B395" s="21" t="s">
        <v>1182</v>
      </c>
      <c r="C395" s="31" t="s">
        <v>1180</v>
      </c>
      <c r="D395" s="21" t="s">
        <v>1181</v>
      </c>
      <c r="E395" s="23">
        <v>0</v>
      </c>
      <c r="F395" s="24">
        <v>0</v>
      </c>
      <c r="G395" s="24">
        <v>0</v>
      </c>
      <c r="H395" s="25">
        <v>0</v>
      </c>
      <c r="I395" s="26"/>
      <c r="J395" s="24">
        <v>0</v>
      </c>
      <c r="K395" s="27">
        <v>0</v>
      </c>
      <c r="L395" s="43"/>
      <c r="M395" s="53">
        <v>0</v>
      </c>
      <c r="O395" s="60">
        <v>5690388</v>
      </c>
      <c r="P395" s="60">
        <v>83262</v>
      </c>
      <c r="Q395" s="60">
        <v>66609.600000000006</v>
      </c>
      <c r="R395" s="60">
        <v>62446.5</v>
      </c>
      <c r="T395" s="96">
        <f t="shared" si="24"/>
        <v>0</v>
      </c>
      <c r="U395" s="96">
        <f t="shared" si="25"/>
        <v>0</v>
      </c>
      <c r="W395" s="94">
        <f t="shared" si="26"/>
        <v>0</v>
      </c>
      <c r="X395" s="94">
        <f t="shared" si="27"/>
        <v>0</v>
      </c>
    </row>
    <row r="396" spans="1:24" ht="204">
      <c r="A396" s="20">
        <v>386</v>
      </c>
      <c r="B396" s="21" t="s">
        <v>1183</v>
      </c>
      <c r="C396" s="31" t="s">
        <v>1184</v>
      </c>
      <c r="D396" s="21" t="s">
        <v>559</v>
      </c>
      <c r="E396" s="23">
        <v>0</v>
      </c>
      <c r="F396" s="24">
        <v>0</v>
      </c>
      <c r="G396" s="24">
        <v>0</v>
      </c>
      <c r="H396" s="25">
        <v>0</v>
      </c>
      <c r="I396" s="26"/>
      <c r="J396" s="24">
        <v>0</v>
      </c>
      <c r="K396" s="27">
        <v>0</v>
      </c>
      <c r="L396" s="43"/>
      <c r="M396" s="53">
        <v>0</v>
      </c>
      <c r="O396" s="60">
        <v>721140</v>
      </c>
      <c r="P396" s="60">
        <v>84840</v>
      </c>
      <c r="Q396" s="60">
        <v>67872</v>
      </c>
      <c r="R396" s="60">
        <v>63630</v>
      </c>
      <c r="T396" s="96">
        <f t="shared" si="24"/>
        <v>0</v>
      </c>
      <c r="U396" s="96">
        <f t="shared" si="25"/>
        <v>0</v>
      </c>
      <c r="W396" s="94">
        <f t="shared" si="26"/>
        <v>0</v>
      </c>
      <c r="X396" s="94">
        <f t="shared" si="27"/>
        <v>0</v>
      </c>
    </row>
    <row r="397" spans="1:24" ht="204">
      <c r="A397" s="20">
        <v>387</v>
      </c>
      <c r="B397" s="21" t="s">
        <v>1185</v>
      </c>
      <c r="C397" s="31" t="s">
        <v>1184</v>
      </c>
      <c r="D397" s="21" t="s">
        <v>559</v>
      </c>
      <c r="E397" s="23">
        <v>0</v>
      </c>
      <c r="F397" s="24">
        <v>0</v>
      </c>
      <c r="G397" s="24">
        <v>0</v>
      </c>
      <c r="H397" s="25">
        <v>0</v>
      </c>
      <c r="I397" s="26"/>
      <c r="J397" s="24">
        <v>0</v>
      </c>
      <c r="K397" s="27">
        <v>0</v>
      </c>
      <c r="L397" s="43"/>
      <c r="M397" s="53">
        <v>0</v>
      </c>
      <c r="O397" s="60">
        <v>5690388</v>
      </c>
      <c r="P397" s="60">
        <v>90864</v>
      </c>
      <c r="Q397" s="60">
        <v>72691.199999999997</v>
      </c>
      <c r="R397" s="60">
        <v>68148</v>
      </c>
      <c r="T397" s="96">
        <f t="shared" si="24"/>
        <v>0</v>
      </c>
      <c r="U397" s="96">
        <f t="shared" si="25"/>
        <v>0</v>
      </c>
      <c r="W397" s="94">
        <f t="shared" si="26"/>
        <v>0</v>
      </c>
      <c r="X397" s="94">
        <f t="shared" si="27"/>
        <v>0</v>
      </c>
    </row>
    <row r="398" spans="1:24" ht="191.25">
      <c r="A398" s="20">
        <v>388</v>
      </c>
      <c r="B398" s="21" t="s">
        <v>1186</v>
      </c>
      <c r="C398" s="31" t="s">
        <v>1187</v>
      </c>
      <c r="D398" s="21" t="s">
        <v>559</v>
      </c>
      <c r="E398" s="23">
        <v>0</v>
      </c>
      <c r="F398" s="24">
        <v>0</v>
      </c>
      <c r="G398" s="24">
        <v>0</v>
      </c>
      <c r="H398" s="25">
        <v>0</v>
      </c>
      <c r="I398" s="26"/>
      <c r="J398" s="24">
        <v>0</v>
      </c>
      <c r="K398" s="27">
        <v>0</v>
      </c>
      <c r="L398" s="43"/>
      <c r="M398" s="53">
        <v>0</v>
      </c>
      <c r="O398" s="60">
        <v>989800</v>
      </c>
      <c r="P398" s="60">
        <v>104919</v>
      </c>
      <c r="Q398" s="60">
        <v>83935.2</v>
      </c>
      <c r="R398" s="60">
        <v>78689.25</v>
      </c>
      <c r="T398" s="96">
        <f t="shared" si="24"/>
        <v>0</v>
      </c>
      <c r="U398" s="96">
        <f t="shared" si="25"/>
        <v>0</v>
      </c>
      <c r="W398" s="94">
        <f t="shared" si="26"/>
        <v>0</v>
      </c>
      <c r="X398" s="94">
        <f t="shared" si="27"/>
        <v>0</v>
      </c>
    </row>
    <row r="399" spans="1:24" ht="191.25">
      <c r="A399" s="20">
        <v>389</v>
      </c>
      <c r="B399" s="21" t="s">
        <v>1188</v>
      </c>
      <c r="C399" s="31" t="s">
        <v>1187</v>
      </c>
      <c r="D399" s="21" t="s">
        <v>559</v>
      </c>
      <c r="E399" s="23">
        <v>0</v>
      </c>
      <c r="F399" s="24">
        <v>0</v>
      </c>
      <c r="G399" s="24">
        <v>0</v>
      </c>
      <c r="H399" s="25">
        <v>0</v>
      </c>
      <c r="I399" s="26"/>
      <c r="J399" s="24">
        <v>0</v>
      </c>
      <c r="K399" s="27">
        <v>0</v>
      </c>
      <c r="L399" s="43"/>
      <c r="M399" s="53">
        <v>0</v>
      </c>
      <c r="O399" s="60">
        <v>13030067</v>
      </c>
      <c r="P399" s="60">
        <v>104919</v>
      </c>
      <c r="Q399" s="60">
        <v>83935.2</v>
      </c>
      <c r="R399" s="60">
        <v>78689.25</v>
      </c>
      <c r="T399" s="96">
        <f t="shared" si="24"/>
        <v>0</v>
      </c>
      <c r="U399" s="96">
        <f t="shared" si="25"/>
        <v>0</v>
      </c>
      <c r="W399" s="94">
        <f t="shared" si="26"/>
        <v>0</v>
      </c>
      <c r="X399" s="94">
        <f t="shared" si="27"/>
        <v>0</v>
      </c>
    </row>
    <row r="400" spans="1:24" ht="178.5">
      <c r="A400" s="20">
        <v>390</v>
      </c>
      <c r="B400" s="21" t="s">
        <v>1189</v>
      </c>
      <c r="C400" s="31" t="s">
        <v>1190</v>
      </c>
      <c r="D400" s="21" t="s">
        <v>559</v>
      </c>
      <c r="E400" s="23">
        <v>0</v>
      </c>
      <c r="F400" s="24">
        <v>0</v>
      </c>
      <c r="G400" s="24">
        <v>0</v>
      </c>
      <c r="H400" s="25">
        <v>0</v>
      </c>
      <c r="I400" s="26"/>
      <c r="J400" s="24">
        <v>0</v>
      </c>
      <c r="K400" s="27">
        <v>0</v>
      </c>
      <c r="L400" s="43"/>
      <c r="M400" s="53">
        <v>0</v>
      </c>
      <c r="O400" s="60">
        <v>753945</v>
      </c>
      <c r="P400" s="60">
        <v>81164</v>
      </c>
      <c r="Q400" s="60">
        <v>64931.199999999997</v>
      </c>
      <c r="R400" s="60">
        <v>60873</v>
      </c>
      <c r="T400" s="96">
        <f t="shared" si="24"/>
        <v>0</v>
      </c>
      <c r="U400" s="96">
        <f t="shared" si="25"/>
        <v>0</v>
      </c>
      <c r="W400" s="94">
        <f t="shared" si="26"/>
        <v>0</v>
      </c>
      <c r="X400" s="94">
        <f t="shared" si="27"/>
        <v>0</v>
      </c>
    </row>
    <row r="401" spans="1:24" ht="178.5">
      <c r="A401" s="20">
        <v>391</v>
      </c>
      <c r="B401" s="21" t="s">
        <v>1191</v>
      </c>
      <c r="C401" s="31" t="s">
        <v>1190</v>
      </c>
      <c r="D401" s="21" t="s">
        <v>559</v>
      </c>
      <c r="E401" s="23">
        <v>0</v>
      </c>
      <c r="F401" s="24">
        <v>0</v>
      </c>
      <c r="G401" s="24">
        <v>0</v>
      </c>
      <c r="H401" s="25">
        <v>0</v>
      </c>
      <c r="I401" s="26"/>
      <c r="J401" s="24">
        <v>0</v>
      </c>
      <c r="K401" s="27">
        <v>0</v>
      </c>
      <c r="L401" s="43"/>
      <c r="M401" s="53">
        <v>0</v>
      </c>
      <c r="O401" s="60">
        <v>8479475</v>
      </c>
      <c r="P401" s="60">
        <v>89201</v>
      </c>
      <c r="Q401" s="60">
        <v>71360.800000000003</v>
      </c>
      <c r="R401" s="60">
        <v>66900.75</v>
      </c>
      <c r="T401" s="96">
        <f t="shared" si="24"/>
        <v>0</v>
      </c>
      <c r="U401" s="96">
        <f t="shared" si="25"/>
        <v>0</v>
      </c>
      <c r="W401" s="94">
        <f t="shared" si="26"/>
        <v>0</v>
      </c>
      <c r="X401" s="94">
        <f t="shared" si="27"/>
        <v>0</v>
      </c>
    </row>
    <row r="402" spans="1:24" ht="165.75">
      <c r="A402" s="20">
        <v>392</v>
      </c>
      <c r="B402" s="21" t="s">
        <v>1192</v>
      </c>
      <c r="C402" s="31" t="s">
        <v>1193</v>
      </c>
      <c r="D402" s="21" t="s">
        <v>559</v>
      </c>
      <c r="E402" s="23">
        <v>0</v>
      </c>
      <c r="F402" s="24">
        <v>0</v>
      </c>
      <c r="G402" s="24">
        <v>0</v>
      </c>
      <c r="H402" s="25">
        <v>0</v>
      </c>
      <c r="I402" s="26"/>
      <c r="J402" s="24">
        <v>0</v>
      </c>
      <c r="K402" s="27">
        <v>0</v>
      </c>
      <c r="L402" s="43"/>
      <c r="M402" s="53">
        <v>0</v>
      </c>
      <c r="O402" s="60">
        <v>1074640</v>
      </c>
      <c r="P402" s="60">
        <v>88884</v>
      </c>
      <c r="Q402" s="60">
        <v>71107.199999999997</v>
      </c>
      <c r="R402" s="60">
        <v>66663</v>
      </c>
      <c r="T402" s="96">
        <f t="shared" si="24"/>
        <v>0</v>
      </c>
      <c r="U402" s="96">
        <f t="shared" si="25"/>
        <v>0</v>
      </c>
      <c r="W402" s="94">
        <f t="shared" si="26"/>
        <v>0</v>
      </c>
      <c r="X402" s="94">
        <f t="shared" si="27"/>
        <v>0</v>
      </c>
    </row>
    <row r="403" spans="1:24" ht="165.75">
      <c r="A403" s="20">
        <v>393</v>
      </c>
      <c r="B403" s="21" t="s">
        <v>1194</v>
      </c>
      <c r="C403" s="31" t="s">
        <v>1193</v>
      </c>
      <c r="D403" s="21" t="s">
        <v>559</v>
      </c>
      <c r="E403" s="23">
        <v>0</v>
      </c>
      <c r="F403" s="24">
        <v>0</v>
      </c>
      <c r="G403" s="24">
        <v>0</v>
      </c>
      <c r="H403" s="25">
        <v>0</v>
      </c>
      <c r="I403" s="26"/>
      <c r="J403" s="24">
        <v>0</v>
      </c>
      <c r="K403" s="27">
        <v>0</v>
      </c>
      <c r="L403" s="43"/>
      <c r="M403" s="53">
        <v>0</v>
      </c>
      <c r="O403" s="60">
        <v>19004160</v>
      </c>
      <c r="P403" s="60">
        <v>88884</v>
      </c>
      <c r="Q403" s="60">
        <v>71107.199999999997</v>
      </c>
      <c r="R403" s="60">
        <v>66663</v>
      </c>
      <c r="T403" s="96">
        <f t="shared" si="24"/>
        <v>0</v>
      </c>
      <c r="U403" s="96">
        <f t="shared" si="25"/>
        <v>0</v>
      </c>
      <c r="W403" s="94">
        <f t="shared" si="26"/>
        <v>0</v>
      </c>
      <c r="X403" s="94">
        <f t="shared" si="27"/>
        <v>0</v>
      </c>
    </row>
    <row r="404" spans="1:24" ht="114.75">
      <c r="A404" s="20">
        <v>394</v>
      </c>
      <c r="B404" s="21" t="s">
        <v>1195</v>
      </c>
      <c r="C404" s="31" t="s">
        <v>1196</v>
      </c>
      <c r="D404" s="21" t="s">
        <v>559</v>
      </c>
      <c r="E404" s="23">
        <v>1</v>
      </c>
      <c r="F404" s="24">
        <v>1187760</v>
      </c>
      <c r="G404" s="24">
        <v>87668</v>
      </c>
      <c r="H404" s="25">
        <v>0</v>
      </c>
      <c r="I404" s="26"/>
      <c r="J404" s="24">
        <v>1187760</v>
      </c>
      <c r="K404" s="27">
        <v>1187760</v>
      </c>
      <c r="L404" s="43"/>
      <c r="M404" s="53">
        <v>1</v>
      </c>
      <c r="O404" s="60">
        <v>1187760</v>
      </c>
      <c r="P404" s="60">
        <v>87668</v>
      </c>
      <c r="Q404" s="60">
        <v>70134.399999999994</v>
      </c>
      <c r="R404" s="60">
        <v>65751</v>
      </c>
      <c r="T404" s="96">
        <f t="shared" si="24"/>
        <v>83302834944</v>
      </c>
      <c r="U404" s="96">
        <f t="shared" si="25"/>
        <v>78096407760</v>
      </c>
      <c r="W404" s="94">
        <f t="shared" si="26"/>
        <v>83302834944</v>
      </c>
      <c r="X404" s="94">
        <f t="shared" si="27"/>
        <v>78096407760</v>
      </c>
    </row>
    <row r="405" spans="1:24" ht="114.75">
      <c r="A405" s="20">
        <v>395</v>
      </c>
      <c r="B405" s="21" t="s">
        <v>1197</v>
      </c>
      <c r="C405" s="31" t="s">
        <v>1196</v>
      </c>
      <c r="D405" s="21" t="s">
        <v>559</v>
      </c>
      <c r="E405" s="23">
        <v>0</v>
      </c>
      <c r="F405" s="24">
        <v>0</v>
      </c>
      <c r="G405" s="24">
        <v>0</v>
      </c>
      <c r="H405" s="25">
        <v>0</v>
      </c>
      <c r="I405" s="26"/>
      <c r="J405" s="24">
        <v>0</v>
      </c>
      <c r="K405" s="27">
        <v>0</v>
      </c>
      <c r="L405" s="43"/>
      <c r="M405" s="53">
        <v>0</v>
      </c>
      <c r="O405" s="60">
        <v>9219358</v>
      </c>
      <c r="P405" s="60">
        <v>102900</v>
      </c>
      <c r="Q405" s="60">
        <v>82320</v>
      </c>
      <c r="R405" s="60">
        <v>77175</v>
      </c>
      <c r="T405" s="96">
        <f t="shared" si="24"/>
        <v>0</v>
      </c>
      <c r="U405" s="96">
        <f t="shared" si="25"/>
        <v>0</v>
      </c>
      <c r="W405" s="94">
        <f t="shared" si="26"/>
        <v>0</v>
      </c>
      <c r="X405" s="94">
        <f t="shared" si="27"/>
        <v>0</v>
      </c>
    </row>
    <row r="406" spans="1:24" ht="165.75">
      <c r="A406" s="20">
        <v>396</v>
      </c>
      <c r="B406" s="21" t="s">
        <v>1198</v>
      </c>
      <c r="C406" s="31" t="s">
        <v>1199</v>
      </c>
      <c r="D406" s="21" t="s">
        <v>559</v>
      </c>
      <c r="E406" s="23">
        <v>0</v>
      </c>
      <c r="F406" s="24">
        <v>0</v>
      </c>
      <c r="G406" s="24">
        <v>0</v>
      </c>
      <c r="H406" s="25">
        <v>0</v>
      </c>
      <c r="I406" s="26"/>
      <c r="J406" s="24">
        <v>0</v>
      </c>
      <c r="K406" s="27">
        <v>0</v>
      </c>
      <c r="L406" s="43"/>
      <c r="M406" s="53">
        <v>0</v>
      </c>
      <c r="O406" s="60">
        <v>509040</v>
      </c>
      <c r="P406" s="60">
        <v>48619</v>
      </c>
      <c r="Q406" s="60">
        <v>38895.199999999997</v>
      </c>
      <c r="R406" s="60">
        <v>36464.25</v>
      </c>
      <c r="T406" s="96">
        <f t="shared" si="24"/>
        <v>0</v>
      </c>
      <c r="U406" s="96">
        <f t="shared" si="25"/>
        <v>0</v>
      </c>
      <c r="W406" s="94">
        <f t="shared" si="26"/>
        <v>0</v>
      </c>
      <c r="X406" s="94">
        <f t="shared" si="27"/>
        <v>0</v>
      </c>
    </row>
    <row r="407" spans="1:24" ht="165.75">
      <c r="A407" s="20">
        <v>397</v>
      </c>
      <c r="B407" s="21" t="s">
        <v>1200</v>
      </c>
      <c r="C407" s="31" t="s">
        <v>1199</v>
      </c>
      <c r="D407" s="21" t="s">
        <v>559</v>
      </c>
      <c r="E407" s="23">
        <v>0</v>
      </c>
      <c r="F407" s="24">
        <v>0</v>
      </c>
      <c r="G407" s="24">
        <v>0</v>
      </c>
      <c r="H407" s="25">
        <v>0</v>
      </c>
      <c r="I407" s="26"/>
      <c r="J407" s="24">
        <v>0</v>
      </c>
      <c r="K407" s="27">
        <v>0</v>
      </c>
      <c r="L407" s="43"/>
      <c r="M407" s="53">
        <v>0</v>
      </c>
      <c r="O407" s="60">
        <v>3955784</v>
      </c>
      <c r="P407" s="60">
        <v>58434</v>
      </c>
      <c r="Q407" s="60">
        <v>46747.199999999997</v>
      </c>
      <c r="R407" s="60">
        <v>43825.5</v>
      </c>
      <c r="T407" s="96">
        <f t="shared" si="24"/>
        <v>0</v>
      </c>
      <c r="U407" s="96">
        <f t="shared" si="25"/>
        <v>0</v>
      </c>
      <c r="W407" s="94">
        <f t="shared" si="26"/>
        <v>0</v>
      </c>
      <c r="X407" s="94">
        <f t="shared" si="27"/>
        <v>0</v>
      </c>
    </row>
    <row r="408" spans="1:24" ht="216.75">
      <c r="A408" s="20">
        <v>398</v>
      </c>
      <c r="B408" s="21" t="s">
        <v>1201</v>
      </c>
      <c r="C408" s="31" t="s">
        <v>1202</v>
      </c>
      <c r="D408" s="21" t="s">
        <v>559</v>
      </c>
      <c r="E408" s="23">
        <v>1</v>
      </c>
      <c r="F408" s="24">
        <v>1272600</v>
      </c>
      <c r="G408" s="24">
        <v>2822</v>
      </c>
      <c r="H408" s="25">
        <v>0</v>
      </c>
      <c r="I408" s="26"/>
      <c r="J408" s="24">
        <v>1272600</v>
      </c>
      <c r="K408" s="27">
        <v>1272600</v>
      </c>
      <c r="L408" s="43"/>
      <c r="M408" s="53">
        <v>1</v>
      </c>
      <c r="O408" s="60">
        <v>1272600</v>
      </c>
      <c r="P408" s="60">
        <v>2822</v>
      </c>
      <c r="Q408" s="60">
        <v>2257.6</v>
      </c>
      <c r="R408" s="60">
        <v>2116.5</v>
      </c>
      <c r="T408" s="96">
        <f t="shared" si="24"/>
        <v>2873021760</v>
      </c>
      <c r="U408" s="96">
        <f t="shared" si="25"/>
        <v>2693457900</v>
      </c>
      <c r="W408" s="94">
        <f t="shared" si="26"/>
        <v>2873021760</v>
      </c>
      <c r="X408" s="94">
        <f t="shared" si="27"/>
        <v>2693457900</v>
      </c>
    </row>
    <row r="409" spans="1:24" ht="216.75">
      <c r="A409" s="20">
        <v>399</v>
      </c>
      <c r="B409" s="21" t="s">
        <v>1203</v>
      </c>
      <c r="C409" s="31" t="s">
        <v>1202</v>
      </c>
      <c r="D409" s="21" t="s">
        <v>559</v>
      </c>
      <c r="E409" s="23">
        <v>0</v>
      </c>
      <c r="F409" s="24">
        <v>0</v>
      </c>
      <c r="G409" s="24">
        <v>0</v>
      </c>
      <c r="H409" s="25">
        <v>0</v>
      </c>
      <c r="I409" s="26"/>
      <c r="J409" s="24">
        <v>0</v>
      </c>
      <c r="K409" s="27">
        <v>0</v>
      </c>
      <c r="L409" s="43"/>
      <c r="M409" s="53">
        <v>0</v>
      </c>
      <c r="O409" s="60">
        <v>9877883</v>
      </c>
      <c r="P409" s="60">
        <v>12709</v>
      </c>
      <c r="Q409" s="60">
        <v>10167.200000000001</v>
      </c>
      <c r="R409" s="60">
        <v>9531.75</v>
      </c>
      <c r="T409" s="96">
        <f t="shared" si="24"/>
        <v>0</v>
      </c>
      <c r="U409" s="96">
        <f t="shared" si="25"/>
        <v>0</v>
      </c>
      <c r="W409" s="94">
        <f t="shared" si="26"/>
        <v>0</v>
      </c>
      <c r="X409" s="94">
        <f t="shared" si="27"/>
        <v>0</v>
      </c>
    </row>
    <row r="410" spans="1:24" ht="204">
      <c r="A410" s="20">
        <v>400</v>
      </c>
      <c r="B410" s="21" t="s">
        <v>1204</v>
      </c>
      <c r="C410" s="31" t="s">
        <v>1205</v>
      </c>
      <c r="D410" s="21" t="s">
        <v>559</v>
      </c>
      <c r="E410" s="23">
        <v>0</v>
      </c>
      <c r="F410" s="24">
        <v>0</v>
      </c>
      <c r="G410" s="24">
        <v>0</v>
      </c>
      <c r="H410" s="25">
        <v>0</v>
      </c>
      <c r="I410" s="26"/>
      <c r="J410" s="24">
        <v>0</v>
      </c>
      <c r="K410" s="27">
        <v>0</v>
      </c>
      <c r="L410" s="43"/>
      <c r="M410" s="53">
        <v>0</v>
      </c>
      <c r="O410" s="60">
        <v>2590342</v>
      </c>
      <c r="P410" s="60">
        <v>3757</v>
      </c>
      <c r="Q410" s="60">
        <v>3005.6</v>
      </c>
      <c r="R410" s="60">
        <v>2817.75</v>
      </c>
      <c r="T410" s="96">
        <f t="shared" si="24"/>
        <v>0</v>
      </c>
      <c r="U410" s="96">
        <f t="shared" si="25"/>
        <v>0</v>
      </c>
      <c r="W410" s="94">
        <f t="shared" si="26"/>
        <v>0</v>
      </c>
      <c r="X410" s="94">
        <f t="shared" si="27"/>
        <v>0</v>
      </c>
    </row>
    <row r="411" spans="1:24" ht="216.75">
      <c r="A411" s="20">
        <v>401</v>
      </c>
      <c r="B411" s="21" t="s">
        <v>1206</v>
      </c>
      <c r="C411" s="31" t="s">
        <v>1207</v>
      </c>
      <c r="D411" s="21" t="s">
        <v>559</v>
      </c>
      <c r="E411" s="23">
        <v>0</v>
      </c>
      <c r="F411" s="24">
        <v>0</v>
      </c>
      <c r="G411" s="24">
        <v>0</v>
      </c>
      <c r="H411" s="25">
        <v>0</v>
      </c>
      <c r="I411" s="26"/>
      <c r="J411" s="24">
        <v>0</v>
      </c>
      <c r="K411" s="27">
        <v>0</v>
      </c>
      <c r="L411" s="43"/>
      <c r="M411" s="53">
        <v>0</v>
      </c>
      <c r="O411" s="60">
        <v>8416128</v>
      </c>
      <c r="P411" s="60">
        <v>75779</v>
      </c>
      <c r="Q411" s="60">
        <v>60623.199999999997</v>
      </c>
      <c r="R411" s="60">
        <v>56834.25</v>
      </c>
      <c r="T411" s="96">
        <f t="shared" si="24"/>
        <v>0</v>
      </c>
      <c r="U411" s="96">
        <f t="shared" si="25"/>
        <v>0</v>
      </c>
      <c r="W411" s="94">
        <f t="shared" si="26"/>
        <v>0</v>
      </c>
      <c r="X411" s="94">
        <f t="shared" si="27"/>
        <v>0</v>
      </c>
    </row>
    <row r="412" spans="1:24" ht="242.25">
      <c r="A412" s="20">
        <v>402</v>
      </c>
      <c r="B412" s="21" t="s">
        <v>1232</v>
      </c>
      <c r="C412" s="31" t="s">
        <v>1233</v>
      </c>
      <c r="D412" s="21" t="s">
        <v>559</v>
      </c>
      <c r="E412" s="23">
        <v>0</v>
      </c>
      <c r="F412" s="24">
        <v>0</v>
      </c>
      <c r="G412" s="24">
        <v>0</v>
      </c>
      <c r="H412" s="25">
        <v>0</v>
      </c>
      <c r="I412" s="26"/>
      <c r="J412" s="24">
        <v>0</v>
      </c>
      <c r="K412" s="27">
        <v>0</v>
      </c>
      <c r="L412" s="43"/>
      <c r="M412" s="53">
        <v>0</v>
      </c>
      <c r="O412" s="60">
        <v>1161463</v>
      </c>
      <c r="P412" s="60">
        <v>66287</v>
      </c>
      <c r="Q412" s="60">
        <v>53029.599999999999</v>
      </c>
      <c r="R412" s="60">
        <v>49715.25</v>
      </c>
      <c r="T412" s="96">
        <f t="shared" si="24"/>
        <v>0</v>
      </c>
      <c r="U412" s="96">
        <f t="shared" si="25"/>
        <v>0</v>
      </c>
      <c r="W412" s="94">
        <f t="shared" si="26"/>
        <v>0</v>
      </c>
      <c r="X412" s="94">
        <f t="shared" si="27"/>
        <v>0</v>
      </c>
    </row>
    <row r="413" spans="1:24" ht="242.25">
      <c r="A413" s="20">
        <v>403</v>
      </c>
      <c r="B413" s="21" t="s">
        <v>1234</v>
      </c>
      <c r="C413" s="31" t="s">
        <v>1233</v>
      </c>
      <c r="D413" s="21" t="s">
        <v>559</v>
      </c>
      <c r="E413" s="23">
        <v>0</v>
      </c>
      <c r="F413" s="24">
        <v>0</v>
      </c>
      <c r="G413" s="24">
        <v>0</v>
      </c>
      <c r="H413" s="25">
        <v>0</v>
      </c>
      <c r="I413" s="26"/>
      <c r="J413" s="24">
        <v>0</v>
      </c>
      <c r="K413" s="27">
        <v>0</v>
      </c>
      <c r="L413" s="43"/>
      <c r="M413" s="53">
        <v>0</v>
      </c>
      <c r="O413" s="60">
        <v>7619558</v>
      </c>
      <c r="P413" s="60">
        <v>128116</v>
      </c>
      <c r="Q413" s="60">
        <v>102492.8</v>
      </c>
      <c r="R413" s="60">
        <v>96087</v>
      </c>
      <c r="T413" s="96">
        <f t="shared" si="24"/>
        <v>0</v>
      </c>
      <c r="U413" s="96">
        <f t="shared" si="25"/>
        <v>0</v>
      </c>
      <c r="W413" s="94">
        <f t="shared" si="26"/>
        <v>0</v>
      </c>
      <c r="X413" s="94">
        <f t="shared" si="27"/>
        <v>0</v>
      </c>
    </row>
    <row r="414" spans="1:24" ht="267.75">
      <c r="A414" s="20">
        <v>404</v>
      </c>
      <c r="B414" s="21" t="s">
        <v>1235</v>
      </c>
      <c r="C414" s="31" t="s">
        <v>1236</v>
      </c>
      <c r="D414" s="21" t="s">
        <v>559</v>
      </c>
      <c r="E414" s="23">
        <v>0</v>
      </c>
      <c r="F414" s="24">
        <v>0</v>
      </c>
      <c r="G414" s="24">
        <v>0</v>
      </c>
      <c r="H414" s="25">
        <v>0</v>
      </c>
      <c r="I414" s="26"/>
      <c r="J414" s="24">
        <v>0</v>
      </c>
      <c r="K414" s="27">
        <v>0</v>
      </c>
      <c r="L414" s="43"/>
      <c r="M414" s="53">
        <v>0</v>
      </c>
      <c r="O414" s="60">
        <v>611296</v>
      </c>
      <c r="P414" s="60">
        <v>55106</v>
      </c>
      <c r="Q414" s="60">
        <v>44084.800000000003</v>
      </c>
      <c r="R414" s="60">
        <v>41329.5</v>
      </c>
      <c r="T414" s="96">
        <f t="shared" si="24"/>
        <v>0</v>
      </c>
      <c r="U414" s="96">
        <f t="shared" si="25"/>
        <v>0</v>
      </c>
      <c r="W414" s="94">
        <f t="shared" si="26"/>
        <v>0</v>
      </c>
      <c r="X414" s="94">
        <f t="shared" si="27"/>
        <v>0</v>
      </c>
    </row>
    <row r="415" spans="1:24" ht="267.75">
      <c r="A415" s="20">
        <v>405</v>
      </c>
      <c r="B415" s="21" t="s">
        <v>1237</v>
      </c>
      <c r="C415" s="31" t="s">
        <v>1236</v>
      </c>
      <c r="D415" s="21" t="s">
        <v>559</v>
      </c>
      <c r="E415" s="23">
        <v>0</v>
      </c>
      <c r="F415" s="24">
        <v>0</v>
      </c>
      <c r="G415" s="24">
        <v>0</v>
      </c>
      <c r="H415" s="25">
        <v>0</v>
      </c>
      <c r="I415" s="26"/>
      <c r="J415" s="24">
        <v>0</v>
      </c>
      <c r="K415" s="27">
        <v>0</v>
      </c>
      <c r="L415" s="43"/>
      <c r="M415" s="53">
        <v>0</v>
      </c>
      <c r="O415" s="60">
        <v>4621427</v>
      </c>
      <c r="P415" s="60">
        <v>75951</v>
      </c>
      <c r="Q415" s="60">
        <v>60760.800000000003</v>
      </c>
      <c r="R415" s="60">
        <v>56963.25</v>
      </c>
      <c r="T415" s="96">
        <f t="shared" si="24"/>
        <v>0</v>
      </c>
      <c r="U415" s="96">
        <f t="shared" si="25"/>
        <v>0</v>
      </c>
      <c r="W415" s="94">
        <f t="shared" si="26"/>
        <v>0</v>
      </c>
      <c r="X415" s="94">
        <f t="shared" si="27"/>
        <v>0</v>
      </c>
    </row>
    <row r="416" spans="1:24" ht="178.5">
      <c r="A416" s="20">
        <v>406</v>
      </c>
      <c r="B416" s="21" t="s">
        <v>1238</v>
      </c>
      <c r="C416" s="31" t="s">
        <v>1239</v>
      </c>
      <c r="D416" s="21" t="s">
        <v>559</v>
      </c>
      <c r="E416" s="23">
        <v>0</v>
      </c>
      <c r="F416" s="24">
        <v>0</v>
      </c>
      <c r="G416" s="24">
        <v>0</v>
      </c>
      <c r="H416" s="25">
        <v>0</v>
      </c>
      <c r="I416" s="26"/>
      <c r="J416" s="24">
        <v>0</v>
      </c>
      <c r="K416" s="27">
        <v>0</v>
      </c>
      <c r="L416" s="43"/>
      <c r="M416" s="53">
        <v>0</v>
      </c>
      <c r="O416" s="60">
        <v>476346</v>
      </c>
      <c r="P416" s="60">
        <v>40749</v>
      </c>
      <c r="Q416" s="60">
        <v>32599.200000000001</v>
      </c>
      <c r="R416" s="60">
        <v>30561.75</v>
      </c>
      <c r="T416" s="96">
        <f t="shared" si="24"/>
        <v>0</v>
      </c>
      <c r="U416" s="96">
        <f t="shared" si="25"/>
        <v>0</v>
      </c>
      <c r="W416" s="94">
        <f t="shared" si="26"/>
        <v>0</v>
      </c>
      <c r="X416" s="94">
        <f t="shared" si="27"/>
        <v>0</v>
      </c>
    </row>
    <row r="417" spans="1:24" ht="178.5">
      <c r="A417" s="20">
        <v>407</v>
      </c>
      <c r="B417" s="21" t="s">
        <v>1240</v>
      </c>
      <c r="C417" s="31" t="s">
        <v>1239</v>
      </c>
      <c r="D417" s="21" t="s">
        <v>559</v>
      </c>
      <c r="E417" s="23">
        <v>0</v>
      </c>
      <c r="F417" s="24">
        <v>0</v>
      </c>
      <c r="G417" s="24">
        <v>0</v>
      </c>
      <c r="H417" s="25">
        <v>0</v>
      </c>
      <c r="I417" s="26"/>
      <c r="J417" s="24">
        <v>0</v>
      </c>
      <c r="K417" s="27">
        <v>0</v>
      </c>
      <c r="L417" s="43"/>
      <c r="M417" s="53">
        <v>0</v>
      </c>
      <c r="O417" s="60">
        <v>4242000</v>
      </c>
      <c r="P417" s="60">
        <v>65876</v>
      </c>
      <c r="Q417" s="60">
        <v>52700.800000000003</v>
      </c>
      <c r="R417" s="60">
        <v>49407</v>
      </c>
      <c r="T417" s="96">
        <f t="shared" si="24"/>
        <v>0</v>
      </c>
      <c r="U417" s="96">
        <f t="shared" si="25"/>
        <v>0</v>
      </c>
      <c r="W417" s="94">
        <f t="shared" si="26"/>
        <v>0</v>
      </c>
      <c r="X417" s="94">
        <f t="shared" si="27"/>
        <v>0</v>
      </c>
    </row>
    <row r="418" spans="1:24" ht="15.75">
      <c r="A418" s="55" t="s">
        <v>1241</v>
      </c>
      <c r="B418" s="56" t="s">
        <v>1241</v>
      </c>
      <c r="C418" s="56" t="s">
        <v>1241</v>
      </c>
      <c r="D418" s="56" t="s">
        <v>1241</v>
      </c>
      <c r="E418" s="56" t="s">
        <v>1241</v>
      </c>
      <c r="F418" s="56" t="s">
        <v>1241</v>
      </c>
      <c r="G418" s="56"/>
      <c r="H418" s="56"/>
      <c r="I418" s="56"/>
      <c r="J418" s="57" t="s">
        <v>1242</v>
      </c>
      <c r="K418" s="58">
        <v>18575944</v>
      </c>
      <c r="L418" s="43"/>
      <c r="M418" s="44"/>
    </row>
    <row r="419" spans="1:24">
      <c r="A419" s="44"/>
      <c r="B419" s="44"/>
      <c r="C419" s="44"/>
      <c r="D419" s="44"/>
      <c r="E419" s="40"/>
      <c r="F419" s="41"/>
      <c r="G419" s="41"/>
      <c r="H419" s="41"/>
      <c r="I419" s="41"/>
      <c r="J419" s="41"/>
      <c r="K419" s="44"/>
      <c r="L419" s="43"/>
      <c r="M419" s="44"/>
    </row>
  </sheetData>
  <mergeCells count="8">
    <mergeCell ref="A1:B1"/>
    <mergeCell ref="A2:B2"/>
    <mergeCell ref="F2:I2"/>
    <mergeCell ref="A3:B5"/>
    <mergeCell ref="C3:C5"/>
    <mergeCell ref="F3:I3"/>
    <mergeCell ref="F4:I4"/>
    <mergeCell ref="F5:I5"/>
  </mergeCells>
  <conditionalFormatting sqref="J10:J417 F10:H417">
    <cfRule type="expression" dxfId="39" priority="8">
      <formula>ISERROR($K10)</formula>
    </cfRule>
  </conditionalFormatting>
  <conditionalFormatting sqref="M10:M417">
    <cfRule type="expression" dxfId="38" priority="7">
      <formula>ISERROR($I10)</formula>
    </cfRule>
  </conditionalFormatting>
  <conditionalFormatting sqref="K10:K417">
    <cfRule type="expression" dxfId="37" priority="6">
      <formula>ISERROR(K10)</formula>
    </cfRule>
  </conditionalFormatting>
  <conditionalFormatting sqref="K418">
    <cfRule type="expression" dxfId="36" priority="5">
      <formula>ISERROR($K$422)</formula>
    </cfRule>
  </conditionalFormatting>
  <conditionalFormatting sqref="E10:E417">
    <cfRule type="cellIs" dxfId="35" priority="4" operator="equal">
      <formula>0</formula>
    </cfRule>
  </conditionalFormatting>
  <conditionalFormatting sqref="C1:C2">
    <cfRule type="cellIs" dxfId="34" priority="3" operator="equal">
      <formula>0</formula>
    </cfRule>
  </conditionalFormatting>
  <conditionalFormatting sqref="J2:J5">
    <cfRule type="cellIs" dxfId="33" priority="2" operator="equal">
      <formula>0</formula>
    </cfRule>
  </conditionalFormatting>
  <conditionalFormatting sqref="K2:K5">
    <cfRule type="cellIs" dxfId="32" priority="1" operator="equal">
      <formula>0</formula>
    </cfRule>
  </conditionalFormatting>
  <dataValidations count="4">
    <dataValidation type="decimal" operator="greaterThan" allowBlank="1" showInputMessage="1" showErrorMessage="1" sqref="N1:N69" xr:uid="{4374C0FE-7749-4F46-82A2-A143D70CFF53}">
      <formula1>0</formula1>
    </dataValidation>
    <dataValidation type="custom" allowBlank="1" showInputMessage="1" showErrorMessage="1" errorTitle="Descuento no valido" error="Por favor verifique en la columna &quot;Descuento sobre precio minimo&quot;:_x000a_- La mitad de los items pueden tener un descuento máximo del 25%_x000a_- La otra mitad puede tener un descuento máximo del 20%" promptTitle="Reglas de Descuento" prompt="Ingrese un descuento entre el 0 % y 100%. Tenga en cuenta en la columna &quot;Descuento sobre precio minimo&quot;:_x000a_- La mitad de los items pueden tener un descuento máximo del 25%_x000a_- La otra mitad puede tener un descuento máximo del 20%" sqref="I10:I417" xr:uid="{D9BE5AFB-2B68-4492-BCB9-2AE6C861CA21}">
      <formula1>H10&lt;$J$11</formula1>
    </dataValidation>
    <dataValidation type="decimal" allowBlank="1" showInputMessage="1" showErrorMessage="1" errorTitle="Descuento no valido" error="Solo la mitad de los items pueden tener un descuento máximo del 25%._x000a__x000a_La otra mitad puede tener un descuento máximo del 20%." sqref="H10:H417" xr:uid="{7AF9F760-C8A1-4725-841B-B9BB299AFAED}">
      <formula1>-1</formula1>
      <formula2>$J$11</formula2>
    </dataValidation>
    <dataValidation operator="lessThan" allowBlank="1" showErrorMessage="1" errorTitle="Error" error="El valor es menor que el minimo permitido" sqref="J10:J417" xr:uid="{3E0DAFCC-3B01-425C-8BB1-6F91A110247F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1B1D4-C2C6-4BE7-B94A-8C3488D3EBB8}">
  <dimension ref="A1:X418"/>
  <sheetViews>
    <sheetView workbookViewId="0">
      <selection activeCell="O1" sqref="O1:O1048576"/>
    </sheetView>
  </sheetViews>
  <sheetFormatPr baseColWidth="10" defaultRowHeight="15"/>
  <cols>
    <col min="9" max="9" width="12.28515625" bestFit="1" customWidth="1"/>
    <col min="11" max="12" width="12.28515625" bestFit="1" customWidth="1"/>
    <col min="13" max="13" width="13.28515625" bestFit="1" customWidth="1"/>
    <col min="15" max="15" width="18.5703125" bestFit="1" customWidth="1"/>
  </cols>
  <sheetData>
    <row r="1" spans="1:24">
      <c r="A1" s="134" t="s">
        <v>1220</v>
      </c>
      <c r="B1" s="135"/>
      <c r="C1" s="23">
        <v>8</v>
      </c>
      <c r="E1" s="40"/>
      <c r="F1" s="41"/>
      <c r="G1" s="41"/>
      <c r="H1" s="41"/>
      <c r="I1" s="41"/>
      <c r="J1" s="42" t="s">
        <v>1221</v>
      </c>
      <c r="K1" s="42" t="s">
        <v>1219</v>
      </c>
      <c r="L1" s="43"/>
      <c r="M1" s="44"/>
      <c r="N1" s="34"/>
      <c r="O1" s="35"/>
    </row>
    <row r="2" spans="1:24" ht="25.5">
      <c r="A2" s="134" t="s">
        <v>1222</v>
      </c>
      <c r="B2" s="135"/>
      <c r="C2" s="23" t="s">
        <v>1211</v>
      </c>
      <c r="E2" s="40"/>
      <c r="F2" s="134" t="s">
        <v>1223</v>
      </c>
      <c r="G2" s="138"/>
      <c r="H2" s="138"/>
      <c r="I2" s="135"/>
      <c r="J2" s="23">
        <v>77</v>
      </c>
      <c r="K2" s="45">
        <v>1</v>
      </c>
      <c r="L2" s="43"/>
      <c r="M2" s="44"/>
      <c r="N2" s="34"/>
      <c r="O2" s="35"/>
    </row>
    <row r="3" spans="1:24">
      <c r="A3" s="134" t="s">
        <v>1224</v>
      </c>
      <c r="B3" s="135"/>
      <c r="C3" s="143"/>
      <c r="E3" s="40"/>
      <c r="F3" s="134" t="s">
        <v>1225</v>
      </c>
      <c r="G3" s="138"/>
      <c r="H3" s="138"/>
      <c r="I3" s="135"/>
      <c r="J3" s="23">
        <v>0</v>
      </c>
      <c r="K3" s="45">
        <v>0</v>
      </c>
      <c r="L3" s="43"/>
      <c r="M3" s="44"/>
      <c r="N3" s="34"/>
      <c r="O3" s="35"/>
    </row>
    <row r="4" spans="1:24">
      <c r="A4" s="139"/>
      <c r="B4" s="140"/>
      <c r="C4" s="144"/>
      <c r="F4" s="146" t="s">
        <v>1226</v>
      </c>
      <c r="G4" s="147"/>
      <c r="H4" s="147"/>
      <c r="I4" s="148"/>
      <c r="J4" s="23">
        <v>0</v>
      </c>
      <c r="K4" s="45">
        <v>0</v>
      </c>
      <c r="L4" s="43"/>
      <c r="M4" s="44"/>
      <c r="N4" s="34"/>
      <c r="O4" s="35"/>
    </row>
    <row r="5" spans="1:24">
      <c r="A5" s="141"/>
      <c r="B5" s="142"/>
      <c r="C5" s="145"/>
      <c r="E5" s="40"/>
      <c r="F5" s="146" t="s">
        <v>1227</v>
      </c>
      <c r="G5" s="147"/>
      <c r="H5" s="147"/>
      <c r="I5" s="148"/>
      <c r="J5" s="23">
        <v>77</v>
      </c>
      <c r="K5" s="45">
        <v>1</v>
      </c>
      <c r="L5" s="43"/>
      <c r="M5" s="44"/>
      <c r="N5" s="34"/>
      <c r="O5" s="35"/>
    </row>
    <row r="6" spans="1:24">
      <c r="A6" s="44"/>
      <c r="B6" s="44"/>
      <c r="C6" s="44"/>
      <c r="D6" s="44"/>
      <c r="E6" s="40"/>
      <c r="F6" s="41"/>
      <c r="G6" s="41"/>
      <c r="H6" s="41"/>
      <c r="I6" s="41"/>
      <c r="J6" s="41"/>
      <c r="K6" s="44"/>
      <c r="L6" s="43"/>
      <c r="M6" s="44"/>
      <c r="N6" s="34"/>
      <c r="O6" s="35"/>
    </row>
    <row r="7" spans="1:24" ht="30">
      <c r="A7" s="46" t="s">
        <v>1228</v>
      </c>
      <c r="B7" s="47"/>
      <c r="C7" s="44"/>
      <c r="D7" s="44"/>
      <c r="E7" s="40"/>
      <c r="F7" s="41"/>
      <c r="G7" s="41"/>
      <c r="H7" s="41"/>
      <c r="I7" s="41"/>
      <c r="J7" s="48">
        <v>0.25009999999999999</v>
      </c>
      <c r="K7" s="49"/>
      <c r="L7" s="43"/>
      <c r="M7" s="50" t="s">
        <v>1229</v>
      </c>
      <c r="N7" s="34"/>
      <c r="O7" s="35"/>
    </row>
    <row r="8" spans="1:24">
      <c r="A8" s="44"/>
      <c r="B8" s="44"/>
      <c r="C8" s="44"/>
      <c r="D8" s="44"/>
      <c r="E8" s="40"/>
      <c r="F8" s="41"/>
      <c r="G8" s="41"/>
      <c r="H8" s="41"/>
      <c r="I8" s="41"/>
      <c r="J8" s="41"/>
      <c r="K8" s="43"/>
      <c r="L8" s="43"/>
      <c r="M8" s="44"/>
      <c r="N8" s="34"/>
      <c r="O8" s="35"/>
    </row>
    <row r="9" spans="1:24" ht="38.25">
      <c r="A9" s="51" t="s">
        <v>391</v>
      </c>
      <c r="B9" s="51" t="s">
        <v>392</v>
      </c>
      <c r="C9" s="52" t="s">
        <v>393</v>
      </c>
      <c r="D9" s="51" t="s">
        <v>394</v>
      </c>
      <c r="E9" s="18" t="s">
        <v>395</v>
      </c>
      <c r="F9" s="19" t="s">
        <v>396</v>
      </c>
      <c r="G9" s="19" t="s">
        <v>397</v>
      </c>
      <c r="H9" s="19" t="s">
        <v>398</v>
      </c>
      <c r="I9" s="19" t="s">
        <v>399</v>
      </c>
      <c r="J9" s="19" t="s">
        <v>400</v>
      </c>
      <c r="K9" s="19" t="s">
        <v>390</v>
      </c>
      <c r="L9" s="43" t="s">
        <v>1230</v>
      </c>
      <c r="M9" s="19" t="s">
        <v>1231</v>
      </c>
      <c r="N9" s="34"/>
      <c r="O9" s="3" t="s">
        <v>18</v>
      </c>
      <c r="P9" s="4" t="s">
        <v>19</v>
      </c>
      <c r="Q9" s="3" t="s">
        <v>20</v>
      </c>
      <c r="R9" s="4" t="s">
        <v>21</v>
      </c>
      <c r="T9" s="95" t="s">
        <v>1244</v>
      </c>
      <c r="U9" s="95" t="s">
        <v>1245</v>
      </c>
      <c r="W9" s="4" t="s">
        <v>1246</v>
      </c>
      <c r="X9" s="4" t="s">
        <v>1247</v>
      </c>
    </row>
    <row r="10" spans="1:24" ht="76.5">
      <c r="A10" s="20">
        <v>0</v>
      </c>
      <c r="B10" s="21" t="s">
        <v>25</v>
      </c>
      <c r="C10" s="22" t="s">
        <v>1208</v>
      </c>
      <c r="D10" s="21" t="s">
        <v>1209</v>
      </c>
      <c r="E10" s="23">
        <v>0</v>
      </c>
      <c r="F10" s="24">
        <v>0</v>
      </c>
      <c r="G10" s="24">
        <v>0</v>
      </c>
      <c r="H10" s="25">
        <v>0</v>
      </c>
      <c r="I10" s="26"/>
      <c r="J10" s="24">
        <v>0</v>
      </c>
      <c r="K10" s="27">
        <v>0</v>
      </c>
      <c r="L10" s="43">
        <v>0</v>
      </c>
      <c r="M10" s="53">
        <v>0</v>
      </c>
      <c r="N10" s="34"/>
      <c r="O10" s="59">
        <v>3959</v>
      </c>
      <c r="P10" s="59">
        <v>192</v>
      </c>
      <c r="Q10" s="59">
        <v>153.6</v>
      </c>
      <c r="R10" s="59">
        <v>144</v>
      </c>
      <c r="T10" s="96">
        <f t="shared" ref="T10:T73" si="0">F10*Q10</f>
        <v>0</v>
      </c>
      <c r="U10" s="96">
        <f t="shared" ref="U10:U73" si="1">F10*R10</f>
        <v>0</v>
      </c>
      <c r="W10" s="94">
        <f t="shared" ref="W10:W73" si="2">T10-L10</f>
        <v>0</v>
      </c>
      <c r="X10" s="94">
        <f t="shared" ref="X10:X73" si="3">U10-L10</f>
        <v>0</v>
      </c>
    </row>
    <row r="11" spans="1:24" ht="409.5">
      <c r="A11" s="20">
        <v>1</v>
      </c>
      <c r="B11" s="21" t="s">
        <v>401</v>
      </c>
      <c r="C11" s="22" t="s">
        <v>402</v>
      </c>
      <c r="D11" s="21" t="s">
        <v>403</v>
      </c>
      <c r="E11" s="23">
        <v>0</v>
      </c>
      <c r="F11" s="24">
        <v>0</v>
      </c>
      <c r="G11" s="24">
        <v>0</v>
      </c>
      <c r="H11" s="25">
        <v>0</v>
      </c>
      <c r="I11" s="26"/>
      <c r="J11" s="24">
        <v>0</v>
      </c>
      <c r="K11" s="27">
        <v>0</v>
      </c>
      <c r="L11" s="43">
        <v>0</v>
      </c>
      <c r="M11" s="53">
        <v>0</v>
      </c>
      <c r="N11" s="34"/>
      <c r="O11" s="60">
        <v>60954</v>
      </c>
      <c r="P11" s="60">
        <v>9248</v>
      </c>
      <c r="Q11" s="60">
        <v>7398.4</v>
      </c>
      <c r="R11" s="60">
        <v>6936</v>
      </c>
      <c r="T11" s="96">
        <f t="shared" si="0"/>
        <v>0</v>
      </c>
      <c r="U11" s="96">
        <f t="shared" si="1"/>
        <v>0</v>
      </c>
      <c r="W11" s="94">
        <f t="shared" si="2"/>
        <v>0</v>
      </c>
      <c r="X11" s="94">
        <f t="shared" si="3"/>
        <v>0</v>
      </c>
    </row>
    <row r="12" spans="1:24" ht="409.5">
      <c r="A12" s="20">
        <v>2</v>
      </c>
      <c r="B12" s="21" t="s">
        <v>404</v>
      </c>
      <c r="C12" s="22" t="s">
        <v>402</v>
      </c>
      <c r="D12" s="21" t="s">
        <v>405</v>
      </c>
      <c r="E12" s="23">
        <v>0</v>
      </c>
      <c r="F12" s="24">
        <v>0</v>
      </c>
      <c r="G12" s="24">
        <v>0</v>
      </c>
      <c r="H12" s="25">
        <v>0</v>
      </c>
      <c r="I12" s="26"/>
      <c r="J12" s="24">
        <v>0</v>
      </c>
      <c r="K12" s="27">
        <v>0</v>
      </c>
      <c r="L12" s="43">
        <v>0</v>
      </c>
      <c r="M12" s="53">
        <v>0</v>
      </c>
      <c r="N12" s="34"/>
      <c r="O12" s="60">
        <v>11128</v>
      </c>
      <c r="P12" s="60">
        <v>2558</v>
      </c>
      <c r="Q12" s="60">
        <v>2046.4</v>
      </c>
      <c r="R12" s="60">
        <v>1918.5</v>
      </c>
      <c r="T12" s="96">
        <f t="shared" si="0"/>
        <v>0</v>
      </c>
      <c r="U12" s="96">
        <f t="shared" si="1"/>
        <v>0</v>
      </c>
      <c r="W12" s="94">
        <f t="shared" si="2"/>
        <v>0</v>
      </c>
      <c r="X12" s="94">
        <f t="shared" si="3"/>
        <v>0</v>
      </c>
    </row>
    <row r="13" spans="1:24" ht="409.5">
      <c r="A13" s="20">
        <v>3</v>
      </c>
      <c r="B13" s="21" t="s">
        <v>406</v>
      </c>
      <c r="C13" s="22" t="s">
        <v>407</v>
      </c>
      <c r="D13" s="21" t="s">
        <v>408</v>
      </c>
      <c r="E13" s="23">
        <v>4</v>
      </c>
      <c r="F13" s="24">
        <v>9970</v>
      </c>
      <c r="G13" s="24">
        <v>5599</v>
      </c>
      <c r="H13" s="25">
        <v>0</v>
      </c>
      <c r="I13" s="26"/>
      <c r="J13" s="24">
        <v>9970</v>
      </c>
      <c r="K13" s="27">
        <v>39880</v>
      </c>
      <c r="L13" s="43">
        <v>0</v>
      </c>
      <c r="M13" s="53">
        <v>4</v>
      </c>
      <c r="N13" s="34"/>
      <c r="O13" s="60">
        <v>15881</v>
      </c>
      <c r="P13" s="60">
        <v>5599</v>
      </c>
      <c r="Q13" s="60">
        <v>4479.2</v>
      </c>
      <c r="R13" s="60">
        <v>4199.25</v>
      </c>
      <c r="T13" s="96">
        <f t="shared" si="0"/>
        <v>44657624</v>
      </c>
      <c r="U13" s="96">
        <f t="shared" si="1"/>
        <v>41866522.5</v>
      </c>
      <c r="W13" s="94">
        <f t="shared" si="2"/>
        <v>44657624</v>
      </c>
      <c r="X13" s="94">
        <f t="shared" si="3"/>
        <v>41866522.5</v>
      </c>
    </row>
    <row r="14" spans="1:24" ht="409.5">
      <c r="A14" s="20">
        <v>4</v>
      </c>
      <c r="B14" s="21" t="s">
        <v>409</v>
      </c>
      <c r="C14" s="22" t="s">
        <v>410</v>
      </c>
      <c r="D14" s="21" t="s">
        <v>411</v>
      </c>
      <c r="E14" s="23">
        <v>0</v>
      </c>
      <c r="F14" s="24">
        <v>0</v>
      </c>
      <c r="G14" s="24">
        <v>0</v>
      </c>
      <c r="H14" s="25">
        <v>0</v>
      </c>
      <c r="I14" s="26"/>
      <c r="J14" s="24">
        <v>0</v>
      </c>
      <c r="K14" s="27">
        <v>0</v>
      </c>
      <c r="L14" s="43">
        <v>0</v>
      </c>
      <c r="M14" s="53">
        <v>0</v>
      </c>
      <c r="N14" s="34"/>
      <c r="O14" s="60">
        <v>16948</v>
      </c>
      <c r="P14" s="60">
        <v>5090</v>
      </c>
      <c r="Q14" s="60">
        <v>4072</v>
      </c>
      <c r="R14" s="60">
        <v>3817.5</v>
      </c>
      <c r="T14" s="96">
        <f t="shared" si="0"/>
        <v>0</v>
      </c>
      <c r="U14" s="96">
        <f t="shared" si="1"/>
        <v>0</v>
      </c>
      <c r="W14" s="94">
        <f t="shared" si="2"/>
        <v>0</v>
      </c>
      <c r="X14" s="94">
        <f t="shared" si="3"/>
        <v>0</v>
      </c>
    </row>
    <row r="15" spans="1:24" ht="229.5">
      <c r="A15" s="20">
        <v>5</v>
      </c>
      <c r="B15" s="21" t="s">
        <v>412</v>
      </c>
      <c r="C15" s="22" t="s">
        <v>413</v>
      </c>
      <c r="D15" s="21" t="s">
        <v>414</v>
      </c>
      <c r="E15" s="23">
        <v>0</v>
      </c>
      <c r="F15" s="24">
        <v>0</v>
      </c>
      <c r="G15" s="24">
        <v>0</v>
      </c>
      <c r="H15" s="25">
        <v>0</v>
      </c>
      <c r="I15" s="26"/>
      <c r="J15" s="24">
        <v>0</v>
      </c>
      <c r="K15" s="27">
        <v>0</v>
      </c>
      <c r="L15" s="43">
        <v>0</v>
      </c>
      <c r="M15" s="53">
        <v>0</v>
      </c>
      <c r="N15" s="34"/>
      <c r="O15" s="60">
        <v>7593</v>
      </c>
      <c r="P15" s="60">
        <v>1846</v>
      </c>
      <c r="Q15" s="60">
        <v>1476.8</v>
      </c>
      <c r="R15" s="60">
        <v>1384.5</v>
      </c>
      <c r="T15" s="96">
        <f t="shared" si="0"/>
        <v>0</v>
      </c>
      <c r="U15" s="96">
        <f t="shared" si="1"/>
        <v>0</v>
      </c>
      <c r="W15" s="94">
        <f t="shared" si="2"/>
        <v>0</v>
      </c>
      <c r="X15" s="94">
        <f t="shared" si="3"/>
        <v>0</v>
      </c>
    </row>
    <row r="16" spans="1:24" ht="369.75">
      <c r="A16" s="20">
        <v>6</v>
      </c>
      <c r="B16" s="21" t="s">
        <v>415</v>
      </c>
      <c r="C16" s="22" t="s">
        <v>416</v>
      </c>
      <c r="D16" s="21" t="s">
        <v>414</v>
      </c>
      <c r="E16" s="23">
        <v>0</v>
      </c>
      <c r="F16" s="24">
        <v>0</v>
      </c>
      <c r="G16" s="24">
        <v>0</v>
      </c>
      <c r="H16" s="25">
        <v>0</v>
      </c>
      <c r="I16" s="26"/>
      <c r="J16" s="24">
        <v>0</v>
      </c>
      <c r="K16" s="27">
        <v>0</v>
      </c>
      <c r="L16" s="43">
        <v>0</v>
      </c>
      <c r="M16" s="53">
        <v>0</v>
      </c>
      <c r="N16" s="34"/>
      <c r="O16" s="60">
        <v>5992</v>
      </c>
      <c r="P16" s="60">
        <v>1810</v>
      </c>
      <c r="Q16" s="60">
        <v>1448</v>
      </c>
      <c r="R16" s="60">
        <v>1357.5</v>
      </c>
      <c r="T16" s="96">
        <f t="shared" si="0"/>
        <v>0</v>
      </c>
      <c r="U16" s="96">
        <f t="shared" si="1"/>
        <v>0</v>
      </c>
      <c r="W16" s="94">
        <f t="shared" si="2"/>
        <v>0</v>
      </c>
      <c r="X16" s="94">
        <f t="shared" si="3"/>
        <v>0</v>
      </c>
    </row>
    <row r="17" spans="1:24" ht="344.25">
      <c r="A17" s="20">
        <v>7</v>
      </c>
      <c r="B17" s="21" t="s">
        <v>417</v>
      </c>
      <c r="C17" s="22" t="s">
        <v>418</v>
      </c>
      <c r="D17" s="21" t="s">
        <v>419</v>
      </c>
      <c r="E17" s="23">
        <v>0</v>
      </c>
      <c r="F17" s="24">
        <v>0</v>
      </c>
      <c r="G17" s="24">
        <v>0</v>
      </c>
      <c r="H17" s="25">
        <v>0</v>
      </c>
      <c r="I17" s="26"/>
      <c r="J17" s="24">
        <v>0</v>
      </c>
      <c r="K17" s="27">
        <v>0</v>
      </c>
      <c r="L17" s="43">
        <v>0</v>
      </c>
      <c r="M17" s="53">
        <v>0</v>
      </c>
      <c r="N17" s="34"/>
      <c r="O17" s="60">
        <v>9465</v>
      </c>
      <c r="P17" s="60">
        <v>3049</v>
      </c>
      <c r="Q17" s="60">
        <v>2439.1999999999998</v>
      </c>
      <c r="R17" s="60">
        <v>2286.75</v>
      </c>
      <c r="T17" s="96">
        <f t="shared" si="0"/>
        <v>0</v>
      </c>
      <c r="U17" s="96">
        <f t="shared" si="1"/>
        <v>0</v>
      </c>
      <c r="W17" s="94">
        <f t="shared" si="2"/>
        <v>0</v>
      </c>
      <c r="X17" s="94">
        <f t="shared" si="3"/>
        <v>0</v>
      </c>
    </row>
    <row r="18" spans="1:24" ht="409.5">
      <c r="A18" s="20">
        <v>8</v>
      </c>
      <c r="B18" s="21" t="s">
        <v>420</v>
      </c>
      <c r="C18" s="22" t="s">
        <v>421</v>
      </c>
      <c r="D18" s="21" t="s">
        <v>422</v>
      </c>
      <c r="E18" s="23">
        <v>0</v>
      </c>
      <c r="F18" s="24">
        <v>0</v>
      </c>
      <c r="G18" s="24">
        <v>0</v>
      </c>
      <c r="H18" s="25">
        <v>0</v>
      </c>
      <c r="I18" s="26"/>
      <c r="J18" s="24">
        <v>0</v>
      </c>
      <c r="K18" s="27">
        <v>0</v>
      </c>
      <c r="L18" s="43">
        <v>0</v>
      </c>
      <c r="M18" s="53">
        <v>0</v>
      </c>
      <c r="N18" s="34"/>
      <c r="O18" s="60">
        <v>7048</v>
      </c>
      <c r="P18" s="60">
        <v>1908</v>
      </c>
      <c r="Q18" s="60">
        <v>1526.4</v>
      </c>
      <c r="R18" s="60">
        <v>1431</v>
      </c>
      <c r="T18" s="96">
        <f t="shared" si="0"/>
        <v>0</v>
      </c>
      <c r="U18" s="96">
        <f t="shared" si="1"/>
        <v>0</v>
      </c>
      <c r="W18" s="94">
        <f t="shared" si="2"/>
        <v>0</v>
      </c>
      <c r="X18" s="94">
        <f t="shared" si="3"/>
        <v>0</v>
      </c>
    </row>
    <row r="19" spans="1:24" ht="409.5">
      <c r="A19" s="20">
        <v>9</v>
      </c>
      <c r="B19" s="21" t="s">
        <v>423</v>
      </c>
      <c r="C19" s="22" t="s">
        <v>424</v>
      </c>
      <c r="D19" s="21" t="s">
        <v>425</v>
      </c>
      <c r="E19" s="23">
        <v>0</v>
      </c>
      <c r="F19" s="24">
        <v>0</v>
      </c>
      <c r="G19" s="24">
        <v>0</v>
      </c>
      <c r="H19" s="25">
        <v>0</v>
      </c>
      <c r="I19" s="26"/>
      <c r="J19" s="24">
        <v>0</v>
      </c>
      <c r="K19" s="27">
        <v>0</v>
      </c>
      <c r="L19" s="43">
        <v>0</v>
      </c>
      <c r="M19" s="53">
        <v>0</v>
      </c>
      <c r="N19" s="34"/>
      <c r="O19" s="60">
        <v>131538</v>
      </c>
      <c r="P19" s="60">
        <v>31674</v>
      </c>
      <c r="Q19" s="60">
        <v>25339.200000000001</v>
      </c>
      <c r="R19" s="60">
        <v>23755.5</v>
      </c>
      <c r="T19" s="96">
        <f t="shared" si="0"/>
        <v>0</v>
      </c>
      <c r="U19" s="96">
        <f t="shared" si="1"/>
        <v>0</v>
      </c>
      <c r="W19" s="94">
        <f t="shared" si="2"/>
        <v>0</v>
      </c>
      <c r="X19" s="94">
        <f t="shared" si="3"/>
        <v>0</v>
      </c>
    </row>
    <row r="20" spans="1:24" ht="408">
      <c r="A20" s="20">
        <v>10</v>
      </c>
      <c r="B20" s="21" t="s">
        <v>426</v>
      </c>
      <c r="C20" s="22" t="s">
        <v>427</v>
      </c>
      <c r="D20" s="21" t="s">
        <v>428</v>
      </c>
      <c r="E20" s="23">
        <v>0</v>
      </c>
      <c r="F20" s="24">
        <v>0</v>
      </c>
      <c r="G20" s="24">
        <v>0</v>
      </c>
      <c r="H20" s="25">
        <v>0</v>
      </c>
      <c r="I20" s="26"/>
      <c r="J20" s="24">
        <v>0</v>
      </c>
      <c r="K20" s="27">
        <v>0</v>
      </c>
      <c r="L20" s="43">
        <v>0</v>
      </c>
      <c r="M20" s="53">
        <v>0</v>
      </c>
      <c r="N20" s="34"/>
      <c r="O20" s="60">
        <v>14893</v>
      </c>
      <c r="P20" s="60">
        <v>1981</v>
      </c>
      <c r="Q20" s="60">
        <v>1584.8</v>
      </c>
      <c r="R20" s="60">
        <v>1485.75</v>
      </c>
      <c r="T20" s="96">
        <f t="shared" si="0"/>
        <v>0</v>
      </c>
      <c r="U20" s="96">
        <f t="shared" si="1"/>
        <v>0</v>
      </c>
      <c r="W20" s="94">
        <f t="shared" si="2"/>
        <v>0</v>
      </c>
      <c r="X20" s="94">
        <f t="shared" si="3"/>
        <v>0</v>
      </c>
    </row>
    <row r="21" spans="1:24" ht="408">
      <c r="A21" s="20">
        <v>11</v>
      </c>
      <c r="B21" s="21" t="s">
        <v>429</v>
      </c>
      <c r="C21" s="22" t="s">
        <v>427</v>
      </c>
      <c r="D21" s="21" t="s">
        <v>403</v>
      </c>
      <c r="E21" s="23">
        <v>0</v>
      </c>
      <c r="F21" s="24">
        <v>0</v>
      </c>
      <c r="G21" s="24">
        <v>0</v>
      </c>
      <c r="H21" s="25">
        <v>0</v>
      </c>
      <c r="I21" s="26"/>
      <c r="J21" s="24">
        <v>0</v>
      </c>
      <c r="K21" s="27">
        <v>0</v>
      </c>
      <c r="L21" s="43">
        <v>0</v>
      </c>
      <c r="M21" s="53">
        <v>0</v>
      </c>
      <c r="N21" s="34"/>
      <c r="O21" s="60">
        <v>49728</v>
      </c>
      <c r="P21" s="60">
        <v>1471</v>
      </c>
      <c r="Q21" s="60">
        <v>1176.8</v>
      </c>
      <c r="R21" s="60">
        <v>1103.25</v>
      </c>
      <c r="T21" s="96">
        <f t="shared" si="0"/>
        <v>0</v>
      </c>
      <c r="U21" s="96">
        <f t="shared" si="1"/>
        <v>0</v>
      </c>
      <c r="W21" s="94">
        <f t="shared" si="2"/>
        <v>0</v>
      </c>
      <c r="X21" s="94">
        <f t="shared" si="3"/>
        <v>0</v>
      </c>
    </row>
    <row r="22" spans="1:24" ht="409.5">
      <c r="A22" s="20">
        <v>12</v>
      </c>
      <c r="B22" s="21" t="s">
        <v>430</v>
      </c>
      <c r="C22" s="28" t="s">
        <v>431</v>
      </c>
      <c r="D22" s="21" t="s">
        <v>403</v>
      </c>
      <c r="E22" s="23">
        <v>6</v>
      </c>
      <c r="F22" s="24">
        <v>7649</v>
      </c>
      <c r="G22" s="24">
        <v>6192</v>
      </c>
      <c r="H22" s="25">
        <v>0</v>
      </c>
      <c r="I22" s="26"/>
      <c r="J22" s="24">
        <v>7649</v>
      </c>
      <c r="K22" s="27">
        <v>45894</v>
      </c>
      <c r="L22" s="43">
        <v>0</v>
      </c>
      <c r="M22" s="53">
        <v>6</v>
      </c>
      <c r="N22" s="34"/>
      <c r="O22" s="60">
        <v>53069</v>
      </c>
      <c r="P22" s="60">
        <v>6192</v>
      </c>
      <c r="Q22" s="60">
        <v>4953.6000000000004</v>
      </c>
      <c r="R22" s="60">
        <v>4644</v>
      </c>
      <c r="T22" s="96">
        <f t="shared" si="0"/>
        <v>37890086.400000006</v>
      </c>
      <c r="U22" s="96">
        <f t="shared" si="1"/>
        <v>35521956</v>
      </c>
      <c r="W22" s="94">
        <f t="shared" si="2"/>
        <v>37890086.400000006</v>
      </c>
      <c r="X22" s="94">
        <f t="shared" si="3"/>
        <v>35521956</v>
      </c>
    </row>
    <row r="23" spans="1:24" ht="178.5">
      <c r="A23" s="20">
        <v>13</v>
      </c>
      <c r="B23" s="21" t="s">
        <v>432</v>
      </c>
      <c r="C23" s="22" t="s">
        <v>433</v>
      </c>
      <c r="D23" s="21" t="s">
        <v>434</v>
      </c>
      <c r="E23" s="23">
        <v>0</v>
      </c>
      <c r="F23" s="24">
        <v>0</v>
      </c>
      <c r="G23" s="24">
        <v>0</v>
      </c>
      <c r="H23" s="25">
        <v>0</v>
      </c>
      <c r="I23" s="26"/>
      <c r="J23" s="24">
        <v>0</v>
      </c>
      <c r="K23" s="27">
        <v>0</v>
      </c>
      <c r="L23" s="43">
        <v>0</v>
      </c>
      <c r="M23" s="53">
        <v>0</v>
      </c>
      <c r="N23" s="34"/>
      <c r="O23" s="60">
        <v>96247</v>
      </c>
      <c r="P23" s="60">
        <v>13215</v>
      </c>
      <c r="Q23" s="60">
        <v>10572</v>
      </c>
      <c r="R23" s="60">
        <v>9911.25</v>
      </c>
      <c r="T23" s="96">
        <f t="shared" si="0"/>
        <v>0</v>
      </c>
      <c r="U23" s="96">
        <f t="shared" si="1"/>
        <v>0</v>
      </c>
      <c r="W23" s="94">
        <f t="shared" si="2"/>
        <v>0</v>
      </c>
      <c r="X23" s="94">
        <f t="shared" si="3"/>
        <v>0</v>
      </c>
    </row>
    <row r="24" spans="1:24" ht="293.25">
      <c r="A24" s="20">
        <v>14</v>
      </c>
      <c r="B24" s="21" t="s">
        <v>435</v>
      </c>
      <c r="C24" s="22" t="s">
        <v>436</v>
      </c>
      <c r="D24" s="21" t="s">
        <v>437</v>
      </c>
      <c r="E24" s="23">
        <v>0</v>
      </c>
      <c r="F24" s="24">
        <v>0</v>
      </c>
      <c r="G24" s="24">
        <v>0</v>
      </c>
      <c r="H24" s="25">
        <v>0</v>
      </c>
      <c r="I24" s="26"/>
      <c r="J24" s="24">
        <v>0</v>
      </c>
      <c r="K24" s="27">
        <v>0</v>
      </c>
      <c r="L24" s="43">
        <v>0</v>
      </c>
      <c r="M24" s="53">
        <v>0</v>
      </c>
      <c r="N24" s="34"/>
      <c r="O24" s="60">
        <v>67845</v>
      </c>
      <c r="P24" s="60">
        <v>4793</v>
      </c>
      <c r="Q24" s="60">
        <v>3834.4</v>
      </c>
      <c r="R24" s="60">
        <v>3594.75</v>
      </c>
      <c r="T24" s="96">
        <f t="shared" si="0"/>
        <v>0</v>
      </c>
      <c r="U24" s="96">
        <f t="shared" si="1"/>
        <v>0</v>
      </c>
      <c r="W24" s="94">
        <f t="shared" si="2"/>
        <v>0</v>
      </c>
      <c r="X24" s="94">
        <f t="shared" si="3"/>
        <v>0</v>
      </c>
    </row>
    <row r="25" spans="1:24" ht="409.5">
      <c r="A25" s="20">
        <v>15</v>
      </c>
      <c r="B25" s="21" t="s">
        <v>438</v>
      </c>
      <c r="C25" s="22" t="s">
        <v>439</v>
      </c>
      <c r="D25" s="21" t="s">
        <v>440</v>
      </c>
      <c r="E25" s="23">
        <v>7</v>
      </c>
      <c r="F25" s="24">
        <v>6770</v>
      </c>
      <c r="G25" s="24">
        <v>5371</v>
      </c>
      <c r="H25" s="25">
        <v>0</v>
      </c>
      <c r="I25" s="26"/>
      <c r="J25" s="24">
        <v>6770</v>
      </c>
      <c r="K25" s="27">
        <v>47390</v>
      </c>
      <c r="L25" s="43">
        <v>0</v>
      </c>
      <c r="M25" s="53">
        <v>7</v>
      </c>
      <c r="N25" s="34"/>
      <c r="O25" s="60">
        <v>33686</v>
      </c>
      <c r="P25" s="60">
        <v>5371</v>
      </c>
      <c r="Q25" s="60">
        <v>4296.8</v>
      </c>
      <c r="R25" s="60">
        <v>4028.25</v>
      </c>
      <c r="T25" s="96">
        <f t="shared" si="0"/>
        <v>29089336</v>
      </c>
      <c r="U25" s="96">
        <f t="shared" si="1"/>
        <v>27271252.5</v>
      </c>
      <c r="W25" s="94">
        <f t="shared" si="2"/>
        <v>29089336</v>
      </c>
      <c r="X25" s="94">
        <f t="shared" si="3"/>
        <v>27271252.5</v>
      </c>
    </row>
    <row r="26" spans="1:24" ht="409.5">
      <c r="A26" s="20">
        <v>16</v>
      </c>
      <c r="B26" s="21" t="s">
        <v>441</v>
      </c>
      <c r="C26" s="22" t="s">
        <v>442</v>
      </c>
      <c r="D26" s="21" t="s">
        <v>443</v>
      </c>
      <c r="E26" s="23">
        <v>0</v>
      </c>
      <c r="F26" s="24">
        <v>0</v>
      </c>
      <c r="G26" s="24">
        <v>0</v>
      </c>
      <c r="H26" s="25">
        <v>0</v>
      </c>
      <c r="I26" s="26"/>
      <c r="J26" s="24">
        <v>0</v>
      </c>
      <c r="K26" s="27">
        <v>0</v>
      </c>
      <c r="L26" s="43">
        <v>0</v>
      </c>
      <c r="M26" s="53">
        <v>0</v>
      </c>
      <c r="N26" s="34"/>
      <c r="O26" s="60">
        <v>15921</v>
      </c>
      <c r="P26" s="60">
        <v>1902</v>
      </c>
      <c r="Q26" s="60">
        <v>1521.6</v>
      </c>
      <c r="R26" s="60">
        <v>1426.5</v>
      </c>
      <c r="T26" s="96">
        <f t="shared" si="0"/>
        <v>0</v>
      </c>
      <c r="U26" s="96">
        <f t="shared" si="1"/>
        <v>0</v>
      </c>
      <c r="W26" s="94">
        <f t="shared" si="2"/>
        <v>0</v>
      </c>
      <c r="X26" s="94">
        <f t="shared" si="3"/>
        <v>0</v>
      </c>
    </row>
    <row r="27" spans="1:24" ht="409.5">
      <c r="A27" s="20">
        <v>17</v>
      </c>
      <c r="B27" s="21" t="s">
        <v>444</v>
      </c>
      <c r="C27" s="22" t="s">
        <v>442</v>
      </c>
      <c r="D27" s="21" t="s">
        <v>445</v>
      </c>
      <c r="E27" s="23">
        <v>0</v>
      </c>
      <c r="F27" s="24">
        <v>0</v>
      </c>
      <c r="G27" s="24">
        <v>0</v>
      </c>
      <c r="H27" s="25">
        <v>0</v>
      </c>
      <c r="I27" s="26"/>
      <c r="J27" s="24">
        <v>0</v>
      </c>
      <c r="K27" s="27">
        <v>0</v>
      </c>
      <c r="L27" s="43">
        <v>0</v>
      </c>
      <c r="M27" s="53">
        <v>0</v>
      </c>
      <c r="N27" s="34"/>
      <c r="O27" s="60">
        <v>14918</v>
      </c>
      <c r="P27" s="60">
        <v>1696</v>
      </c>
      <c r="Q27" s="60">
        <v>1356.8</v>
      </c>
      <c r="R27" s="60">
        <v>1272</v>
      </c>
      <c r="T27" s="96">
        <f t="shared" si="0"/>
        <v>0</v>
      </c>
      <c r="U27" s="96">
        <f t="shared" si="1"/>
        <v>0</v>
      </c>
      <c r="W27" s="94">
        <f t="shared" si="2"/>
        <v>0</v>
      </c>
      <c r="X27" s="94">
        <f t="shared" si="3"/>
        <v>0</v>
      </c>
    </row>
    <row r="28" spans="1:24" ht="409.5">
      <c r="A28" s="20">
        <v>18</v>
      </c>
      <c r="B28" s="21" t="s">
        <v>446</v>
      </c>
      <c r="C28" s="28" t="s">
        <v>447</v>
      </c>
      <c r="D28" s="21" t="s">
        <v>448</v>
      </c>
      <c r="E28" s="23">
        <v>0</v>
      </c>
      <c r="F28" s="24">
        <v>0</v>
      </c>
      <c r="G28" s="24">
        <v>0</v>
      </c>
      <c r="H28" s="25">
        <v>0</v>
      </c>
      <c r="I28" s="26"/>
      <c r="J28" s="24">
        <v>0</v>
      </c>
      <c r="K28" s="27">
        <v>0</v>
      </c>
      <c r="L28" s="43">
        <v>0</v>
      </c>
      <c r="M28" s="53">
        <v>0</v>
      </c>
      <c r="N28" s="34"/>
      <c r="O28" s="60">
        <v>35951</v>
      </c>
      <c r="P28" s="60">
        <v>5649</v>
      </c>
      <c r="Q28" s="60">
        <v>4519.2</v>
      </c>
      <c r="R28" s="60">
        <v>4236.75</v>
      </c>
      <c r="T28" s="96">
        <f t="shared" si="0"/>
        <v>0</v>
      </c>
      <c r="U28" s="96">
        <f t="shared" si="1"/>
        <v>0</v>
      </c>
      <c r="W28" s="94">
        <f t="shared" si="2"/>
        <v>0</v>
      </c>
      <c r="X28" s="94">
        <f t="shared" si="3"/>
        <v>0</v>
      </c>
    </row>
    <row r="29" spans="1:24" ht="409.5">
      <c r="A29" s="20">
        <v>19</v>
      </c>
      <c r="B29" s="21" t="s">
        <v>449</v>
      </c>
      <c r="C29" s="28" t="s">
        <v>450</v>
      </c>
      <c r="D29" s="21" t="s">
        <v>403</v>
      </c>
      <c r="E29" s="23">
        <v>5</v>
      </c>
      <c r="F29" s="24">
        <v>7856</v>
      </c>
      <c r="G29" s="24">
        <v>6855</v>
      </c>
      <c r="H29" s="25">
        <v>0</v>
      </c>
      <c r="I29" s="26"/>
      <c r="J29" s="24">
        <v>7856</v>
      </c>
      <c r="K29" s="27">
        <v>39280</v>
      </c>
      <c r="L29" s="43">
        <v>0</v>
      </c>
      <c r="M29" s="53">
        <v>5</v>
      </c>
      <c r="N29" s="34"/>
      <c r="O29" s="60">
        <v>111005</v>
      </c>
      <c r="P29" s="60">
        <v>6855</v>
      </c>
      <c r="Q29" s="60">
        <v>5484</v>
      </c>
      <c r="R29" s="60">
        <v>5141.25</v>
      </c>
      <c r="T29" s="96">
        <f t="shared" si="0"/>
        <v>43082304</v>
      </c>
      <c r="U29" s="96">
        <f t="shared" si="1"/>
        <v>40389660</v>
      </c>
      <c r="W29" s="94">
        <f t="shared" si="2"/>
        <v>43082304</v>
      </c>
      <c r="X29" s="94">
        <f t="shared" si="3"/>
        <v>40389660</v>
      </c>
    </row>
    <row r="30" spans="1:24" ht="409.5">
      <c r="A30" s="20">
        <v>20</v>
      </c>
      <c r="B30" s="21" t="s">
        <v>451</v>
      </c>
      <c r="C30" s="22" t="s">
        <v>452</v>
      </c>
      <c r="D30" s="21" t="s">
        <v>453</v>
      </c>
      <c r="E30" s="23">
        <v>0</v>
      </c>
      <c r="F30" s="24">
        <v>0</v>
      </c>
      <c r="G30" s="24">
        <v>0</v>
      </c>
      <c r="H30" s="25">
        <v>0</v>
      </c>
      <c r="I30" s="26"/>
      <c r="J30" s="24">
        <v>0</v>
      </c>
      <c r="K30" s="27">
        <v>0</v>
      </c>
      <c r="L30" s="43">
        <v>0</v>
      </c>
      <c r="M30" s="53">
        <v>0</v>
      </c>
      <c r="N30" s="34"/>
      <c r="O30" s="60">
        <v>27941</v>
      </c>
      <c r="P30" s="60">
        <v>8508</v>
      </c>
      <c r="Q30" s="60">
        <v>6806.4</v>
      </c>
      <c r="R30" s="60">
        <v>6381</v>
      </c>
      <c r="T30" s="96">
        <f t="shared" si="0"/>
        <v>0</v>
      </c>
      <c r="U30" s="96">
        <f t="shared" si="1"/>
        <v>0</v>
      </c>
      <c r="W30" s="94">
        <f t="shared" si="2"/>
        <v>0</v>
      </c>
      <c r="X30" s="94">
        <f t="shared" si="3"/>
        <v>0</v>
      </c>
    </row>
    <row r="31" spans="1:24" ht="409.5">
      <c r="A31" s="20">
        <v>21</v>
      </c>
      <c r="B31" s="21" t="s">
        <v>454</v>
      </c>
      <c r="C31" s="22" t="s">
        <v>455</v>
      </c>
      <c r="D31" s="21" t="s">
        <v>456</v>
      </c>
      <c r="E31" s="23">
        <v>6</v>
      </c>
      <c r="F31" s="24">
        <v>5263</v>
      </c>
      <c r="G31" s="24">
        <v>4362</v>
      </c>
      <c r="H31" s="25">
        <v>0</v>
      </c>
      <c r="I31" s="26"/>
      <c r="J31" s="24">
        <v>5263</v>
      </c>
      <c r="K31" s="27">
        <v>31578</v>
      </c>
      <c r="L31" s="43">
        <v>0</v>
      </c>
      <c r="M31" s="53">
        <v>6</v>
      </c>
      <c r="N31" s="34"/>
      <c r="O31" s="60">
        <v>17646</v>
      </c>
      <c r="P31" s="60">
        <v>4362</v>
      </c>
      <c r="Q31" s="60">
        <v>3489.6</v>
      </c>
      <c r="R31" s="60">
        <v>3271.5</v>
      </c>
      <c r="T31" s="96">
        <f t="shared" si="0"/>
        <v>18365764.800000001</v>
      </c>
      <c r="U31" s="96">
        <f t="shared" si="1"/>
        <v>17217904.5</v>
      </c>
      <c r="W31" s="94">
        <f t="shared" si="2"/>
        <v>18365764.800000001</v>
      </c>
      <c r="X31" s="94">
        <f t="shared" si="3"/>
        <v>17217904.5</v>
      </c>
    </row>
    <row r="32" spans="1:24" ht="409.5">
      <c r="A32" s="20">
        <v>22</v>
      </c>
      <c r="B32" s="21" t="s">
        <v>457</v>
      </c>
      <c r="C32" s="22" t="s">
        <v>458</v>
      </c>
      <c r="D32" s="21" t="s">
        <v>403</v>
      </c>
      <c r="E32" s="23">
        <v>5</v>
      </c>
      <c r="F32" s="24">
        <v>8047</v>
      </c>
      <c r="G32" s="24">
        <v>5452</v>
      </c>
      <c r="H32" s="25">
        <v>0</v>
      </c>
      <c r="I32" s="26"/>
      <c r="J32" s="24">
        <v>8047</v>
      </c>
      <c r="K32" s="27">
        <v>40235</v>
      </c>
      <c r="L32" s="43">
        <v>0</v>
      </c>
      <c r="M32" s="53">
        <v>5</v>
      </c>
      <c r="N32" s="34"/>
      <c r="O32" s="60">
        <v>30815</v>
      </c>
      <c r="P32" s="60">
        <v>5452</v>
      </c>
      <c r="Q32" s="60">
        <v>4361.6000000000004</v>
      </c>
      <c r="R32" s="60">
        <v>4089</v>
      </c>
      <c r="T32" s="96">
        <f t="shared" si="0"/>
        <v>35097795.200000003</v>
      </c>
      <c r="U32" s="96">
        <f t="shared" si="1"/>
        <v>32904183</v>
      </c>
      <c r="W32" s="94">
        <f t="shared" si="2"/>
        <v>35097795.200000003</v>
      </c>
      <c r="X32" s="94">
        <f t="shared" si="3"/>
        <v>32904183</v>
      </c>
    </row>
    <row r="33" spans="1:24" ht="409.5">
      <c r="A33" s="20">
        <v>23</v>
      </c>
      <c r="B33" s="21" t="s">
        <v>459</v>
      </c>
      <c r="C33" s="22" t="s">
        <v>458</v>
      </c>
      <c r="D33" s="21" t="s">
        <v>460</v>
      </c>
      <c r="E33" s="23">
        <v>0</v>
      </c>
      <c r="F33" s="24">
        <v>0</v>
      </c>
      <c r="G33" s="24">
        <v>0</v>
      </c>
      <c r="H33" s="25">
        <v>0</v>
      </c>
      <c r="I33" s="26"/>
      <c r="J33" s="24">
        <v>0</v>
      </c>
      <c r="K33" s="27">
        <v>0</v>
      </c>
      <c r="L33" s="43">
        <v>0</v>
      </c>
      <c r="M33" s="53">
        <v>0</v>
      </c>
      <c r="N33" s="34"/>
      <c r="O33" s="60">
        <v>17646</v>
      </c>
      <c r="P33" s="60">
        <v>2593</v>
      </c>
      <c r="Q33" s="60">
        <v>2074.4</v>
      </c>
      <c r="R33" s="60">
        <v>1944.75</v>
      </c>
      <c r="T33" s="96">
        <f t="shared" si="0"/>
        <v>0</v>
      </c>
      <c r="U33" s="96">
        <f t="shared" si="1"/>
        <v>0</v>
      </c>
      <c r="W33" s="94">
        <f t="shared" si="2"/>
        <v>0</v>
      </c>
      <c r="X33" s="94">
        <f t="shared" si="3"/>
        <v>0</v>
      </c>
    </row>
    <row r="34" spans="1:24" ht="409.5">
      <c r="A34" s="20">
        <v>24</v>
      </c>
      <c r="B34" s="21" t="s">
        <v>461</v>
      </c>
      <c r="C34" s="22" t="s">
        <v>458</v>
      </c>
      <c r="D34" s="21" t="s">
        <v>462</v>
      </c>
      <c r="E34" s="23">
        <v>0</v>
      </c>
      <c r="F34" s="24">
        <v>0</v>
      </c>
      <c r="G34" s="24">
        <v>0</v>
      </c>
      <c r="H34" s="25">
        <v>0</v>
      </c>
      <c r="I34" s="26"/>
      <c r="J34" s="24">
        <v>0</v>
      </c>
      <c r="K34" s="27">
        <v>0</v>
      </c>
      <c r="L34" s="43">
        <v>0</v>
      </c>
      <c r="M34" s="53">
        <v>0</v>
      </c>
      <c r="N34" s="34"/>
      <c r="O34" s="60">
        <v>16263</v>
      </c>
      <c r="P34" s="60">
        <v>1719</v>
      </c>
      <c r="Q34" s="60">
        <v>1375.2</v>
      </c>
      <c r="R34" s="60">
        <v>1289.25</v>
      </c>
      <c r="T34" s="96">
        <f t="shared" si="0"/>
        <v>0</v>
      </c>
      <c r="U34" s="96">
        <f t="shared" si="1"/>
        <v>0</v>
      </c>
      <c r="W34" s="94">
        <f t="shared" si="2"/>
        <v>0</v>
      </c>
      <c r="X34" s="94">
        <f t="shared" si="3"/>
        <v>0</v>
      </c>
    </row>
    <row r="35" spans="1:24" ht="409.5">
      <c r="A35" s="20">
        <v>25</v>
      </c>
      <c r="B35" s="21" t="s">
        <v>463</v>
      </c>
      <c r="C35" s="22" t="s">
        <v>464</v>
      </c>
      <c r="D35" s="21" t="s">
        <v>465</v>
      </c>
      <c r="E35" s="23">
        <v>0</v>
      </c>
      <c r="F35" s="24">
        <v>0</v>
      </c>
      <c r="G35" s="24">
        <v>0</v>
      </c>
      <c r="H35" s="25">
        <v>0</v>
      </c>
      <c r="I35" s="26"/>
      <c r="J35" s="24">
        <v>0</v>
      </c>
      <c r="K35" s="27">
        <v>0</v>
      </c>
      <c r="L35" s="43">
        <v>0</v>
      </c>
      <c r="M35" s="53">
        <v>0</v>
      </c>
      <c r="N35" s="34"/>
      <c r="O35" s="60">
        <v>203616</v>
      </c>
      <c r="P35" s="60">
        <v>4907</v>
      </c>
      <c r="Q35" s="60">
        <v>3925.6</v>
      </c>
      <c r="R35" s="60">
        <v>3680.25</v>
      </c>
      <c r="T35" s="96">
        <f t="shared" si="0"/>
        <v>0</v>
      </c>
      <c r="U35" s="96">
        <f t="shared" si="1"/>
        <v>0</v>
      </c>
      <c r="W35" s="94">
        <f t="shared" si="2"/>
        <v>0</v>
      </c>
      <c r="X35" s="94">
        <f t="shared" si="3"/>
        <v>0</v>
      </c>
    </row>
    <row r="36" spans="1:24" ht="63.75">
      <c r="A36" s="20">
        <v>26</v>
      </c>
      <c r="B36" s="21" t="s">
        <v>466</v>
      </c>
      <c r="C36" s="22" t="s">
        <v>467</v>
      </c>
      <c r="D36" s="21" t="s">
        <v>468</v>
      </c>
      <c r="E36" s="23">
        <v>0</v>
      </c>
      <c r="F36" s="24">
        <v>0</v>
      </c>
      <c r="G36" s="24">
        <v>0</v>
      </c>
      <c r="H36" s="25">
        <v>0</v>
      </c>
      <c r="I36" s="26"/>
      <c r="J36" s="24">
        <v>0</v>
      </c>
      <c r="K36" s="27">
        <v>0</v>
      </c>
      <c r="L36" s="43">
        <v>0</v>
      </c>
      <c r="M36" s="53">
        <v>0</v>
      </c>
      <c r="N36" s="34"/>
      <c r="O36" s="60">
        <v>44492</v>
      </c>
      <c r="P36" s="60">
        <v>3069</v>
      </c>
      <c r="Q36" s="60">
        <v>2455.1999999999998</v>
      </c>
      <c r="R36" s="60">
        <v>2301.75</v>
      </c>
      <c r="T36" s="96">
        <f t="shared" si="0"/>
        <v>0</v>
      </c>
      <c r="U36" s="96">
        <f t="shared" si="1"/>
        <v>0</v>
      </c>
      <c r="W36" s="94">
        <f t="shared" si="2"/>
        <v>0</v>
      </c>
      <c r="X36" s="94">
        <f t="shared" si="3"/>
        <v>0</v>
      </c>
    </row>
    <row r="37" spans="1:24" ht="409.5">
      <c r="A37" s="20">
        <v>27</v>
      </c>
      <c r="B37" s="21" t="s">
        <v>469</v>
      </c>
      <c r="C37" s="22" t="s">
        <v>470</v>
      </c>
      <c r="D37" s="21" t="s">
        <v>403</v>
      </c>
      <c r="E37" s="23">
        <v>5</v>
      </c>
      <c r="F37" s="24">
        <v>5747</v>
      </c>
      <c r="G37" s="24">
        <v>4173</v>
      </c>
      <c r="H37" s="25">
        <v>0</v>
      </c>
      <c r="I37" s="26"/>
      <c r="J37" s="24">
        <v>5747</v>
      </c>
      <c r="K37" s="27">
        <v>28735</v>
      </c>
      <c r="L37" s="43">
        <v>0</v>
      </c>
      <c r="M37" s="53">
        <v>5</v>
      </c>
      <c r="N37" s="34"/>
      <c r="O37" s="60">
        <v>35290</v>
      </c>
      <c r="P37" s="60">
        <v>4173</v>
      </c>
      <c r="Q37" s="60">
        <v>3338.4</v>
      </c>
      <c r="R37" s="60">
        <v>3129.75</v>
      </c>
      <c r="T37" s="96">
        <f t="shared" si="0"/>
        <v>19185784.800000001</v>
      </c>
      <c r="U37" s="96">
        <f t="shared" si="1"/>
        <v>17986673.25</v>
      </c>
      <c r="W37" s="94">
        <f t="shared" si="2"/>
        <v>19185784.800000001</v>
      </c>
      <c r="X37" s="94">
        <f t="shared" si="3"/>
        <v>17986673.25</v>
      </c>
    </row>
    <row r="38" spans="1:24" ht="409.5">
      <c r="A38" s="20">
        <v>28</v>
      </c>
      <c r="B38" s="21" t="s">
        <v>471</v>
      </c>
      <c r="C38" s="28" t="s">
        <v>472</v>
      </c>
      <c r="D38" s="21" t="s">
        <v>443</v>
      </c>
      <c r="E38" s="23">
        <v>0</v>
      </c>
      <c r="F38" s="24">
        <v>0</v>
      </c>
      <c r="G38" s="24">
        <v>0</v>
      </c>
      <c r="H38" s="25">
        <v>0</v>
      </c>
      <c r="I38" s="26"/>
      <c r="J38" s="24">
        <v>0</v>
      </c>
      <c r="K38" s="27">
        <v>0</v>
      </c>
      <c r="L38" s="43">
        <v>0</v>
      </c>
      <c r="M38" s="53">
        <v>0</v>
      </c>
      <c r="N38" s="34"/>
      <c r="O38" s="60">
        <v>14552</v>
      </c>
      <c r="P38" s="60">
        <v>2685</v>
      </c>
      <c r="Q38" s="60">
        <v>2148</v>
      </c>
      <c r="R38" s="60">
        <v>2013.75</v>
      </c>
      <c r="T38" s="96">
        <f t="shared" si="0"/>
        <v>0</v>
      </c>
      <c r="U38" s="96">
        <f t="shared" si="1"/>
        <v>0</v>
      </c>
      <c r="W38" s="94">
        <f t="shared" si="2"/>
        <v>0</v>
      </c>
      <c r="X38" s="94">
        <f t="shared" si="3"/>
        <v>0</v>
      </c>
    </row>
    <row r="39" spans="1:24" ht="409.5">
      <c r="A39" s="20">
        <v>29</v>
      </c>
      <c r="B39" s="21" t="s">
        <v>473</v>
      </c>
      <c r="C39" s="22" t="s">
        <v>472</v>
      </c>
      <c r="D39" s="21" t="s">
        <v>474</v>
      </c>
      <c r="E39" s="23">
        <v>0</v>
      </c>
      <c r="F39" s="24">
        <v>0</v>
      </c>
      <c r="G39" s="24">
        <v>0</v>
      </c>
      <c r="H39" s="25">
        <v>0</v>
      </c>
      <c r="I39" s="26"/>
      <c r="J39" s="24">
        <v>0</v>
      </c>
      <c r="K39" s="27">
        <v>0</v>
      </c>
      <c r="L39" s="43">
        <v>0</v>
      </c>
      <c r="M39" s="53">
        <v>0</v>
      </c>
      <c r="N39" s="34"/>
      <c r="O39" s="60">
        <v>10426</v>
      </c>
      <c r="P39" s="60">
        <v>1744</v>
      </c>
      <c r="Q39" s="60">
        <v>1395.2</v>
      </c>
      <c r="R39" s="60">
        <v>1308</v>
      </c>
      <c r="T39" s="96">
        <f t="shared" si="0"/>
        <v>0</v>
      </c>
      <c r="U39" s="96">
        <f t="shared" si="1"/>
        <v>0</v>
      </c>
      <c r="W39" s="94">
        <f t="shared" si="2"/>
        <v>0</v>
      </c>
      <c r="X39" s="94">
        <f t="shared" si="3"/>
        <v>0</v>
      </c>
    </row>
    <row r="40" spans="1:24" ht="409.5">
      <c r="A40" s="20">
        <v>30</v>
      </c>
      <c r="B40" s="21" t="s">
        <v>475</v>
      </c>
      <c r="C40" s="22" t="s">
        <v>476</v>
      </c>
      <c r="D40" s="21" t="s">
        <v>465</v>
      </c>
      <c r="E40" s="23">
        <v>7</v>
      </c>
      <c r="F40" s="24">
        <v>6453</v>
      </c>
      <c r="G40" s="24">
        <v>5064</v>
      </c>
      <c r="H40" s="25">
        <v>0</v>
      </c>
      <c r="I40" s="26"/>
      <c r="J40" s="24">
        <v>6453</v>
      </c>
      <c r="K40" s="27">
        <v>45171</v>
      </c>
      <c r="L40" s="43">
        <v>0</v>
      </c>
      <c r="M40" s="53">
        <v>7</v>
      </c>
      <c r="N40" s="34"/>
      <c r="O40" s="60">
        <v>35951</v>
      </c>
      <c r="P40" s="60">
        <v>5064</v>
      </c>
      <c r="Q40" s="60">
        <v>4051.2</v>
      </c>
      <c r="R40" s="60">
        <v>3798</v>
      </c>
      <c r="T40" s="96">
        <f t="shared" si="0"/>
        <v>26142393.599999998</v>
      </c>
      <c r="U40" s="96">
        <f t="shared" si="1"/>
        <v>24508494</v>
      </c>
      <c r="W40" s="94">
        <f t="shared" si="2"/>
        <v>26142393.599999998</v>
      </c>
      <c r="X40" s="94">
        <f t="shared" si="3"/>
        <v>24508494</v>
      </c>
    </row>
    <row r="41" spans="1:24" ht="409.5">
      <c r="A41" s="20">
        <v>31</v>
      </c>
      <c r="B41" s="21" t="s">
        <v>477</v>
      </c>
      <c r="C41" s="22" t="s">
        <v>476</v>
      </c>
      <c r="D41" s="21" t="s">
        <v>478</v>
      </c>
      <c r="E41" s="23">
        <v>0</v>
      </c>
      <c r="F41" s="24">
        <v>0</v>
      </c>
      <c r="G41" s="24">
        <v>0</v>
      </c>
      <c r="H41" s="25">
        <v>0</v>
      </c>
      <c r="I41" s="26"/>
      <c r="J41" s="24">
        <v>0</v>
      </c>
      <c r="K41" s="27">
        <v>0</v>
      </c>
      <c r="L41" s="43">
        <v>0</v>
      </c>
      <c r="M41" s="53">
        <v>0</v>
      </c>
      <c r="N41" s="34"/>
      <c r="O41" s="60">
        <v>20854</v>
      </c>
      <c r="P41" s="60">
        <v>2170</v>
      </c>
      <c r="Q41" s="60">
        <v>1736</v>
      </c>
      <c r="R41" s="60">
        <v>1627.5</v>
      </c>
      <c r="T41" s="96">
        <f t="shared" si="0"/>
        <v>0</v>
      </c>
      <c r="U41" s="96">
        <f t="shared" si="1"/>
        <v>0</v>
      </c>
      <c r="W41" s="94">
        <f t="shared" si="2"/>
        <v>0</v>
      </c>
      <c r="X41" s="94">
        <f t="shared" si="3"/>
        <v>0</v>
      </c>
    </row>
    <row r="42" spans="1:24" ht="409.5">
      <c r="A42" s="20">
        <v>32</v>
      </c>
      <c r="B42" s="21" t="s">
        <v>479</v>
      </c>
      <c r="C42" s="22" t="s">
        <v>480</v>
      </c>
      <c r="D42" s="21" t="s">
        <v>481</v>
      </c>
      <c r="E42" s="23">
        <v>0</v>
      </c>
      <c r="F42" s="24">
        <v>0</v>
      </c>
      <c r="G42" s="24">
        <v>0</v>
      </c>
      <c r="H42" s="25">
        <v>0</v>
      </c>
      <c r="I42" s="26"/>
      <c r="J42" s="24">
        <v>0</v>
      </c>
      <c r="K42" s="27">
        <v>0</v>
      </c>
      <c r="L42" s="43">
        <v>0</v>
      </c>
      <c r="M42" s="53">
        <v>0</v>
      </c>
      <c r="N42" s="34"/>
      <c r="O42" s="60">
        <v>57884</v>
      </c>
      <c r="P42" s="60">
        <v>13286</v>
      </c>
      <c r="Q42" s="60">
        <v>10628.8</v>
      </c>
      <c r="R42" s="60">
        <v>9964.5</v>
      </c>
      <c r="T42" s="96">
        <f t="shared" si="0"/>
        <v>0</v>
      </c>
      <c r="U42" s="96">
        <f t="shared" si="1"/>
        <v>0</v>
      </c>
      <c r="W42" s="94">
        <f t="shared" si="2"/>
        <v>0</v>
      </c>
      <c r="X42" s="94">
        <f t="shared" si="3"/>
        <v>0</v>
      </c>
    </row>
    <row r="43" spans="1:24" ht="153">
      <c r="A43" s="20">
        <v>33</v>
      </c>
      <c r="B43" s="21" t="s">
        <v>482</v>
      </c>
      <c r="C43" s="22" t="s">
        <v>483</v>
      </c>
      <c r="D43" s="21" t="s">
        <v>403</v>
      </c>
      <c r="E43" s="23">
        <v>2</v>
      </c>
      <c r="F43" s="24">
        <v>23143</v>
      </c>
      <c r="G43" s="24">
        <v>11723</v>
      </c>
      <c r="H43" s="25">
        <v>0</v>
      </c>
      <c r="I43" s="26"/>
      <c r="J43" s="24">
        <v>23143</v>
      </c>
      <c r="K43" s="27">
        <v>46286</v>
      </c>
      <c r="L43" s="43">
        <v>0</v>
      </c>
      <c r="M43" s="53">
        <v>2</v>
      </c>
      <c r="N43" s="34"/>
      <c r="O43" s="60">
        <v>51332</v>
      </c>
      <c r="P43" s="60">
        <v>11723</v>
      </c>
      <c r="Q43" s="60">
        <v>9378.4</v>
      </c>
      <c r="R43" s="60">
        <v>8792.25</v>
      </c>
      <c r="T43" s="96">
        <f t="shared" si="0"/>
        <v>217044311.19999999</v>
      </c>
      <c r="U43" s="96">
        <f t="shared" si="1"/>
        <v>203479041.75</v>
      </c>
      <c r="W43" s="94">
        <f t="shared" si="2"/>
        <v>217044311.19999999</v>
      </c>
      <c r="X43" s="94">
        <f t="shared" si="3"/>
        <v>203479041.75</v>
      </c>
    </row>
    <row r="44" spans="1:24" ht="153">
      <c r="A44" s="20">
        <v>34</v>
      </c>
      <c r="B44" s="21" t="s">
        <v>484</v>
      </c>
      <c r="C44" s="22" t="s">
        <v>485</v>
      </c>
      <c r="D44" s="21" t="s">
        <v>486</v>
      </c>
      <c r="E44" s="23">
        <v>0</v>
      </c>
      <c r="F44" s="24">
        <v>0</v>
      </c>
      <c r="G44" s="24">
        <v>0</v>
      </c>
      <c r="H44" s="25">
        <v>0</v>
      </c>
      <c r="I44" s="26"/>
      <c r="J44" s="24">
        <v>0</v>
      </c>
      <c r="K44" s="27">
        <v>0</v>
      </c>
      <c r="L44" s="43">
        <v>0</v>
      </c>
      <c r="M44" s="53">
        <v>0</v>
      </c>
      <c r="N44" s="34"/>
      <c r="O44" s="60">
        <v>21399</v>
      </c>
      <c r="P44" s="60">
        <v>3084</v>
      </c>
      <c r="Q44" s="60">
        <v>2467.1999999999998</v>
      </c>
      <c r="R44" s="60">
        <v>2313</v>
      </c>
      <c r="T44" s="96">
        <f t="shared" si="0"/>
        <v>0</v>
      </c>
      <c r="U44" s="96">
        <f t="shared" si="1"/>
        <v>0</v>
      </c>
      <c r="W44" s="94">
        <f t="shared" si="2"/>
        <v>0</v>
      </c>
      <c r="X44" s="94">
        <f t="shared" si="3"/>
        <v>0</v>
      </c>
    </row>
    <row r="45" spans="1:24" ht="76.5">
      <c r="A45" s="20">
        <v>35</v>
      </c>
      <c r="B45" s="21" t="s">
        <v>487</v>
      </c>
      <c r="C45" s="22" t="s">
        <v>488</v>
      </c>
      <c r="D45" s="21" t="s">
        <v>489</v>
      </c>
      <c r="E45" s="23">
        <v>0</v>
      </c>
      <c r="F45" s="24">
        <v>0</v>
      </c>
      <c r="G45" s="24">
        <v>0</v>
      </c>
      <c r="H45" s="25">
        <v>0</v>
      </c>
      <c r="I45" s="26"/>
      <c r="J45" s="24">
        <v>0</v>
      </c>
      <c r="K45" s="27">
        <v>0</v>
      </c>
      <c r="L45" s="43">
        <v>0</v>
      </c>
      <c r="M45" s="53">
        <v>0</v>
      </c>
      <c r="N45" s="34"/>
      <c r="O45" s="60">
        <v>15720</v>
      </c>
      <c r="P45" s="60">
        <v>2692</v>
      </c>
      <c r="Q45" s="60">
        <v>2153.6</v>
      </c>
      <c r="R45" s="60">
        <v>2019</v>
      </c>
      <c r="T45" s="96">
        <f t="shared" si="0"/>
        <v>0</v>
      </c>
      <c r="U45" s="96">
        <f t="shared" si="1"/>
        <v>0</v>
      </c>
      <c r="W45" s="94">
        <f t="shared" si="2"/>
        <v>0</v>
      </c>
      <c r="X45" s="94">
        <f t="shared" si="3"/>
        <v>0</v>
      </c>
    </row>
    <row r="46" spans="1:24" ht="76.5">
      <c r="A46" s="20">
        <v>36</v>
      </c>
      <c r="B46" s="21" t="s">
        <v>490</v>
      </c>
      <c r="C46" s="22" t="s">
        <v>488</v>
      </c>
      <c r="D46" s="21" t="s">
        <v>465</v>
      </c>
      <c r="E46" s="23">
        <v>1</v>
      </c>
      <c r="F46" s="24">
        <v>12825</v>
      </c>
      <c r="G46" s="24">
        <v>10365</v>
      </c>
      <c r="H46" s="25">
        <v>0</v>
      </c>
      <c r="I46" s="26"/>
      <c r="J46" s="24">
        <v>12825</v>
      </c>
      <c r="K46" s="27">
        <v>12825</v>
      </c>
      <c r="L46" s="43">
        <v>0</v>
      </c>
      <c r="M46" s="53">
        <v>1</v>
      </c>
      <c r="N46" s="34"/>
      <c r="O46" s="60">
        <v>47933</v>
      </c>
      <c r="P46" s="60">
        <v>10365</v>
      </c>
      <c r="Q46" s="60">
        <v>8292</v>
      </c>
      <c r="R46" s="60">
        <v>7773.75</v>
      </c>
      <c r="T46" s="96">
        <f t="shared" si="0"/>
        <v>106344900</v>
      </c>
      <c r="U46" s="96">
        <f t="shared" si="1"/>
        <v>99698343.75</v>
      </c>
      <c r="W46" s="94">
        <f t="shared" si="2"/>
        <v>106344900</v>
      </c>
      <c r="X46" s="94">
        <f t="shared" si="3"/>
        <v>99698343.75</v>
      </c>
    </row>
    <row r="47" spans="1:24" ht="409.5">
      <c r="A47" s="20">
        <v>37</v>
      </c>
      <c r="B47" s="21" t="s">
        <v>491</v>
      </c>
      <c r="C47" s="22" t="s">
        <v>492</v>
      </c>
      <c r="D47" s="21" t="s">
        <v>493</v>
      </c>
      <c r="E47" s="23">
        <v>0</v>
      </c>
      <c r="F47" s="24">
        <v>0</v>
      </c>
      <c r="G47" s="24">
        <v>0</v>
      </c>
      <c r="H47" s="25">
        <v>0</v>
      </c>
      <c r="I47" s="26"/>
      <c r="J47" s="24">
        <v>0</v>
      </c>
      <c r="K47" s="27">
        <v>0</v>
      </c>
      <c r="L47" s="43">
        <v>0</v>
      </c>
      <c r="M47" s="53">
        <v>0</v>
      </c>
      <c r="N47" s="34"/>
      <c r="O47" s="60">
        <v>21656</v>
      </c>
      <c r="P47" s="60">
        <v>2991</v>
      </c>
      <c r="Q47" s="60">
        <v>2392.8000000000002</v>
      </c>
      <c r="R47" s="60">
        <v>2243.25</v>
      </c>
      <c r="T47" s="96">
        <f t="shared" si="0"/>
        <v>0</v>
      </c>
      <c r="U47" s="96">
        <f t="shared" si="1"/>
        <v>0</v>
      </c>
      <c r="W47" s="94">
        <f t="shared" si="2"/>
        <v>0</v>
      </c>
      <c r="X47" s="94">
        <f t="shared" si="3"/>
        <v>0</v>
      </c>
    </row>
    <row r="48" spans="1:24" ht="409.5">
      <c r="A48" s="20">
        <v>38</v>
      </c>
      <c r="B48" s="21" t="s">
        <v>494</v>
      </c>
      <c r="C48" s="22" t="s">
        <v>492</v>
      </c>
      <c r="D48" s="21" t="s">
        <v>495</v>
      </c>
      <c r="E48" s="23">
        <v>0</v>
      </c>
      <c r="F48" s="24">
        <v>0</v>
      </c>
      <c r="G48" s="24">
        <v>0</v>
      </c>
      <c r="H48" s="25">
        <v>0</v>
      </c>
      <c r="I48" s="26"/>
      <c r="J48" s="24">
        <v>0</v>
      </c>
      <c r="K48" s="27">
        <v>0</v>
      </c>
      <c r="L48" s="43">
        <v>0</v>
      </c>
      <c r="M48" s="53">
        <v>0</v>
      </c>
      <c r="N48" s="34"/>
      <c r="O48" s="60">
        <v>17975</v>
      </c>
      <c r="P48" s="60">
        <v>1879</v>
      </c>
      <c r="Q48" s="60">
        <v>1503.2</v>
      </c>
      <c r="R48" s="60">
        <v>1409.25</v>
      </c>
      <c r="T48" s="96">
        <f t="shared" si="0"/>
        <v>0</v>
      </c>
      <c r="U48" s="96">
        <f t="shared" si="1"/>
        <v>0</v>
      </c>
      <c r="W48" s="94">
        <f t="shared" si="2"/>
        <v>0</v>
      </c>
      <c r="X48" s="94">
        <f t="shared" si="3"/>
        <v>0</v>
      </c>
    </row>
    <row r="49" spans="1:24" ht="306">
      <c r="A49" s="20">
        <v>39</v>
      </c>
      <c r="B49" s="21" t="s">
        <v>496</v>
      </c>
      <c r="C49" s="22" t="s">
        <v>497</v>
      </c>
      <c r="D49" s="21" t="s">
        <v>465</v>
      </c>
      <c r="E49" s="23">
        <v>2</v>
      </c>
      <c r="F49" s="24">
        <v>23850</v>
      </c>
      <c r="G49" s="24">
        <v>5937</v>
      </c>
      <c r="H49" s="25">
        <v>0</v>
      </c>
      <c r="I49" s="26"/>
      <c r="J49" s="24">
        <v>23850</v>
      </c>
      <c r="K49" s="27">
        <v>47700</v>
      </c>
      <c r="L49" s="43">
        <v>0</v>
      </c>
      <c r="M49" s="53">
        <v>2</v>
      </c>
      <c r="N49" s="34"/>
      <c r="O49" s="60">
        <v>46519</v>
      </c>
      <c r="P49" s="60">
        <v>5937</v>
      </c>
      <c r="Q49" s="60">
        <v>4749.6000000000004</v>
      </c>
      <c r="R49" s="60">
        <v>4452.75</v>
      </c>
      <c r="T49" s="96">
        <f t="shared" si="0"/>
        <v>113277960.00000001</v>
      </c>
      <c r="U49" s="96">
        <f t="shared" si="1"/>
        <v>106198087.5</v>
      </c>
      <c r="W49" s="94">
        <f t="shared" si="2"/>
        <v>113277960.00000001</v>
      </c>
      <c r="X49" s="94">
        <f t="shared" si="3"/>
        <v>106198087.5</v>
      </c>
    </row>
    <row r="50" spans="1:24" ht="395.25">
      <c r="A50" s="20">
        <v>40</v>
      </c>
      <c r="B50" s="21" t="s">
        <v>498</v>
      </c>
      <c r="C50" s="22" t="s">
        <v>499</v>
      </c>
      <c r="D50" s="21" t="s">
        <v>440</v>
      </c>
      <c r="E50" s="23">
        <v>0</v>
      </c>
      <c r="F50" s="24">
        <v>0</v>
      </c>
      <c r="G50" s="24">
        <v>0</v>
      </c>
      <c r="H50" s="25">
        <v>0</v>
      </c>
      <c r="I50" s="26"/>
      <c r="J50" s="24">
        <v>0</v>
      </c>
      <c r="K50" s="27">
        <v>0</v>
      </c>
      <c r="L50" s="43">
        <v>0</v>
      </c>
      <c r="M50" s="53">
        <v>0</v>
      </c>
      <c r="N50" s="34"/>
      <c r="O50" s="60">
        <v>49645</v>
      </c>
      <c r="P50" s="60">
        <v>4579</v>
      </c>
      <c r="Q50" s="60">
        <v>3663.2</v>
      </c>
      <c r="R50" s="60">
        <v>3434.25</v>
      </c>
      <c r="T50" s="96">
        <f t="shared" si="0"/>
        <v>0</v>
      </c>
      <c r="U50" s="96">
        <f t="shared" si="1"/>
        <v>0</v>
      </c>
      <c r="W50" s="94">
        <f t="shared" si="2"/>
        <v>0</v>
      </c>
      <c r="X50" s="94">
        <f t="shared" si="3"/>
        <v>0</v>
      </c>
    </row>
    <row r="51" spans="1:24" ht="409.5">
      <c r="A51" s="20">
        <v>41</v>
      </c>
      <c r="B51" s="21" t="s">
        <v>500</v>
      </c>
      <c r="C51" s="22" t="s">
        <v>501</v>
      </c>
      <c r="D51" s="21" t="s">
        <v>502</v>
      </c>
      <c r="E51" s="23">
        <v>6</v>
      </c>
      <c r="F51" s="24">
        <v>2472</v>
      </c>
      <c r="G51" s="24">
        <v>1736</v>
      </c>
      <c r="H51" s="25">
        <v>0</v>
      </c>
      <c r="I51" s="26"/>
      <c r="J51" s="24">
        <v>2472</v>
      </c>
      <c r="K51" s="27">
        <v>14832</v>
      </c>
      <c r="L51" s="43">
        <v>0</v>
      </c>
      <c r="M51" s="53">
        <v>6</v>
      </c>
      <c r="N51" s="34"/>
      <c r="O51" s="60">
        <v>17646</v>
      </c>
      <c r="P51" s="60">
        <v>1736</v>
      </c>
      <c r="Q51" s="60">
        <v>1388.8</v>
      </c>
      <c r="R51" s="60">
        <v>1302</v>
      </c>
      <c r="T51" s="96">
        <f t="shared" si="0"/>
        <v>3433113.6000000001</v>
      </c>
      <c r="U51" s="96">
        <f t="shared" si="1"/>
        <v>3218544</v>
      </c>
      <c r="W51" s="94">
        <f t="shared" si="2"/>
        <v>3433113.6000000001</v>
      </c>
      <c r="X51" s="94">
        <f t="shared" si="3"/>
        <v>3218544</v>
      </c>
    </row>
    <row r="52" spans="1:24" ht="204">
      <c r="A52" s="20">
        <v>42</v>
      </c>
      <c r="B52" s="21" t="s">
        <v>503</v>
      </c>
      <c r="C52" s="22" t="s">
        <v>504</v>
      </c>
      <c r="D52" s="21" t="s">
        <v>505</v>
      </c>
      <c r="E52" s="23">
        <v>0</v>
      </c>
      <c r="F52" s="24">
        <v>0</v>
      </c>
      <c r="G52" s="24">
        <v>0</v>
      </c>
      <c r="H52" s="25">
        <v>0</v>
      </c>
      <c r="I52" s="26"/>
      <c r="J52" s="24">
        <v>0</v>
      </c>
      <c r="K52" s="27">
        <v>0</v>
      </c>
      <c r="L52" s="43">
        <v>0</v>
      </c>
      <c r="M52" s="53">
        <v>0</v>
      </c>
      <c r="N52" s="34"/>
      <c r="O52" s="60">
        <v>33383</v>
      </c>
      <c r="P52" s="60">
        <v>2827</v>
      </c>
      <c r="Q52" s="60">
        <v>2261.6</v>
      </c>
      <c r="R52" s="60">
        <v>2120.25</v>
      </c>
      <c r="T52" s="96">
        <f t="shared" si="0"/>
        <v>0</v>
      </c>
      <c r="U52" s="96">
        <f t="shared" si="1"/>
        <v>0</v>
      </c>
      <c r="W52" s="94">
        <f t="shared" si="2"/>
        <v>0</v>
      </c>
      <c r="X52" s="94">
        <f t="shared" si="3"/>
        <v>0</v>
      </c>
    </row>
    <row r="53" spans="1:24" ht="114.75">
      <c r="A53" s="20">
        <v>43</v>
      </c>
      <c r="B53" s="21" t="s">
        <v>506</v>
      </c>
      <c r="C53" s="22" t="s">
        <v>507</v>
      </c>
      <c r="D53" s="21" t="s">
        <v>508</v>
      </c>
      <c r="E53" s="23">
        <v>0</v>
      </c>
      <c r="F53" s="24">
        <v>0</v>
      </c>
      <c r="G53" s="24">
        <v>0</v>
      </c>
      <c r="H53" s="25">
        <v>0</v>
      </c>
      <c r="I53" s="26"/>
      <c r="J53" s="24">
        <v>0</v>
      </c>
      <c r="K53" s="27">
        <v>0</v>
      </c>
      <c r="L53" s="43">
        <v>0</v>
      </c>
      <c r="M53" s="53">
        <v>0</v>
      </c>
      <c r="N53" s="34"/>
      <c r="O53" s="60">
        <v>19250</v>
      </c>
      <c r="P53" s="60">
        <v>4072</v>
      </c>
      <c r="Q53" s="60">
        <v>3257.6</v>
      </c>
      <c r="R53" s="60">
        <v>3054</v>
      </c>
      <c r="T53" s="96">
        <f t="shared" si="0"/>
        <v>0</v>
      </c>
      <c r="U53" s="96">
        <f t="shared" si="1"/>
        <v>0</v>
      </c>
      <c r="W53" s="94">
        <f t="shared" si="2"/>
        <v>0</v>
      </c>
      <c r="X53" s="94">
        <f t="shared" si="3"/>
        <v>0</v>
      </c>
    </row>
    <row r="54" spans="1:24" ht="216.75">
      <c r="A54" s="20">
        <v>44</v>
      </c>
      <c r="B54" s="21" t="s">
        <v>509</v>
      </c>
      <c r="C54" s="22" t="s">
        <v>510</v>
      </c>
      <c r="D54" s="21" t="s">
        <v>403</v>
      </c>
      <c r="E54" s="23">
        <v>6</v>
      </c>
      <c r="F54" s="24">
        <v>24135</v>
      </c>
      <c r="G54" s="24">
        <v>17640</v>
      </c>
      <c r="H54" s="25">
        <v>0</v>
      </c>
      <c r="I54" s="26"/>
      <c r="J54" s="24">
        <v>24135</v>
      </c>
      <c r="K54" s="27">
        <v>144810</v>
      </c>
      <c r="L54" s="43">
        <v>0</v>
      </c>
      <c r="M54" s="53">
        <v>6</v>
      </c>
      <c r="N54" s="34"/>
      <c r="O54" s="60">
        <v>92444</v>
      </c>
      <c r="P54" s="60">
        <v>17640</v>
      </c>
      <c r="Q54" s="60">
        <v>14112</v>
      </c>
      <c r="R54" s="60">
        <v>13230</v>
      </c>
      <c r="T54" s="96">
        <f t="shared" si="0"/>
        <v>340593120</v>
      </c>
      <c r="U54" s="96">
        <f t="shared" si="1"/>
        <v>319306050</v>
      </c>
      <c r="W54" s="94">
        <f t="shared" si="2"/>
        <v>340593120</v>
      </c>
      <c r="X54" s="94">
        <f t="shared" si="3"/>
        <v>319306050</v>
      </c>
    </row>
    <row r="55" spans="1:24" ht="140.25">
      <c r="A55" s="20">
        <v>45</v>
      </c>
      <c r="B55" s="21" t="s">
        <v>511</v>
      </c>
      <c r="C55" s="28" t="s">
        <v>512</v>
      </c>
      <c r="D55" s="21" t="s">
        <v>465</v>
      </c>
      <c r="E55" s="23">
        <v>5</v>
      </c>
      <c r="F55" s="24">
        <v>8596</v>
      </c>
      <c r="G55" s="24">
        <v>7349</v>
      </c>
      <c r="H55" s="25">
        <v>0</v>
      </c>
      <c r="I55" s="26"/>
      <c r="J55" s="24">
        <v>8596</v>
      </c>
      <c r="K55" s="27">
        <v>42980</v>
      </c>
      <c r="L55" s="43">
        <v>0</v>
      </c>
      <c r="M55" s="53">
        <v>5</v>
      </c>
      <c r="N55" s="34"/>
      <c r="O55" s="60">
        <v>68977</v>
      </c>
      <c r="P55" s="60">
        <v>7349</v>
      </c>
      <c r="Q55" s="60">
        <v>5879.2</v>
      </c>
      <c r="R55" s="60">
        <v>5511.75</v>
      </c>
      <c r="T55" s="96">
        <f t="shared" si="0"/>
        <v>50537603.199999996</v>
      </c>
      <c r="U55" s="96">
        <f t="shared" si="1"/>
        <v>47379003</v>
      </c>
      <c r="W55" s="94">
        <f t="shared" si="2"/>
        <v>50537603.199999996</v>
      </c>
      <c r="X55" s="94">
        <f t="shared" si="3"/>
        <v>47379003</v>
      </c>
    </row>
    <row r="56" spans="1:24" ht="140.25">
      <c r="A56" s="20">
        <v>46</v>
      </c>
      <c r="B56" s="21" t="s">
        <v>513</v>
      </c>
      <c r="C56" s="22" t="s">
        <v>514</v>
      </c>
      <c r="D56" s="21" t="s">
        <v>403</v>
      </c>
      <c r="E56" s="23">
        <v>0</v>
      </c>
      <c r="F56" s="24">
        <v>0</v>
      </c>
      <c r="G56" s="24">
        <v>0</v>
      </c>
      <c r="H56" s="25">
        <v>0</v>
      </c>
      <c r="I56" s="26"/>
      <c r="J56" s="24">
        <v>0</v>
      </c>
      <c r="K56" s="27">
        <v>0</v>
      </c>
      <c r="L56" s="43">
        <v>0</v>
      </c>
      <c r="M56" s="53">
        <v>0</v>
      </c>
      <c r="N56" s="34"/>
      <c r="O56" s="60">
        <v>77036</v>
      </c>
      <c r="P56" s="60">
        <v>7349</v>
      </c>
      <c r="Q56" s="60">
        <v>5879.2</v>
      </c>
      <c r="R56" s="60">
        <v>5511.75</v>
      </c>
      <c r="T56" s="96">
        <f t="shared" si="0"/>
        <v>0</v>
      </c>
      <c r="U56" s="96">
        <f t="shared" si="1"/>
        <v>0</v>
      </c>
      <c r="W56" s="94">
        <f t="shared" si="2"/>
        <v>0</v>
      </c>
      <c r="X56" s="94">
        <f t="shared" si="3"/>
        <v>0</v>
      </c>
    </row>
    <row r="57" spans="1:24" ht="76.5">
      <c r="A57" s="20">
        <v>47</v>
      </c>
      <c r="B57" s="21" t="s">
        <v>515</v>
      </c>
      <c r="C57" s="22" t="s">
        <v>516</v>
      </c>
      <c r="D57" s="21" t="s">
        <v>465</v>
      </c>
      <c r="E57" s="23">
        <v>0</v>
      </c>
      <c r="F57" s="24">
        <v>0</v>
      </c>
      <c r="G57" s="24">
        <v>0</v>
      </c>
      <c r="H57" s="25">
        <v>0</v>
      </c>
      <c r="I57" s="26"/>
      <c r="J57" s="24">
        <v>0</v>
      </c>
      <c r="K57" s="27">
        <v>0</v>
      </c>
      <c r="L57" s="43">
        <v>0</v>
      </c>
      <c r="M57" s="53">
        <v>0</v>
      </c>
      <c r="N57" s="34"/>
      <c r="O57" s="60">
        <v>77246</v>
      </c>
      <c r="P57" s="60">
        <v>13607</v>
      </c>
      <c r="Q57" s="60">
        <v>10885.6</v>
      </c>
      <c r="R57" s="60">
        <v>10205.25</v>
      </c>
      <c r="T57" s="96">
        <f t="shared" si="0"/>
        <v>0</v>
      </c>
      <c r="U57" s="96">
        <f t="shared" si="1"/>
        <v>0</v>
      </c>
      <c r="W57" s="94">
        <f t="shared" si="2"/>
        <v>0</v>
      </c>
      <c r="X57" s="94">
        <f t="shared" si="3"/>
        <v>0</v>
      </c>
    </row>
    <row r="58" spans="1:24" ht="409.5">
      <c r="A58" s="20">
        <v>48</v>
      </c>
      <c r="B58" s="21" t="s">
        <v>517</v>
      </c>
      <c r="C58" s="22" t="s">
        <v>518</v>
      </c>
      <c r="D58" s="21" t="s">
        <v>403</v>
      </c>
      <c r="E58" s="23">
        <v>7</v>
      </c>
      <c r="F58" s="24">
        <v>39220</v>
      </c>
      <c r="G58" s="24">
        <v>30644</v>
      </c>
      <c r="H58" s="25">
        <v>0</v>
      </c>
      <c r="I58" s="26"/>
      <c r="J58" s="24">
        <v>39220</v>
      </c>
      <c r="K58" s="27">
        <v>274540</v>
      </c>
      <c r="L58" s="43">
        <v>0</v>
      </c>
      <c r="M58" s="53">
        <v>7</v>
      </c>
      <c r="N58" s="34"/>
      <c r="O58" s="60">
        <v>213989</v>
      </c>
      <c r="P58" s="60">
        <v>30644</v>
      </c>
      <c r="Q58" s="60">
        <v>24515.200000000001</v>
      </c>
      <c r="R58" s="60">
        <v>22983</v>
      </c>
      <c r="T58" s="96">
        <f t="shared" si="0"/>
        <v>961486144</v>
      </c>
      <c r="U58" s="96">
        <f t="shared" si="1"/>
        <v>901393260</v>
      </c>
      <c r="W58" s="94">
        <f t="shared" si="2"/>
        <v>961486144</v>
      </c>
      <c r="X58" s="94">
        <f t="shared" si="3"/>
        <v>901393260</v>
      </c>
    </row>
    <row r="59" spans="1:24" ht="165.75">
      <c r="A59" s="20">
        <v>49</v>
      </c>
      <c r="B59" s="21" t="s">
        <v>519</v>
      </c>
      <c r="C59" s="22" t="s">
        <v>520</v>
      </c>
      <c r="D59" s="21" t="s">
        <v>521</v>
      </c>
      <c r="E59" s="23">
        <v>0</v>
      </c>
      <c r="F59" s="24">
        <v>0</v>
      </c>
      <c r="G59" s="24">
        <v>0</v>
      </c>
      <c r="H59" s="25">
        <v>0</v>
      </c>
      <c r="I59" s="26"/>
      <c r="J59" s="24">
        <v>0</v>
      </c>
      <c r="K59" s="27">
        <v>0</v>
      </c>
      <c r="L59" s="43">
        <v>0</v>
      </c>
      <c r="M59" s="53">
        <v>0</v>
      </c>
      <c r="N59" s="34"/>
      <c r="O59" s="60">
        <v>93039</v>
      </c>
      <c r="P59" s="60">
        <v>16799</v>
      </c>
      <c r="Q59" s="60">
        <v>13439.2</v>
      </c>
      <c r="R59" s="60">
        <v>12599.25</v>
      </c>
      <c r="T59" s="96">
        <f t="shared" si="0"/>
        <v>0</v>
      </c>
      <c r="U59" s="96">
        <f t="shared" si="1"/>
        <v>0</v>
      </c>
      <c r="W59" s="94">
        <f t="shared" si="2"/>
        <v>0</v>
      </c>
      <c r="X59" s="94">
        <f t="shared" si="3"/>
        <v>0</v>
      </c>
    </row>
    <row r="60" spans="1:24" ht="127.5">
      <c r="A60" s="20">
        <v>50</v>
      </c>
      <c r="B60" s="21" t="s">
        <v>522</v>
      </c>
      <c r="C60" s="22" t="s">
        <v>523</v>
      </c>
      <c r="D60" s="21" t="s">
        <v>403</v>
      </c>
      <c r="E60" s="23">
        <v>7</v>
      </c>
      <c r="F60" s="24">
        <v>8603</v>
      </c>
      <c r="G60" s="24">
        <v>6924</v>
      </c>
      <c r="H60" s="25">
        <v>0</v>
      </c>
      <c r="I60" s="26"/>
      <c r="J60" s="24">
        <v>8603</v>
      </c>
      <c r="K60" s="27">
        <v>60221</v>
      </c>
      <c r="L60" s="43">
        <v>0</v>
      </c>
      <c r="M60" s="53">
        <v>7</v>
      </c>
      <c r="N60" s="34"/>
      <c r="O60" s="60">
        <v>90731</v>
      </c>
      <c r="P60" s="60">
        <v>6924</v>
      </c>
      <c r="Q60" s="60">
        <v>5539.2</v>
      </c>
      <c r="R60" s="60">
        <v>5193</v>
      </c>
      <c r="T60" s="96">
        <f t="shared" si="0"/>
        <v>47653737.600000001</v>
      </c>
      <c r="U60" s="96">
        <f t="shared" si="1"/>
        <v>44675379</v>
      </c>
      <c r="W60" s="94">
        <f t="shared" si="2"/>
        <v>47653737.600000001</v>
      </c>
      <c r="X60" s="94">
        <f t="shared" si="3"/>
        <v>44675379</v>
      </c>
    </row>
    <row r="61" spans="1:24" ht="76.5">
      <c r="A61" s="20">
        <v>51</v>
      </c>
      <c r="B61" s="21" t="s">
        <v>524</v>
      </c>
      <c r="C61" s="22" t="s">
        <v>525</v>
      </c>
      <c r="D61" s="21" t="s">
        <v>521</v>
      </c>
      <c r="E61" s="23">
        <v>0</v>
      </c>
      <c r="F61" s="24">
        <v>0</v>
      </c>
      <c r="G61" s="24">
        <v>0</v>
      </c>
      <c r="H61" s="25">
        <v>0</v>
      </c>
      <c r="I61" s="26"/>
      <c r="J61" s="24">
        <v>0</v>
      </c>
      <c r="K61" s="27">
        <v>0</v>
      </c>
      <c r="L61" s="43">
        <v>0</v>
      </c>
      <c r="M61" s="53">
        <v>0</v>
      </c>
      <c r="N61" s="34"/>
      <c r="O61" s="60">
        <v>76997</v>
      </c>
      <c r="P61" s="60">
        <v>5670</v>
      </c>
      <c r="Q61" s="60">
        <v>4536</v>
      </c>
      <c r="R61" s="60">
        <v>4252.5</v>
      </c>
      <c r="T61" s="96">
        <f t="shared" si="0"/>
        <v>0</v>
      </c>
      <c r="U61" s="96">
        <f t="shared" si="1"/>
        <v>0</v>
      </c>
      <c r="W61" s="94">
        <f t="shared" si="2"/>
        <v>0</v>
      </c>
      <c r="X61" s="94">
        <f t="shared" si="3"/>
        <v>0</v>
      </c>
    </row>
    <row r="62" spans="1:24" ht="242.25">
      <c r="A62" s="20">
        <v>52</v>
      </c>
      <c r="B62" s="21" t="s">
        <v>526</v>
      </c>
      <c r="C62" s="22" t="s">
        <v>527</v>
      </c>
      <c r="D62" s="21" t="s">
        <v>521</v>
      </c>
      <c r="E62" s="23">
        <v>0</v>
      </c>
      <c r="F62" s="24">
        <v>0</v>
      </c>
      <c r="G62" s="24">
        <v>0</v>
      </c>
      <c r="H62" s="25">
        <v>0</v>
      </c>
      <c r="I62" s="26"/>
      <c r="J62" s="24">
        <v>0</v>
      </c>
      <c r="K62" s="27">
        <v>0</v>
      </c>
      <c r="L62" s="43">
        <v>0</v>
      </c>
      <c r="M62" s="53">
        <v>0</v>
      </c>
      <c r="N62" s="34"/>
      <c r="O62" s="60">
        <v>59917</v>
      </c>
      <c r="P62" s="60">
        <v>6369</v>
      </c>
      <c r="Q62" s="60">
        <v>5095.2</v>
      </c>
      <c r="R62" s="60">
        <v>4776.75</v>
      </c>
      <c r="T62" s="96">
        <f t="shared" si="0"/>
        <v>0</v>
      </c>
      <c r="U62" s="96">
        <f t="shared" si="1"/>
        <v>0</v>
      </c>
      <c r="W62" s="94">
        <f t="shared" si="2"/>
        <v>0</v>
      </c>
      <c r="X62" s="94">
        <f t="shared" si="3"/>
        <v>0</v>
      </c>
    </row>
    <row r="63" spans="1:24" ht="409.5">
      <c r="A63" s="20">
        <v>53</v>
      </c>
      <c r="B63" s="21" t="s">
        <v>528</v>
      </c>
      <c r="C63" s="22" t="s">
        <v>529</v>
      </c>
      <c r="D63" s="21" t="s">
        <v>530</v>
      </c>
      <c r="E63" s="23">
        <v>0</v>
      </c>
      <c r="F63" s="24">
        <v>0</v>
      </c>
      <c r="G63" s="24">
        <v>0</v>
      </c>
      <c r="H63" s="25">
        <v>0</v>
      </c>
      <c r="I63" s="26"/>
      <c r="J63" s="24">
        <v>0</v>
      </c>
      <c r="K63" s="27">
        <v>0</v>
      </c>
      <c r="L63" s="43">
        <v>0</v>
      </c>
      <c r="M63" s="53">
        <v>0</v>
      </c>
      <c r="N63" s="34"/>
      <c r="O63" s="60">
        <v>280721</v>
      </c>
      <c r="P63" s="60">
        <v>9631</v>
      </c>
      <c r="Q63" s="60">
        <v>7704.8</v>
      </c>
      <c r="R63" s="60">
        <v>7223.25</v>
      </c>
      <c r="T63" s="96">
        <f t="shared" si="0"/>
        <v>0</v>
      </c>
      <c r="U63" s="96">
        <f t="shared" si="1"/>
        <v>0</v>
      </c>
      <c r="W63" s="94">
        <f t="shared" si="2"/>
        <v>0</v>
      </c>
      <c r="X63" s="94">
        <f t="shared" si="3"/>
        <v>0</v>
      </c>
    </row>
    <row r="64" spans="1:24" ht="191.25">
      <c r="A64" s="20">
        <v>54</v>
      </c>
      <c r="B64" s="21" t="s">
        <v>531</v>
      </c>
      <c r="C64" s="22" t="s">
        <v>532</v>
      </c>
      <c r="D64" s="21" t="s">
        <v>533</v>
      </c>
      <c r="E64" s="23">
        <v>0</v>
      </c>
      <c r="F64" s="24">
        <v>0</v>
      </c>
      <c r="G64" s="24">
        <v>0</v>
      </c>
      <c r="H64" s="25">
        <v>0</v>
      </c>
      <c r="I64" s="26"/>
      <c r="J64" s="24">
        <v>0</v>
      </c>
      <c r="K64" s="27">
        <v>0</v>
      </c>
      <c r="L64" s="43">
        <v>0</v>
      </c>
      <c r="M64" s="53">
        <v>0</v>
      </c>
      <c r="N64" s="34"/>
      <c r="O64" s="60">
        <v>20543</v>
      </c>
      <c r="P64" s="60">
        <v>5035</v>
      </c>
      <c r="Q64" s="60">
        <v>4028</v>
      </c>
      <c r="R64" s="60">
        <v>3776.25</v>
      </c>
      <c r="T64" s="96">
        <f t="shared" si="0"/>
        <v>0</v>
      </c>
      <c r="U64" s="96">
        <f t="shared" si="1"/>
        <v>0</v>
      </c>
      <c r="W64" s="94">
        <f t="shared" si="2"/>
        <v>0</v>
      </c>
      <c r="X64" s="94">
        <f t="shared" si="3"/>
        <v>0</v>
      </c>
    </row>
    <row r="65" spans="1:24" ht="191.25">
      <c r="A65" s="20">
        <v>55</v>
      </c>
      <c r="B65" s="21" t="s">
        <v>534</v>
      </c>
      <c r="C65" s="22" t="s">
        <v>532</v>
      </c>
      <c r="D65" s="21" t="s">
        <v>403</v>
      </c>
      <c r="E65" s="23">
        <v>5</v>
      </c>
      <c r="F65" s="24">
        <v>19050</v>
      </c>
      <c r="G65" s="24">
        <v>14891</v>
      </c>
      <c r="H65" s="25">
        <v>0</v>
      </c>
      <c r="I65" s="26"/>
      <c r="J65" s="24">
        <v>19050</v>
      </c>
      <c r="K65" s="27">
        <v>95250</v>
      </c>
      <c r="L65" s="43">
        <v>0</v>
      </c>
      <c r="M65" s="53">
        <v>5</v>
      </c>
      <c r="N65" s="34"/>
      <c r="O65" s="60">
        <v>56144</v>
      </c>
      <c r="P65" s="60">
        <v>14891</v>
      </c>
      <c r="Q65" s="60">
        <v>11912.8</v>
      </c>
      <c r="R65" s="60">
        <v>11168.25</v>
      </c>
      <c r="T65" s="96">
        <f t="shared" si="0"/>
        <v>226938840</v>
      </c>
      <c r="U65" s="96">
        <f t="shared" si="1"/>
        <v>212755162.5</v>
      </c>
      <c r="W65" s="94">
        <f t="shared" si="2"/>
        <v>226938840</v>
      </c>
      <c r="X65" s="94">
        <f t="shared" si="3"/>
        <v>212755162.5</v>
      </c>
    </row>
    <row r="66" spans="1:24" ht="140.25">
      <c r="A66" s="20">
        <v>56</v>
      </c>
      <c r="B66" s="21" t="s">
        <v>535</v>
      </c>
      <c r="C66" s="22" t="s">
        <v>536</v>
      </c>
      <c r="D66" s="21" t="s">
        <v>537</v>
      </c>
      <c r="E66" s="23">
        <v>0</v>
      </c>
      <c r="F66" s="24">
        <v>0</v>
      </c>
      <c r="G66" s="24">
        <v>0</v>
      </c>
      <c r="H66" s="25">
        <v>0</v>
      </c>
      <c r="I66" s="26"/>
      <c r="J66" s="24">
        <v>0</v>
      </c>
      <c r="K66" s="27">
        <v>0</v>
      </c>
      <c r="L66" s="43">
        <v>0</v>
      </c>
      <c r="M66" s="53">
        <v>0</v>
      </c>
      <c r="N66" s="34"/>
      <c r="O66" s="60">
        <v>30815</v>
      </c>
      <c r="P66" s="60">
        <v>6872</v>
      </c>
      <c r="Q66" s="60">
        <v>5497.6</v>
      </c>
      <c r="R66" s="60">
        <v>5154</v>
      </c>
      <c r="T66" s="96">
        <f t="shared" si="0"/>
        <v>0</v>
      </c>
      <c r="U66" s="96">
        <f t="shared" si="1"/>
        <v>0</v>
      </c>
      <c r="W66" s="94">
        <f t="shared" si="2"/>
        <v>0</v>
      </c>
      <c r="X66" s="94">
        <f t="shared" si="3"/>
        <v>0</v>
      </c>
    </row>
    <row r="67" spans="1:24" ht="331.5">
      <c r="A67" s="20">
        <v>57</v>
      </c>
      <c r="B67" s="21" t="s">
        <v>538</v>
      </c>
      <c r="C67" s="22" t="s">
        <v>539</v>
      </c>
      <c r="D67" s="21" t="s">
        <v>540</v>
      </c>
      <c r="E67" s="23">
        <v>1</v>
      </c>
      <c r="F67" s="24">
        <v>9245</v>
      </c>
      <c r="G67" s="24">
        <v>6561</v>
      </c>
      <c r="H67" s="25">
        <v>0</v>
      </c>
      <c r="I67" s="26"/>
      <c r="J67" s="24">
        <v>9245</v>
      </c>
      <c r="K67" s="27">
        <v>9245</v>
      </c>
      <c r="L67" s="43">
        <v>0</v>
      </c>
      <c r="M67" s="53">
        <v>1</v>
      </c>
      <c r="N67" s="34"/>
      <c r="O67" s="60">
        <v>17646</v>
      </c>
      <c r="P67" s="60">
        <v>6561</v>
      </c>
      <c r="Q67" s="60">
        <v>5248.8</v>
      </c>
      <c r="R67" s="60">
        <v>4920.75</v>
      </c>
      <c r="T67" s="96">
        <f t="shared" si="0"/>
        <v>48525156</v>
      </c>
      <c r="U67" s="96">
        <f t="shared" si="1"/>
        <v>45492333.75</v>
      </c>
      <c r="W67" s="94">
        <f t="shared" si="2"/>
        <v>48525156</v>
      </c>
      <c r="X67" s="94">
        <f t="shared" si="3"/>
        <v>45492333.75</v>
      </c>
    </row>
    <row r="68" spans="1:24" ht="114.75">
      <c r="A68" s="20">
        <v>58</v>
      </c>
      <c r="B68" s="21" t="s">
        <v>541</v>
      </c>
      <c r="C68" s="22" t="s">
        <v>542</v>
      </c>
      <c r="D68" s="21" t="s">
        <v>543</v>
      </c>
      <c r="E68" s="23">
        <v>0</v>
      </c>
      <c r="F68" s="24">
        <v>0</v>
      </c>
      <c r="G68" s="24">
        <v>0</v>
      </c>
      <c r="H68" s="25">
        <v>0</v>
      </c>
      <c r="I68" s="26"/>
      <c r="J68" s="24">
        <v>0</v>
      </c>
      <c r="K68" s="27">
        <v>0</v>
      </c>
      <c r="L68" s="43">
        <v>0</v>
      </c>
      <c r="M68" s="53">
        <v>0</v>
      </c>
      <c r="N68" s="34"/>
      <c r="O68" s="60">
        <v>40417</v>
      </c>
      <c r="P68" s="60">
        <v>7190</v>
      </c>
      <c r="Q68" s="60">
        <v>5752</v>
      </c>
      <c r="R68" s="60">
        <v>5392.5</v>
      </c>
      <c r="T68" s="96">
        <f t="shared" si="0"/>
        <v>0</v>
      </c>
      <c r="U68" s="96">
        <f t="shared" si="1"/>
        <v>0</v>
      </c>
      <c r="W68" s="94">
        <f t="shared" si="2"/>
        <v>0</v>
      </c>
      <c r="X68" s="94">
        <f t="shared" si="3"/>
        <v>0</v>
      </c>
    </row>
    <row r="69" spans="1:24" ht="409.5">
      <c r="A69" s="20">
        <v>59</v>
      </c>
      <c r="B69" s="21" t="s">
        <v>544</v>
      </c>
      <c r="C69" s="22" t="s">
        <v>545</v>
      </c>
      <c r="D69" s="21" t="s">
        <v>546</v>
      </c>
      <c r="E69" s="23">
        <v>0</v>
      </c>
      <c r="F69" s="24">
        <v>0</v>
      </c>
      <c r="G69" s="24">
        <v>0</v>
      </c>
      <c r="H69" s="25">
        <v>0</v>
      </c>
      <c r="I69" s="26"/>
      <c r="J69" s="24">
        <v>0</v>
      </c>
      <c r="K69" s="27">
        <v>0</v>
      </c>
      <c r="L69" s="43">
        <v>0</v>
      </c>
      <c r="M69" s="53">
        <v>0</v>
      </c>
      <c r="N69" s="34"/>
      <c r="O69" s="60">
        <v>19344</v>
      </c>
      <c r="P69" s="60">
        <v>4556</v>
      </c>
      <c r="Q69" s="60">
        <v>3644.8</v>
      </c>
      <c r="R69" s="60">
        <v>3417</v>
      </c>
      <c r="T69" s="96">
        <f t="shared" si="0"/>
        <v>0</v>
      </c>
      <c r="U69" s="96">
        <f t="shared" si="1"/>
        <v>0</v>
      </c>
      <c r="W69" s="94">
        <f t="shared" si="2"/>
        <v>0</v>
      </c>
      <c r="X69" s="94">
        <f t="shared" si="3"/>
        <v>0</v>
      </c>
    </row>
    <row r="70" spans="1:24" ht="409.5">
      <c r="A70" s="20">
        <v>60</v>
      </c>
      <c r="B70" s="21" t="s">
        <v>547</v>
      </c>
      <c r="C70" s="22" t="s">
        <v>548</v>
      </c>
      <c r="D70" s="21" t="s">
        <v>465</v>
      </c>
      <c r="E70" s="23">
        <v>7</v>
      </c>
      <c r="F70" s="24">
        <v>7409</v>
      </c>
      <c r="G70" s="24">
        <v>5512</v>
      </c>
      <c r="H70" s="25">
        <v>0</v>
      </c>
      <c r="I70" s="26"/>
      <c r="J70" s="24">
        <v>7409</v>
      </c>
      <c r="K70" s="27">
        <v>51863</v>
      </c>
      <c r="L70" s="43">
        <v>0</v>
      </c>
      <c r="M70" s="53">
        <v>7</v>
      </c>
      <c r="N70" s="34"/>
      <c r="O70" s="60">
        <v>41628</v>
      </c>
      <c r="P70" s="60">
        <v>5512</v>
      </c>
      <c r="Q70" s="60">
        <v>4409.6000000000004</v>
      </c>
      <c r="R70" s="60">
        <v>4134</v>
      </c>
      <c r="T70" s="96">
        <f t="shared" si="0"/>
        <v>32670726.400000002</v>
      </c>
      <c r="U70" s="96">
        <f t="shared" si="1"/>
        <v>30628806</v>
      </c>
      <c r="W70" s="94">
        <f t="shared" si="2"/>
        <v>32670726.400000002</v>
      </c>
      <c r="X70" s="94">
        <f t="shared" si="3"/>
        <v>30628806</v>
      </c>
    </row>
    <row r="71" spans="1:24" ht="409.5">
      <c r="A71" s="20">
        <v>61</v>
      </c>
      <c r="B71" s="21" t="s">
        <v>549</v>
      </c>
      <c r="C71" s="22" t="s">
        <v>550</v>
      </c>
      <c r="D71" s="21" t="s">
        <v>551</v>
      </c>
      <c r="E71" s="23">
        <v>7</v>
      </c>
      <c r="F71" s="24">
        <v>11949</v>
      </c>
      <c r="G71" s="24">
        <v>7353</v>
      </c>
      <c r="H71" s="25">
        <v>0</v>
      </c>
      <c r="I71" s="26"/>
      <c r="J71" s="24">
        <v>11949</v>
      </c>
      <c r="K71" s="27">
        <v>83643</v>
      </c>
      <c r="L71" s="43">
        <v>0</v>
      </c>
      <c r="M71" s="53">
        <v>7</v>
      </c>
      <c r="N71" s="34"/>
      <c r="O71" s="60">
        <v>19250</v>
      </c>
      <c r="P71" s="60">
        <v>7353</v>
      </c>
      <c r="Q71" s="60">
        <v>5882.4</v>
      </c>
      <c r="R71" s="60">
        <v>5514.75</v>
      </c>
      <c r="T71" s="96">
        <f t="shared" si="0"/>
        <v>70288797.599999994</v>
      </c>
      <c r="U71" s="96">
        <f t="shared" si="1"/>
        <v>65895747.75</v>
      </c>
      <c r="W71" s="94">
        <f t="shared" si="2"/>
        <v>70288797.599999994</v>
      </c>
      <c r="X71" s="94">
        <f t="shared" si="3"/>
        <v>65895747.75</v>
      </c>
    </row>
    <row r="72" spans="1:24" ht="409.5">
      <c r="A72" s="20">
        <v>62</v>
      </c>
      <c r="B72" s="21" t="s">
        <v>552</v>
      </c>
      <c r="C72" s="22" t="s">
        <v>553</v>
      </c>
      <c r="D72" s="21" t="s">
        <v>554</v>
      </c>
      <c r="E72" s="23">
        <v>0</v>
      </c>
      <c r="F72" s="24">
        <v>0</v>
      </c>
      <c r="G72" s="24">
        <v>0</v>
      </c>
      <c r="H72" s="25">
        <v>0</v>
      </c>
      <c r="I72" s="26"/>
      <c r="J72" s="24">
        <v>0</v>
      </c>
      <c r="K72" s="27">
        <v>0</v>
      </c>
      <c r="L72" s="43">
        <v>0</v>
      </c>
      <c r="M72" s="53">
        <v>0</v>
      </c>
      <c r="N72" s="34"/>
      <c r="O72" s="60">
        <v>31670</v>
      </c>
      <c r="P72" s="60">
        <v>9276</v>
      </c>
      <c r="Q72" s="60">
        <v>7420.8</v>
      </c>
      <c r="R72" s="60">
        <v>6957</v>
      </c>
      <c r="T72" s="96">
        <f t="shared" si="0"/>
        <v>0</v>
      </c>
      <c r="U72" s="96">
        <f t="shared" si="1"/>
        <v>0</v>
      </c>
      <c r="W72" s="94">
        <f t="shared" si="2"/>
        <v>0</v>
      </c>
      <c r="X72" s="94">
        <f t="shared" si="3"/>
        <v>0</v>
      </c>
    </row>
    <row r="73" spans="1:24" ht="409.5">
      <c r="A73" s="20">
        <v>63</v>
      </c>
      <c r="B73" s="21" t="s">
        <v>555</v>
      </c>
      <c r="C73" s="28" t="s">
        <v>556</v>
      </c>
      <c r="D73" s="21" t="s">
        <v>554</v>
      </c>
      <c r="E73" s="23">
        <v>0</v>
      </c>
      <c r="F73" s="24">
        <v>0</v>
      </c>
      <c r="G73" s="24">
        <v>0</v>
      </c>
      <c r="H73" s="25">
        <v>0</v>
      </c>
      <c r="I73" s="26"/>
      <c r="J73" s="24">
        <v>0</v>
      </c>
      <c r="K73" s="27">
        <v>0</v>
      </c>
      <c r="L73" s="43">
        <v>0</v>
      </c>
      <c r="M73" s="53">
        <v>0</v>
      </c>
      <c r="N73" s="34"/>
      <c r="O73" s="60">
        <v>36735</v>
      </c>
      <c r="P73" s="60">
        <v>10579</v>
      </c>
      <c r="Q73" s="60">
        <v>8463.2000000000007</v>
      </c>
      <c r="R73" s="60">
        <v>7934.25</v>
      </c>
      <c r="T73" s="96">
        <f t="shared" si="0"/>
        <v>0</v>
      </c>
      <c r="U73" s="96">
        <f t="shared" si="1"/>
        <v>0</v>
      </c>
      <c r="W73" s="94">
        <f t="shared" si="2"/>
        <v>0</v>
      </c>
      <c r="X73" s="94">
        <f t="shared" si="3"/>
        <v>0</v>
      </c>
    </row>
    <row r="74" spans="1:24" ht="153">
      <c r="A74" s="20">
        <v>64</v>
      </c>
      <c r="B74" s="21" t="s">
        <v>557</v>
      </c>
      <c r="C74" s="28" t="s">
        <v>558</v>
      </c>
      <c r="D74" s="21" t="s">
        <v>559</v>
      </c>
      <c r="E74" s="23">
        <v>0</v>
      </c>
      <c r="F74" s="24">
        <v>0</v>
      </c>
      <c r="G74" s="24">
        <v>0</v>
      </c>
      <c r="H74" s="25">
        <v>0</v>
      </c>
      <c r="I74" s="26"/>
      <c r="J74" s="24">
        <v>0</v>
      </c>
      <c r="K74" s="27">
        <v>0</v>
      </c>
      <c r="L74" s="43">
        <v>0</v>
      </c>
      <c r="M74" s="53">
        <v>0</v>
      </c>
      <c r="N74" s="34"/>
      <c r="O74" s="60">
        <v>14140</v>
      </c>
      <c r="P74" s="60">
        <v>1145</v>
      </c>
      <c r="Q74" s="60">
        <v>916</v>
      </c>
      <c r="R74" s="60">
        <v>858.75</v>
      </c>
      <c r="T74" s="96">
        <f t="shared" ref="T74:T137" si="4">F74*Q74</f>
        <v>0</v>
      </c>
      <c r="U74" s="96">
        <f t="shared" ref="U74:U137" si="5">F74*R74</f>
        <v>0</v>
      </c>
      <c r="W74" s="94">
        <f t="shared" ref="W74:W137" si="6">T74-L74</f>
        <v>0</v>
      </c>
      <c r="X74" s="94">
        <f t="shared" ref="X74:X137" si="7">U74-L74</f>
        <v>0</v>
      </c>
    </row>
    <row r="75" spans="1:24" ht="153">
      <c r="A75" s="20">
        <v>65</v>
      </c>
      <c r="B75" s="21" t="s">
        <v>560</v>
      </c>
      <c r="C75" s="28" t="s">
        <v>561</v>
      </c>
      <c r="D75" s="21" t="s">
        <v>559</v>
      </c>
      <c r="E75" s="23">
        <v>10</v>
      </c>
      <c r="F75" s="24">
        <v>14490</v>
      </c>
      <c r="G75" s="24">
        <v>1414</v>
      </c>
      <c r="H75" s="25">
        <v>0</v>
      </c>
      <c r="I75" s="26"/>
      <c r="J75" s="24">
        <v>14490</v>
      </c>
      <c r="K75" s="27">
        <v>144900</v>
      </c>
      <c r="L75" s="43">
        <v>0</v>
      </c>
      <c r="M75" s="53">
        <v>10</v>
      </c>
      <c r="N75" s="34"/>
      <c r="O75" s="60">
        <v>47510</v>
      </c>
      <c r="P75" s="60">
        <v>1414</v>
      </c>
      <c r="Q75" s="60">
        <v>1131.2</v>
      </c>
      <c r="R75" s="60">
        <v>1060.5</v>
      </c>
      <c r="T75" s="96">
        <f t="shared" si="4"/>
        <v>16391088</v>
      </c>
      <c r="U75" s="96">
        <f t="shared" si="5"/>
        <v>15366645</v>
      </c>
      <c r="W75" s="94">
        <f t="shared" si="6"/>
        <v>16391088</v>
      </c>
      <c r="X75" s="94">
        <f t="shared" si="7"/>
        <v>15366645</v>
      </c>
    </row>
    <row r="76" spans="1:24" ht="140.25">
      <c r="A76" s="20">
        <v>66</v>
      </c>
      <c r="B76" s="21" t="s">
        <v>562</v>
      </c>
      <c r="C76" s="22" t="s">
        <v>563</v>
      </c>
      <c r="D76" s="21" t="s">
        <v>559</v>
      </c>
      <c r="E76" s="23">
        <v>0</v>
      </c>
      <c r="F76" s="24">
        <v>0</v>
      </c>
      <c r="G76" s="24">
        <v>0</v>
      </c>
      <c r="H76" s="25">
        <v>0</v>
      </c>
      <c r="I76" s="26"/>
      <c r="J76" s="24">
        <v>0</v>
      </c>
      <c r="K76" s="27">
        <v>0</v>
      </c>
      <c r="L76" s="43">
        <v>0</v>
      </c>
      <c r="M76" s="53">
        <v>0</v>
      </c>
      <c r="N76" s="34"/>
      <c r="O76" s="60">
        <v>12839</v>
      </c>
      <c r="P76" s="60">
        <v>1414</v>
      </c>
      <c r="Q76" s="60">
        <v>1131.2</v>
      </c>
      <c r="R76" s="60">
        <v>1060.5</v>
      </c>
      <c r="T76" s="96">
        <f t="shared" si="4"/>
        <v>0</v>
      </c>
      <c r="U76" s="96">
        <f t="shared" si="5"/>
        <v>0</v>
      </c>
      <c r="W76" s="94">
        <f t="shared" si="6"/>
        <v>0</v>
      </c>
      <c r="X76" s="94">
        <f t="shared" si="7"/>
        <v>0</v>
      </c>
    </row>
    <row r="77" spans="1:24" ht="140.25">
      <c r="A77" s="20">
        <v>67</v>
      </c>
      <c r="B77" s="21" t="s">
        <v>564</v>
      </c>
      <c r="C77" s="22" t="s">
        <v>565</v>
      </c>
      <c r="D77" s="21" t="s">
        <v>559</v>
      </c>
      <c r="E77" s="23">
        <v>0</v>
      </c>
      <c r="F77" s="24">
        <v>0</v>
      </c>
      <c r="G77" s="24">
        <v>0</v>
      </c>
      <c r="H77" s="25">
        <v>0</v>
      </c>
      <c r="I77" s="26"/>
      <c r="J77" s="24">
        <v>0</v>
      </c>
      <c r="K77" s="27">
        <v>0</v>
      </c>
      <c r="L77" s="43">
        <v>0</v>
      </c>
      <c r="M77" s="53">
        <v>0</v>
      </c>
      <c r="N77" s="54"/>
      <c r="O77" s="60">
        <v>25452</v>
      </c>
      <c r="P77" s="60">
        <v>1145</v>
      </c>
      <c r="Q77" s="60">
        <v>916</v>
      </c>
      <c r="R77" s="60">
        <v>858.75</v>
      </c>
      <c r="T77" s="96">
        <f t="shared" si="4"/>
        <v>0</v>
      </c>
      <c r="U77" s="96">
        <f t="shared" si="5"/>
        <v>0</v>
      </c>
      <c r="W77" s="94">
        <f t="shared" si="6"/>
        <v>0</v>
      </c>
      <c r="X77" s="94">
        <f t="shared" si="7"/>
        <v>0</v>
      </c>
    </row>
    <row r="78" spans="1:24" ht="165.75">
      <c r="A78" s="20">
        <v>68</v>
      </c>
      <c r="B78" s="21" t="s">
        <v>566</v>
      </c>
      <c r="C78" s="22" t="s">
        <v>567</v>
      </c>
      <c r="D78" s="21" t="s">
        <v>559</v>
      </c>
      <c r="E78" s="23">
        <v>0</v>
      </c>
      <c r="F78" s="24">
        <v>0</v>
      </c>
      <c r="G78" s="24">
        <v>0</v>
      </c>
      <c r="H78" s="25">
        <v>0</v>
      </c>
      <c r="I78" s="26"/>
      <c r="J78" s="24">
        <v>0</v>
      </c>
      <c r="K78" s="27">
        <v>0</v>
      </c>
      <c r="L78" s="43">
        <v>0</v>
      </c>
      <c r="M78" s="53">
        <v>0</v>
      </c>
      <c r="N78" s="54"/>
      <c r="O78" s="60">
        <v>30514</v>
      </c>
      <c r="P78" s="60">
        <v>1145</v>
      </c>
      <c r="Q78" s="60">
        <v>916</v>
      </c>
      <c r="R78" s="60">
        <v>858.75</v>
      </c>
      <c r="T78" s="96">
        <f t="shared" si="4"/>
        <v>0</v>
      </c>
      <c r="U78" s="96">
        <f t="shared" si="5"/>
        <v>0</v>
      </c>
      <c r="W78" s="94">
        <f t="shared" si="6"/>
        <v>0</v>
      </c>
      <c r="X78" s="94">
        <f t="shared" si="7"/>
        <v>0</v>
      </c>
    </row>
    <row r="79" spans="1:24" ht="178.5">
      <c r="A79" s="20">
        <v>69</v>
      </c>
      <c r="B79" s="21" t="s">
        <v>568</v>
      </c>
      <c r="C79" s="22" t="s">
        <v>569</v>
      </c>
      <c r="D79" s="21" t="s">
        <v>559</v>
      </c>
      <c r="E79" s="23">
        <v>10</v>
      </c>
      <c r="F79" s="24">
        <v>7899</v>
      </c>
      <c r="G79" s="24">
        <v>1414</v>
      </c>
      <c r="H79" s="25">
        <v>0</v>
      </c>
      <c r="I79" s="26"/>
      <c r="J79" s="24">
        <v>7899</v>
      </c>
      <c r="K79" s="27">
        <v>78990</v>
      </c>
      <c r="L79" s="43">
        <v>0</v>
      </c>
      <c r="M79" s="53">
        <v>10</v>
      </c>
      <c r="N79" s="36"/>
      <c r="O79" s="60">
        <v>56673</v>
      </c>
      <c r="P79" s="60">
        <v>1414</v>
      </c>
      <c r="Q79" s="60">
        <v>1131.2</v>
      </c>
      <c r="R79" s="60">
        <v>1060.5</v>
      </c>
      <c r="T79" s="96">
        <f t="shared" si="4"/>
        <v>8935348.8000000007</v>
      </c>
      <c r="U79" s="96">
        <f t="shared" si="5"/>
        <v>8376889.5</v>
      </c>
      <c r="W79" s="94">
        <f t="shared" si="6"/>
        <v>8935348.8000000007</v>
      </c>
      <c r="X79" s="94">
        <f t="shared" si="7"/>
        <v>8376889.5</v>
      </c>
    </row>
    <row r="80" spans="1:24" ht="178.5">
      <c r="A80" s="20">
        <v>70</v>
      </c>
      <c r="B80" s="21" t="s">
        <v>570</v>
      </c>
      <c r="C80" s="22" t="s">
        <v>571</v>
      </c>
      <c r="D80" s="21" t="s">
        <v>559</v>
      </c>
      <c r="E80" s="23">
        <v>0</v>
      </c>
      <c r="F80" s="24">
        <v>0</v>
      </c>
      <c r="G80" s="24">
        <v>0</v>
      </c>
      <c r="H80" s="25">
        <v>0</v>
      </c>
      <c r="I80" s="26"/>
      <c r="J80" s="24">
        <v>0</v>
      </c>
      <c r="K80" s="27">
        <v>0</v>
      </c>
      <c r="L80" s="43">
        <v>0</v>
      </c>
      <c r="M80" s="53">
        <v>0</v>
      </c>
      <c r="N80" s="36"/>
      <c r="O80" s="60">
        <v>56673</v>
      </c>
      <c r="P80" s="60">
        <v>1414</v>
      </c>
      <c r="Q80" s="60">
        <v>1131.2</v>
      </c>
      <c r="R80" s="60">
        <v>1060.5</v>
      </c>
      <c r="T80" s="96">
        <f t="shared" si="4"/>
        <v>0</v>
      </c>
      <c r="U80" s="96">
        <f t="shared" si="5"/>
        <v>0</v>
      </c>
      <c r="W80" s="94">
        <f t="shared" si="6"/>
        <v>0</v>
      </c>
      <c r="X80" s="94">
        <f t="shared" si="7"/>
        <v>0</v>
      </c>
    </row>
    <row r="81" spans="1:24" ht="140.25">
      <c r="A81" s="20">
        <v>71</v>
      </c>
      <c r="B81" s="21" t="s">
        <v>572</v>
      </c>
      <c r="C81" s="22" t="s">
        <v>573</v>
      </c>
      <c r="D81" s="21" t="s">
        <v>559</v>
      </c>
      <c r="E81" s="23">
        <v>0</v>
      </c>
      <c r="F81" s="24">
        <v>0</v>
      </c>
      <c r="G81" s="24">
        <v>0</v>
      </c>
      <c r="H81" s="25">
        <v>0</v>
      </c>
      <c r="I81" s="26"/>
      <c r="J81" s="24">
        <v>0</v>
      </c>
      <c r="K81" s="27">
        <v>0</v>
      </c>
      <c r="L81" s="43">
        <v>0</v>
      </c>
      <c r="M81" s="53">
        <v>0</v>
      </c>
      <c r="N81" s="36"/>
      <c r="O81" s="60">
        <v>136350</v>
      </c>
      <c r="P81" s="60">
        <v>3394</v>
      </c>
      <c r="Q81" s="60">
        <v>2715.2</v>
      </c>
      <c r="R81" s="60">
        <v>2545.5</v>
      </c>
      <c r="T81" s="96">
        <f t="shared" si="4"/>
        <v>0</v>
      </c>
      <c r="U81" s="96">
        <f t="shared" si="5"/>
        <v>0</v>
      </c>
      <c r="W81" s="94">
        <f t="shared" si="6"/>
        <v>0</v>
      </c>
      <c r="X81" s="94">
        <f t="shared" si="7"/>
        <v>0</v>
      </c>
    </row>
    <row r="82" spans="1:24" ht="204">
      <c r="A82" s="20">
        <v>72</v>
      </c>
      <c r="B82" s="21" t="s">
        <v>574</v>
      </c>
      <c r="C82" s="22" t="s">
        <v>575</v>
      </c>
      <c r="D82" s="21" t="s">
        <v>576</v>
      </c>
      <c r="E82" s="23">
        <v>10</v>
      </c>
      <c r="F82" s="24">
        <v>5969</v>
      </c>
      <c r="G82" s="24">
        <v>1321</v>
      </c>
      <c r="H82" s="25">
        <v>0</v>
      </c>
      <c r="I82" s="26"/>
      <c r="J82" s="24">
        <v>5969</v>
      </c>
      <c r="K82" s="27">
        <v>59690</v>
      </c>
      <c r="L82" s="43">
        <v>0</v>
      </c>
      <c r="M82" s="53">
        <v>10</v>
      </c>
      <c r="N82" s="36"/>
      <c r="O82" s="60">
        <v>113120</v>
      </c>
      <c r="P82" s="60">
        <v>1321</v>
      </c>
      <c r="Q82" s="60">
        <v>1056.8</v>
      </c>
      <c r="R82" s="60">
        <v>990.75</v>
      </c>
      <c r="T82" s="96">
        <f t="shared" si="4"/>
        <v>6308039.2000000002</v>
      </c>
      <c r="U82" s="96">
        <f t="shared" si="5"/>
        <v>5913786.75</v>
      </c>
      <c r="W82" s="94">
        <f t="shared" si="6"/>
        <v>6308039.2000000002</v>
      </c>
      <c r="X82" s="94">
        <f t="shared" si="7"/>
        <v>5913786.75</v>
      </c>
    </row>
    <row r="83" spans="1:24" ht="204">
      <c r="A83" s="20">
        <v>73</v>
      </c>
      <c r="B83" s="21" t="s">
        <v>577</v>
      </c>
      <c r="C83" s="22" t="s">
        <v>578</v>
      </c>
      <c r="D83" s="21" t="s">
        <v>579</v>
      </c>
      <c r="E83" s="23">
        <v>0</v>
      </c>
      <c r="F83" s="24">
        <v>0</v>
      </c>
      <c r="G83" s="24">
        <v>0</v>
      </c>
      <c r="H83" s="25">
        <v>0</v>
      </c>
      <c r="I83" s="26"/>
      <c r="J83" s="24">
        <v>0</v>
      </c>
      <c r="K83" s="27">
        <v>0</v>
      </c>
      <c r="L83" s="43">
        <v>0</v>
      </c>
      <c r="M83" s="53">
        <v>0</v>
      </c>
      <c r="N83" s="33"/>
      <c r="O83" s="60">
        <v>113120</v>
      </c>
      <c r="P83" s="60">
        <v>1132</v>
      </c>
      <c r="Q83" s="60">
        <v>905.6</v>
      </c>
      <c r="R83" s="60">
        <v>849</v>
      </c>
      <c r="T83" s="96">
        <f t="shared" si="4"/>
        <v>0</v>
      </c>
      <c r="U83" s="96">
        <f t="shared" si="5"/>
        <v>0</v>
      </c>
      <c r="W83" s="94">
        <f t="shared" si="6"/>
        <v>0</v>
      </c>
      <c r="X83" s="94">
        <f t="shared" si="7"/>
        <v>0</v>
      </c>
    </row>
    <row r="84" spans="1:24" ht="267.75">
      <c r="A84" s="20">
        <v>74</v>
      </c>
      <c r="B84" s="21" t="s">
        <v>580</v>
      </c>
      <c r="C84" s="22" t="s">
        <v>581</v>
      </c>
      <c r="D84" s="21" t="s">
        <v>582</v>
      </c>
      <c r="E84" s="23">
        <v>0</v>
      </c>
      <c r="F84" s="24">
        <v>0</v>
      </c>
      <c r="G84" s="24">
        <v>0</v>
      </c>
      <c r="H84" s="25">
        <v>0</v>
      </c>
      <c r="I84" s="26"/>
      <c r="J84" s="24">
        <v>0</v>
      </c>
      <c r="K84" s="27">
        <v>0</v>
      </c>
      <c r="L84" s="43">
        <v>0</v>
      </c>
      <c r="M84" s="53">
        <v>0</v>
      </c>
      <c r="O84" s="60">
        <v>42798</v>
      </c>
      <c r="P84" s="60">
        <v>848</v>
      </c>
      <c r="Q84" s="60">
        <v>678.4</v>
      </c>
      <c r="R84" s="60">
        <v>636</v>
      </c>
      <c r="T84" s="96">
        <f t="shared" si="4"/>
        <v>0</v>
      </c>
      <c r="U84" s="96">
        <f t="shared" si="5"/>
        <v>0</v>
      </c>
      <c r="W84" s="94">
        <f t="shared" si="6"/>
        <v>0</v>
      </c>
      <c r="X84" s="94">
        <f t="shared" si="7"/>
        <v>0</v>
      </c>
    </row>
    <row r="85" spans="1:24" ht="89.25">
      <c r="A85" s="20">
        <v>75</v>
      </c>
      <c r="B85" s="21" t="s">
        <v>583</v>
      </c>
      <c r="C85" s="22" t="s">
        <v>584</v>
      </c>
      <c r="D85" s="21" t="s">
        <v>559</v>
      </c>
      <c r="E85" s="23">
        <v>6</v>
      </c>
      <c r="F85" s="24">
        <v>978</v>
      </c>
      <c r="G85" s="24">
        <v>594</v>
      </c>
      <c r="H85" s="25">
        <v>0</v>
      </c>
      <c r="I85" s="26"/>
      <c r="J85" s="24">
        <v>978</v>
      </c>
      <c r="K85" s="27">
        <v>5868</v>
      </c>
      <c r="L85" s="43">
        <v>0</v>
      </c>
      <c r="M85" s="53">
        <v>6</v>
      </c>
      <c r="O85" s="60">
        <v>7539</v>
      </c>
      <c r="P85" s="60">
        <v>594</v>
      </c>
      <c r="Q85" s="60">
        <v>475.2</v>
      </c>
      <c r="R85" s="60">
        <v>445.5</v>
      </c>
      <c r="T85" s="96">
        <f t="shared" si="4"/>
        <v>464745.6</v>
      </c>
      <c r="U85" s="96">
        <f t="shared" si="5"/>
        <v>435699</v>
      </c>
      <c r="W85" s="94">
        <f t="shared" si="6"/>
        <v>464745.6</v>
      </c>
      <c r="X85" s="94">
        <f t="shared" si="7"/>
        <v>435699</v>
      </c>
    </row>
    <row r="86" spans="1:24" ht="280.5">
      <c r="A86" s="20">
        <v>76</v>
      </c>
      <c r="B86" s="21" t="s">
        <v>585</v>
      </c>
      <c r="C86" s="22" t="s">
        <v>586</v>
      </c>
      <c r="D86" s="21" t="s">
        <v>559</v>
      </c>
      <c r="E86" s="23">
        <v>0</v>
      </c>
      <c r="F86" s="24">
        <v>0</v>
      </c>
      <c r="G86" s="24">
        <v>0</v>
      </c>
      <c r="H86" s="25">
        <v>0</v>
      </c>
      <c r="I86" s="26"/>
      <c r="J86" s="24">
        <v>0</v>
      </c>
      <c r="K86" s="27">
        <v>0</v>
      </c>
      <c r="L86" s="43">
        <v>0</v>
      </c>
      <c r="M86" s="53">
        <v>0</v>
      </c>
      <c r="O86" s="60">
        <v>5992</v>
      </c>
      <c r="P86" s="60">
        <v>249</v>
      </c>
      <c r="Q86" s="60">
        <v>199.2</v>
      </c>
      <c r="R86" s="60">
        <v>186.75</v>
      </c>
      <c r="T86" s="96">
        <f t="shared" si="4"/>
        <v>0</v>
      </c>
      <c r="U86" s="96">
        <f t="shared" si="5"/>
        <v>0</v>
      </c>
      <c r="W86" s="94">
        <f t="shared" si="6"/>
        <v>0</v>
      </c>
      <c r="X86" s="94">
        <f t="shared" si="7"/>
        <v>0</v>
      </c>
    </row>
    <row r="87" spans="1:24" ht="76.5">
      <c r="A87" s="20">
        <v>77</v>
      </c>
      <c r="B87" s="21" t="s">
        <v>587</v>
      </c>
      <c r="C87" s="22" t="s">
        <v>588</v>
      </c>
      <c r="D87" s="21" t="s">
        <v>559</v>
      </c>
      <c r="E87" s="23">
        <v>0</v>
      </c>
      <c r="F87" s="24">
        <v>0</v>
      </c>
      <c r="G87" s="24">
        <v>0</v>
      </c>
      <c r="H87" s="25">
        <v>0</v>
      </c>
      <c r="I87" s="26"/>
      <c r="J87" s="24">
        <v>0</v>
      </c>
      <c r="K87" s="27">
        <v>0</v>
      </c>
      <c r="L87" s="43">
        <v>0</v>
      </c>
      <c r="M87" s="53">
        <v>0</v>
      </c>
      <c r="O87" s="60">
        <v>4010</v>
      </c>
      <c r="P87" s="60">
        <v>249</v>
      </c>
      <c r="Q87" s="60">
        <v>199.2</v>
      </c>
      <c r="R87" s="60">
        <v>186.75</v>
      </c>
      <c r="T87" s="96">
        <f t="shared" si="4"/>
        <v>0</v>
      </c>
      <c r="U87" s="96">
        <f t="shared" si="5"/>
        <v>0</v>
      </c>
      <c r="W87" s="94">
        <f t="shared" si="6"/>
        <v>0</v>
      </c>
      <c r="X87" s="94">
        <f t="shared" si="7"/>
        <v>0</v>
      </c>
    </row>
    <row r="88" spans="1:24" ht="140.25">
      <c r="A88" s="20">
        <v>78</v>
      </c>
      <c r="B88" s="29" t="s">
        <v>589</v>
      </c>
      <c r="C88" s="22" t="s">
        <v>590</v>
      </c>
      <c r="D88" s="21" t="s">
        <v>576</v>
      </c>
      <c r="E88" s="23">
        <v>0</v>
      </c>
      <c r="F88" s="24">
        <v>0</v>
      </c>
      <c r="G88" s="24">
        <v>0</v>
      </c>
      <c r="H88" s="25">
        <v>0</v>
      </c>
      <c r="I88" s="26"/>
      <c r="J88" s="24">
        <v>0</v>
      </c>
      <c r="K88" s="27">
        <v>0</v>
      </c>
      <c r="L88" s="43">
        <v>0</v>
      </c>
      <c r="M88" s="53">
        <v>0</v>
      </c>
      <c r="O88" s="60">
        <v>18439</v>
      </c>
      <c r="P88" s="60">
        <v>209</v>
      </c>
      <c r="Q88" s="60">
        <v>167.2</v>
      </c>
      <c r="R88" s="60">
        <v>156.75</v>
      </c>
      <c r="T88" s="96">
        <f t="shared" si="4"/>
        <v>0</v>
      </c>
      <c r="U88" s="96">
        <f t="shared" si="5"/>
        <v>0</v>
      </c>
      <c r="W88" s="94">
        <f t="shared" si="6"/>
        <v>0</v>
      </c>
      <c r="X88" s="94">
        <f t="shared" si="7"/>
        <v>0</v>
      </c>
    </row>
    <row r="89" spans="1:24" ht="114.75">
      <c r="A89" s="20">
        <v>79</v>
      </c>
      <c r="B89" s="29" t="s">
        <v>591</v>
      </c>
      <c r="C89" s="22" t="s">
        <v>592</v>
      </c>
      <c r="D89" s="21" t="s">
        <v>559</v>
      </c>
      <c r="E89" s="23">
        <v>6</v>
      </c>
      <c r="F89" s="24">
        <v>204</v>
      </c>
      <c r="G89" s="24">
        <v>191</v>
      </c>
      <c r="H89" s="25">
        <v>0</v>
      </c>
      <c r="I89" s="26"/>
      <c r="J89" s="24">
        <v>204</v>
      </c>
      <c r="K89" s="27">
        <v>1224</v>
      </c>
      <c r="L89" s="43">
        <v>0</v>
      </c>
      <c r="M89" s="53">
        <v>6</v>
      </c>
      <c r="O89" s="60">
        <v>7700</v>
      </c>
      <c r="P89" s="60">
        <v>191</v>
      </c>
      <c r="Q89" s="60">
        <v>152.80000000000001</v>
      </c>
      <c r="R89" s="60">
        <v>143.25</v>
      </c>
      <c r="T89" s="96">
        <f t="shared" si="4"/>
        <v>31171.200000000001</v>
      </c>
      <c r="U89" s="96">
        <f t="shared" si="5"/>
        <v>29223</v>
      </c>
      <c r="W89" s="94">
        <f t="shared" si="6"/>
        <v>31171.200000000001</v>
      </c>
      <c r="X89" s="94">
        <f t="shared" si="7"/>
        <v>29223</v>
      </c>
    </row>
    <row r="90" spans="1:24" ht="242.25">
      <c r="A90" s="20">
        <v>80</v>
      </c>
      <c r="B90" s="21" t="s">
        <v>593</v>
      </c>
      <c r="C90" s="22" t="s">
        <v>594</v>
      </c>
      <c r="D90" s="21" t="s">
        <v>559</v>
      </c>
      <c r="E90" s="23">
        <v>0</v>
      </c>
      <c r="F90" s="24">
        <v>0</v>
      </c>
      <c r="G90" s="24">
        <v>0</v>
      </c>
      <c r="H90" s="25">
        <v>0</v>
      </c>
      <c r="I90" s="26"/>
      <c r="J90" s="24">
        <v>0</v>
      </c>
      <c r="K90" s="27">
        <v>0</v>
      </c>
      <c r="L90" s="43">
        <v>0</v>
      </c>
      <c r="M90" s="53">
        <v>0</v>
      </c>
      <c r="O90" s="60">
        <v>8046</v>
      </c>
      <c r="P90" s="60">
        <v>214</v>
      </c>
      <c r="Q90" s="60">
        <v>171.2</v>
      </c>
      <c r="R90" s="60">
        <v>160.5</v>
      </c>
      <c r="T90" s="96">
        <f t="shared" si="4"/>
        <v>0</v>
      </c>
      <c r="U90" s="96">
        <f t="shared" si="5"/>
        <v>0</v>
      </c>
      <c r="W90" s="94">
        <f t="shared" si="6"/>
        <v>0</v>
      </c>
      <c r="X90" s="94">
        <f t="shared" si="7"/>
        <v>0</v>
      </c>
    </row>
    <row r="91" spans="1:24" ht="229.5">
      <c r="A91" s="20">
        <v>81</v>
      </c>
      <c r="B91" s="21" t="s">
        <v>595</v>
      </c>
      <c r="C91" s="22" t="s">
        <v>596</v>
      </c>
      <c r="D91" s="21" t="s">
        <v>559</v>
      </c>
      <c r="E91" s="23">
        <v>0</v>
      </c>
      <c r="F91" s="24">
        <v>0</v>
      </c>
      <c r="G91" s="24">
        <v>0</v>
      </c>
      <c r="H91" s="25">
        <v>0</v>
      </c>
      <c r="I91" s="26"/>
      <c r="J91" s="24">
        <v>0</v>
      </c>
      <c r="K91" s="27">
        <v>0</v>
      </c>
      <c r="L91" s="43">
        <v>0</v>
      </c>
      <c r="M91" s="53">
        <v>0</v>
      </c>
      <c r="O91" s="60">
        <v>5133</v>
      </c>
      <c r="P91" s="60">
        <v>214</v>
      </c>
      <c r="Q91" s="60">
        <v>171.2</v>
      </c>
      <c r="R91" s="60">
        <v>160.5</v>
      </c>
      <c r="T91" s="96">
        <f t="shared" si="4"/>
        <v>0</v>
      </c>
      <c r="U91" s="96">
        <f t="shared" si="5"/>
        <v>0</v>
      </c>
      <c r="W91" s="94">
        <f t="shared" si="6"/>
        <v>0</v>
      </c>
      <c r="X91" s="94">
        <f t="shared" si="7"/>
        <v>0</v>
      </c>
    </row>
    <row r="92" spans="1:24" ht="280.5">
      <c r="A92" s="20">
        <v>82</v>
      </c>
      <c r="B92" s="21" t="s">
        <v>597</v>
      </c>
      <c r="C92" s="22" t="s">
        <v>598</v>
      </c>
      <c r="D92" s="21" t="s">
        <v>559</v>
      </c>
      <c r="E92" s="23">
        <v>0</v>
      </c>
      <c r="F92" s="24">
        <v>0</v>
      </c>
      <c r="G92" s="24">
        <v>0</v>
      </c>
      <c r="H92" s="25">
        <v>0</v>
      </c>
      <c r="I92" s="26"/>
      <c r="J92" s="24">
        <v>0</v>
      </c>
      <c r="K92" s="27">
        <v>0</v>
      </c>
      <c r="L92" s="43">
        <v>0</v>
      </c>
      <c r="M92" s="53">
        <v>0</v>
      </c>
      <c r="O92" s="60">
        <v>13695</v>
      </c>
      <c r="P92" s="60">
        <v>2613</v>
      </c>
      <c r="Q92" s="60">
        <v>2090.4</v>
      </c>
      <c r="R92" s="60">
        <v>1959.75</v>
      </c>
      <c r="T92" s="96">
        <f t="shared" si="4"/>
        <v>0</v>
      </c>
      <c r="U92" s="96">
        <f t="shared" si="5"/>
        <v>0</v>
      </c>
      <c r="W92" s="94">
        <f t="shared" si="6"/>
        <v>0</v>
      </c>
      <c r="X92" s="94">
        <f t="shared" si="7"/>
        <v>0</v>
      </c>
    </row>
    <row r="93" spans="1:24" ht="280.5">
      <c r="A93" s="20">
        <v>83</v>
      </c>
      <c r="B93" s="21" t="s">
        <v>599</v>
      </c>
      <c r="C93" s="22" t="s">
        <v>600</v>
      </c>
      <c r="D93" s="21" t="s">
        <v>559</v>
      </c>
      <c r="E93" s="23">
        <v>0</v>
      </c>
      <c r="F93" s="24">
        <v>0</v>
      </c>
      <c r="G93" s="24">
        <v>0</v>
      </c>
      <c r="H93" s="25">
        <v>0</v>
      </c>
      <c r="I93" s="26"/>
      <c r="J93" s="24">
        <v>0</v>
      </c>
      <c r="K93" s="27">
        <v>0</v>
      </c>
      <c r="L93" s="43">
        <v>0</v>
      </c>
      <c r="M93" s="53">
        <v>0</v>
      </c>
      <c r="O93" s="60">
        <v>10426</v>
      </c>
      <c r="P93" s="60">
        <v>2613</v>
      </c>
      <c r="Q93" s="60">
        <v>2090.4</v>
      </c>
      <c r="R93" s="60">
        <v>1959.75</v>
      </c>
      <c r="T93" s="96">
        <f t="shared" si="4"/>
        <v>0</v>
      </c>
      <c r="U93" s="96">
        <f t="shared" si="5"/>
        <v>0</v>
      </c>
      <c r="W93" s="94">
        <f t="shared" si="6"/>
        <v>0</v>
      </c>
      <c r="X93" s="94">
        <f t="shared" si="7"/>
        <v>0</v>
      </c>
    </row>
    <row r="94" spans="1:24" ht="280.5">
      <c r="A94" s="20">
        <v>84</v>
      </c>
      <c r="B94" s="30" t="s">
        <v>601</v>
      </c>
      <c r="C94" s="22" t="s">
        <v>602</v>
      </c>
      <c r="D94" s="21" t="s">
        <v>559</v>
      </c>
      <c r="E94" s="23">
        <v>7</v>
      </c>
      <c r="F94" s="24">
        <v>3990</v>
      </c>
      <c r="G94" s="24">
        <v>3193</v>
      </c>
      <c r="H94" s="25">
        <v>0</v>
      </c>
      <c r="I94" s="26"/>
      <c r="J94" s="24">
        <v>3990</v>
      </c>
      <c r="K94" s="27">
        <v>27930</v>
      </c>
      <c r="L94" s="43">
        <v>0</v>
      </c>
      <c r="M94" s="53">
        <v>7</v>
      </c>
      <c r="O94" s="60">
        <v>15407</v>
      </c>
      <c r="P94" s="60">
        <v>3193</v>
      </c>
      <c r="Q94" s="60">
        <v>2554.4</v>
      </c>
      <c r="R94" s="60">
        <v>2394.75</v>
      </c>
      <c r="T94" s="96">
        <f t="shared" si="4"/>
        <v>10192056</v>
      </c>
      <c r="U94" s="96">
        <f t="shared" si="5"/>
        <v>9555052.5</v>
      </c>
      <c r="W94" s="94">
        <f t="shared" si="6"/>
        <v>10192056</v>
      </c>
      <c r="X94" s="94">
        <f t="shared" si="7"/>
        <v>9555052.5</v>
      </c>
    </row>
    <row r="95" spans="1:24" ht="280.5">
      <c r="A95" s="20">
        <v>85</v>
      </c>
      <c r="B95" s="21" t="s">
        <v>603</v>
      </c>
      <c r="C95" s="22" t="s">
        <v>604</v>
      </c>
      <c r="D95" s="21" t="s">
        <v>559</v>
      </c>
      <c r="E95" s="23">
        <v>0</v>
      </c>
      <c r="F95" s="24">
        <v>0</v>
      </c>
      <c r="G95" s="24">
        <v>0</v>
      </c>
      <c r="H95" s="25">
        <v>0</v>
      </c>
      <c r="I95" s="26"/>
      <c r="J95" s="24">
        <v>0</v>
      </c>
      <c r="K95" s="27">
        <v>0</v>
      </c>
      <c r="L95" s="43">
        <v>0</v>
      </c>
      <c r="M95" s="53">
        <v>0</v>
      </c>
      <c r="O95" s="60">
        <v>14438</v>
      </c>
      <c r="P95" s="60">
        <v>3193</v>
      </c>
      <c r="Q95" s="60">
        <v>2554.4</v>
      </c>
      <c r="R95" s="60">
        <v>2394.75</v>
      </c>
      <c r="T95" s="96">
        <f t="shared" si="4"/>
        <v>0</v>
      </c>
      <c r="U95" s="96">
        <f t="shared" si="5"/>
        <v>0</v>
      </c>
      <c r="W95" s="94">
        <f t="shared" si="6"/>
        <v>0</v>
      </c>
      <c r="X95" s="94">
        <f t="shared" si="7"/>
        <v>0</v>
      </c>
    </row>
    <row r="96" spans="1:24" ht="409.5">
      <c r="A96" s="20">
        <v>86</v>
      </c>
      <c r="B96" s="21" t="s">
        <v>605</v>
      </c>
      <c r="C96" s="22" t="s">
        <v>606</v>
      </c>
      <c r="D96" s="21" t="s">
        <v>559</v>
      </c>
      <c r="E96" s="23">
        <v>0</v>
      </c>
      <c r="F96" s="24">
        <v>0</v>
      </c>
      <c r="G96" s="24">
        <v>0</v>
      </c>
      <c r="H96" s="25">
        <v>0</v>
      </c>
      <c r="I96" s="26"/>
      <c r="J96" s="24">
        <v>0</v>
      </c>
      <c r="K96" s="27">
        <v>0</v>
      </c>
      <c r="L96" s="43">
        <v>0</v>
      </c>
      <c r="M96" s="53">
        <v>0</v>
      </c>
      <c r="O96" s="60">
        <v>20543</v>
      </c>
      <c r="P96" s="60">
        <v>4185</v>
      </c>
      <c r="Q96" s="60">
        <v>3348</v>
      </c>
      <c r="R96" s="60">
        <v>3138.75</v>
      </c>
      <c r="T96" s="96">
        <f t="shared" si="4"/>
        <v>0</v>
      </c>
      <c r="U96" s="96">
        <f t="shared" si="5"/>
        <v>0</v>
      </c>
      <c r="W96" s="94">
        <f t="shared" si="6"/>
        <v>0</v>
      </c>
      <c r="X96" s="94">
        <f t="shared" si="7"/>
        <v>0</v>
      </c>
    </row>
    <row r="97" spans="1:24" ht="114.75">
      <c r="A97" s="20">
        <v>87</v>
      </c>
      <c r="B97" s="21" t="s">
        <v>607</v>
      </c>
      <c r="C97" s="22" t="s">
        <v>608</v>
      </c>
      <c r="D97" s="21" t="s">
        <v>559</v>
      </c>
      <c r="E97" s="23">
        <v>0</v>
      </c>
      <c r="F97" s="24">
        <v>0</v>
      </c>
      <c r="G97" s="24">
        <v>0</v>
      </c>
      <c r="H97" s="25">
        <v>0</v>
      </c>
      <c r="I97" s="26"/>
      <c r="J97" s="24">
        <v>0</v>
      </c>
      <c r="K97" s="27">
        <v>0</v>
      </c>
      <c r="L97" s="43">
        <v>0</v>
      </c>
      <c r="M97" s="53">
        <v>0</v>
      </c>
      <c r="O97" s="60">
        <v>13009</v>
      </c>
      <c r="P97" s="60">
        <v>1018</v>
      </c>
      <c r="Q97" s="60">
        <v>814.4</v>
      </c>
      <c r="R97" s="60">
        <v>763.5</v>
      </c>
      <c r="T97" s="96">
        <f t="shared" si="4"/>
        <v>0</v>
      </c>
      <c r="U97" s="96">
        <f t="shared" si="5"/>
        <v>0</v>
      </c>
      <c r="W97" s="94">
        <f t="shared" si="6"/>
        <v>0</v>
      </c>
      <c r="X97" s="94">
        <f t="shared" si="7"/>
        <v>0</v>
      </c>
    </row>
    <row r="98" spans="1:24" ht="114.75">
      <c r="A98" s="20">
        <v>88</v>
      </c>
      <c r="B98" s="21" t="s">
        <v>609</v>
      </c>
      <c r="C98" s="22" t="s">
        <v>608</v>
      </c>
      <c r="D98" s="21" t="s">
        <v>559</v>
      </c>
      <c r="E98" s="23">
        <v>7</v>
      </c>
      <c r="F98" s="24">
        <v>3801</v>
      </c>
      <c r="G98" s="24">
        <v>1649</v>
      </c>
      <c r="H98" s="25">
        <v>0</v>
      </c>
      <c r="I98" s="26"/>
      <c r="J98" s="24">
        <v>3801</v>
      </c>
      <c r="K98" s="27">
        <v>26607</v>
      </c>
      <c r="L98" s="43">
        <v>0</v>
      </c>
      <c r="M98" s="53">
        <v>7</v>
      </c>
      <c r="O98" s="60">
        <v>5992</v>
      </c>
      <c r="P98" s="60">
        <v>1649</v>
      </c>
      <c r="Q98" s="60">
        <v>1319.2</v>
      </c>
      <c r="R98" s="60">
        <v>1236.75</v>
      </c>
      <c r="T98" s="96">
        <f t="shared" si="4"/>
        <v>5014279.2</v>
      </c>
      <c r="U98" s="96">
        <f t="shared" si="5"/>
        <v>4700886.75</v>
      </c>
      <c r="W98" s="94">
        <f t="shared" si="6"/>
        <v>5014279.2</v>
      </c>
      <c r="X98" s="94">
        <f t="shared" si="7"/>
        <v>4700886.75</v>
      </c>
    </row>
    <row r="99" spans="1:24" ht="216.75">
      <c r="A99" s="20">
        <v>89</v>
      </c>
      <c r="B99" s="21" t="s">
        <v>610</v>
      </c>
      <c r="C99" s="22" t="s">
        <v>611</v>
      </c>
      <c r="D99" s="21" t="s">
        <v>559</v>
      </c>
      <c r="E99" s="23">
        <v>7</v>
      </c>
      <c r="F99" s="24">
        <v>2780</v>
      </c>
      <c r="G99" s="24">
        <v>1620</v>
      </c>
      <c r="H99" s="25">
        <v>0</v>
      </c>
      <c r="I99" s="26"/>
      <c r="J99" s="24">
        <v>2780</v>
      </c>
      <c r="K99" s="27">
        <v>19460</v>
      </c>
      <c r="L99" s="43">
        <v>0</v>
      </c>
      <c r="M99" s="53">
        <v>7</v>
      </c>
      <c r="O99" s="60">
        <v>11228</v>
      </c>
      <c r="P99" s="60">
        <v>1620</v>
      </c>
      <c r="Q99" s="60">
        <v>1296</v>
      </c>
      <c r="R99" s="60">
        <v>1215</v>
      </c>
      <c r="T99" s="96">
        <f t="shared" si="4"/>
        <v>3602880</v>
      </c>
      <c r="U99" s="96">
        <f t="shared" si="5"/>
        <v>3377700</v>
      </c>
      <c r="W99" s="94">
        <f t="shared" si="6"/>
        <v>3602880</v>
      </c>
      <c r="X99" s="94">
        <f t="shared" si="7"/>
        <v>3377700</v>
      </c>
    </row>
    <row r="100" spans="1:24" ht="255">
      <c r="A100" s="20">
        <v>90</v>
      </c>
      <c r="B100" s="21" t="s">
        <v>612</v>
      </c>
      <c r="C100" s="22" t="s">
        <v>613</v>
      </c>
      <c r="D100" s="21" t="s">
        <v>559</v>
      </c>
      <c r="E100" s="23">
        <v>0</v>
      </c>
      <c r="F100" s="24">
        <v>0</v>
      </c>
      <c r="G100" s="24">
        <v>0</v>
      </c>
      <c r="H100" s="25">
        <v>0</v>
      </c>
      <c r="I100" s="26"/>
      <c r="J100" s="24">
        <v>0</v>
      </c>
      <c r="K100" s="27">
        <v>0</v>
      </c>
      <c r="L100" s="43">
        <v>0</v>
      </c>
      <c r="M100" s="53">
        <v>0</v>
      </c>
      <c r="O100" s="60">
        <v>19439</v>
      </c>
      <c r="P100" s="60">
        <v>2727</v>
      </c>
      <c r="Q100" s="60">
        <v>2181.6</v>
      </c>
      <c r="R100" s="60">
        <v>2045.25</v>
      </c>
      <c r="T100" s="96">
        <f t="shared" si="4"/>
        <v>0</v>
      </c>
      <c r="U100" s="96">
        <f t="shared" si="5"/>
        <v>0</v>
      </c>
      <c r="W100" s="94">
        <f t="shared" si="6"/>
        <v>0</v>
      </c>
      <c r="X100" s="94">
        <f t="shared" si="7"/>
        <v>0</v>
      </c>
    </row>
    <row r="101" spans="1:24" ht="255">
      <c r="A101" s="20">
        <v>91</v>
      </c>
      <c r="B101" s="21" t="s">
        <v>614</v>
      </c>
      <c r="C101" s="22" t="s">
        <v>615</v>
      </c>
      <c r="D101" s="21" t="s">
        <v>559</v>
      </c>
      <c r="E101" s="23">
        <v>0</v>
      </c>
      <c r="F101" s="24">
        <v>0</v>
      </c>
      <c r="G101" s="24">
        <v>0</v>
      </c>
      <c r="H101" s="25">
        <v>0</v>
      </c>
      <c r="I101" s="26"/>
      <c r="J101" s="24">
        <v>0</v>
      </c>
      <c r="K101" s="27">
        <v>0</v>
      </c>
      <c r="L101" s="43">
        <v>0</v>
      </c>
      <c r="M101" s="53">
        <v>0</v>
      </c>
      <c r="O101" s="60">
        <v>59352</v>
      </c>
      <c r="P101" s="60">
        <v>4044</v>
      </c>
      <c r="Q101" s="60">
        <v>3235.2</v>
      </c>
      <c r="R101" s="60">
        <v>3033</v>
      </c>
      <c r="T101" s="96">
        <f t="shared" si="4"/>
        <v>0</v>
      </c>
      <c r="U101" s="96">
        <f t="shared" si="5"/>
        <v>0</v>
      </c>
      <c r="W101" s="94">
        <f t="shared" si="6"/>
        <v>0</v>
      </c>
      <c r="X101" s="94">
        <f t="shared" si="7"/>
        <v>0</v>
      </c>
    </row>
    <row r="102" spans="1:24" ht="229.5">
      <c r="A102" s="20">
        <v>92</v>
      </c>
      <c r="B102" s="21" t="s">
        <v>616</v>
      </c>
      <c r="C102" s="22" t="s">
        <v>617</v>
      </c>
      <c r="D102" s="21" t="s">
        <v>559</v>
      </c>
      <c r="E102" s="23">
        <v>0</v>
      </c>
      <c r="F102" s="24">
        <v>0</v>
      </c>
      <c r="G102" s="24">
        <v>0</v>
      </c>
      <c r="H102" s="25">
        <v>0</v>
      </c>
      <c r="I102" s="26"/>
      <c r="J102" s="24">
        <v>0</v>
      </c>
      <c r="K102" s="27">
        <v>0</v>
      </c>
      <c r="L102" s="43">
        <v>0</v>
      </c>
      <c r="M102" s="53">
        <v>0</v>
      </c>
      <c r="O102" s="60">
        <v>17804</v>
      </c>
      <c r="P102" s="60">
        <v>4413</v>
      </c>
      <c r="Q102" s="60">
        <v>3530.4</v>
      </c>
      <c r="R102" s="60">
        <v>3309.75</v>
      </c>
      <c r="T102" s="96">
        <f t="shared" si="4"/>
        <v>0</v>
      </c>
      <c r="U102" s="96">
        <f t="shared" si="5"/>
        <v>0</v>
      </c>
      <c r="W102" s="94">
        <f t="shared" si="6"/>
        <v>0</v>
      </c>
      <c r="X102" s="94">
        <f t="shared" si="7"/>
        <v>0</v>
      </c>
    </row>
    <row r="103" spans="1:24" ht="229.5">
      <c r="A103" s="20">
        <v>93</v>
      </c>
      <c r="B103" s="21" t="s">
        <v>618</v>
      </c>
      <c r="C103" s="22" t="s">
        <v>619</v>
      </c>
      <c r="D103" s="21" t="s">
        <v>559</v>
      </c>
      <c r="E103" s="23">
        <v>0</v>
      </c>
      <c r="F103" s="24">
        <v>0</v>
      </c>
      <c r="G103" s="24">
        <v>0</v>
      </c>
      <c r="H103" s="25">
        <v>0</v>
      </c>
      <c r="I103" s="26"/>
      <c r="J103" s="24">
        <v>0</v>
      </c>
      <c r="K103" s="27">
        <v>0</v>
      </c>
      <c r="L103" s="43">
        <v>0</v>
      </c>
      <c r="M103" s="53">
        <v>0</v>
      </c>
      <c r="O103" s="60">
        <v>20052</v>
      </c>
      <c r="P103" s="60">
        <v>5262</v>
      </c>
      <c r="Q103" s="60">
        <v>4209.6000000000004</v>
      </c>
      <c r="R103" s="60">
        <v>3946.5</v>
      </c>
      <c r="T103" s="96">
        <f t="shared" si="4"/>
        <v>0</v>
      </c>
      <c r="U103" s="96">
        <f t="shared" si="5"/>
        <v>0</v>
      </c>
      <c r="W103" s="94">
        <f t="shared" si="6"/>
        <v>0</v>
      </c>
      <c r="X103" s="94">
        <f t="shared" si="7"/>
        <v>0</v>
      </c>
    </row>
    <row r="104" spans="1:24" ht="216.75">
      <c r="A104" s="20">
        <v>94</v>
      </c>
      <c r="B104" s="21" t="s">
        <v>620</v>
      </c>
      <c r="C104" s="22" t="s">
        <v>621</v>
      </c>
      <c r="D104" s="21" t="s">
        <v>559</v>
      </c>
      <c r="E104" s="23">
        <v>7</v>
      </c>
      <c r="F104" s="24">
        <v>9983</v>
      </c>
      <c r="G104" s="24">
        <v>5429</v>
      </c>
      <c r="H104" s="25">
        <v>0</v>
      </c>
      <c r="I104" s="26"/>
      <c r="J104" s="24">
        <v>9983</v>
      </c>
      <c r="K104" s="27">
        <v>69881</v>
      </c>
      <c r="L104" s="43">
        <v>0</v>
      </c>
      <c r="M104" s="53">
        <v>7</v>
      </c>
      <c r="O104" s="60">
        <v>25337</v>
      </c>
      <c r="P104" s="60">
        <v>5429</v>
      </c>
      <c r="Q104" s="60">
        <v>4343.2</v>
      </c>
      <c r="R104" s="60">
        <v>4071.75</v>
      </c>
      <c r="T104" s="96">
        <f t="shared" si="4"/>
        <v>43358165.600000001</v>
      </c>
      <c r="U104" s="96">
        <f t="shared" si="5"/>
        <v>40648280.25</v>
      </c>
      <c r="W104" s="94">
        <f t="shared" si="6"/>
        <v>43358165.600000001</v>
      </c>
      <c r="X104" s="94">
        <f t="shared" si="7"/>
        <v>40648280.25</v>
      </c>
    </row>
    <row r="105" spans="1:24" ht="409.5">
      <c r="A105" s="20">
        <v>95</v>
      </c>
      <c r="B105" s="21" t="s">
        <v>622</v>
      </c>
      <c r="C105" s="22" t="s">
        <v>623</v>
      </c>
      <c r="D105" s="21" t="s">
        <v>559</v>
      </c>
      <c r="E105" s="23">
        <v>0</v>
      </c>
      <c r="F105" s="24">
        <v>0</v>
      </c>
      <c r="G105" s="24">
        <v>0</v>
      </c>
      <c r="H105" s="25">
        <v>0</v>
      </c>
      <c r="I105" s="26"/>
      <c r="J105" s="24">
        <v>0</v>
      </c>
      <c r="K105" s="27">
        <v>0</v>
      </c>
      <c r="L105" s="43">
        <v>0</v>
      </c>
      <c r="M105" s="53">
        <v>0</v>
      </c>
      <c r="O105" s="60">
        <v>33366</v>
      </c>
      <c r="P105" s="60">
        <v>4185</v>
      </c>
      <c r="Q105" s="60">
        <v>3348</v>
      </c>
      <c r="R105" s="60">
        <v>3138.75</v>
      </c>
      <c r="T105" s="96">
        <f t="shared" si="4"/>
        <v>0</v>
      </c>
      <c r="U105" s="96">
        <f t="shared" si="5"/>
        <v>0</v>
      </c>
      <c r="W105" s="94">
        <f t="shared" si="6"/>
        <v>0</v>
      </c>
      <c r="X105" s="94">
        <f t="shared" si="7"/>
        <v>0</v>
      </c>
    </row>
    <row r="106" spans="1:24" ht="114.75">
      <c r="A106" s="20">
        <v>96</v>
      </c>
      <c r="B106" s="21" t="s">
        <v>624</v>
      </c>
      <c r="C106" s="22" t="s">
        <v>625</v>
      </c>
      <c r="D106" s="21" t="s">
        <v>559</v>
      </c>
      <c r="E106" s="23">
        <v>0</v>
      </c>
      <c r="F106" s="24">
        <v>0</v>
      </c>
      <c r="G106" s="24">
        <v>0</v>
      </c>
      <c r="H106" s="25">
        <v>0</v>
      </c>
      <c r="I106" s="26"/>
      <c r="J106" s="24">
        <v>0</v>
      </c>
      <c r="K106" s="27">
        <v>0</v>
      </c>
      <c r="L106" s="43">
        <v>0</v>
      </c>
      <c r="M106" s="53">
        <v>0</v>
      </c>
      <c r="O106" s="60">
        <v>13695</v>
      </c>
      <c r="P106" s="60">
        <v>3054</v>
      </c>
      <c r="Q106" s="60">
        <v>2443.1999999999998</v>
      </c>
      <c r="R106" s="60">
        <v>2290.5</v>
      </c>
      <c r="T106" s="96">
        <f t="shared" si="4"/>
        <v>0</v>
      </c>
      <c r="U106" s="96">
        <f t="shared" si="5"/>
        <v>0</v>
      </c>
      <c r="W106" s="94">
        <f t="shared" si="6"/>
        <v>0</v>
      </c>
      <c r="X106" s="94">
        <f t="shared" si="7"/>
        <v>0</v>
      </c>
    </row>
    <row r="107" spans="1:24" ht="114.75">
      <c r="A107" s="20">
        <v>97</v>
      </c>
      <c r="B107" s="21" t="s">
        <v>626</v>
      </c>
      <c r="C107" s="22" t="s">
        <v>625</v>
      </c>
      <c r="D107" s="21" t="s">
        <v>559</v>
      </c>
      <c r="E107" s="23">
        <v>7</v>
      </c>
      <c r="F107" s="24">
        <v>3756</v>
      </c>
      <c r="G107" s="24">
        <v>1649</v>
      </c>
      <c r="H107" s="25">
        <v>0</v>
      </c>
      <c r="I107" s="26"/>
      <c r="J107" s="24">
        <v>3756</v>
      </c>
      <c r="K107" s="27">
        <v>26292</v>
      </c>
      <c r="L107" s="43">
        <v>0</v>
      </c>
      <c r="M107" s="53">
        <v>7</v>
      </c>
      <c r="O107" s="60">
        <v>5687</v>
      </c>
      <c r="P107" s="60">
        <v>1649</v>
      </c>
      <c r="Q107" s="60">
        <v>1319.2</v>
      </c>
      <c r="R107" s="60">
        <v>1236.75</v>
      </c>
      <c r="T107" s="96">
        <f t="shared" si="4"/>
        <v>4954915.2</v>
      </c>
      <c r="U107" s="96">
        <f t="shared" si="5"/>
        <v>4645233</v>
      </c>
      <c r="W107" s="94">
        <f t="shared" si="6"/>
        <v>4954915.2</v>
      </c>
      <c r="X107" s="94">
        <f t="shared" si="7"/>
        <v>4645233</v>
      </c>
    </row>
    <row r="108" spans="1:24" ht="229.5">
      <c r="A108" s="20">
        <v>98</v>
      </c>
      <c r="B108" s="21" t="s">
        <v>627</v>
      </c>
      <c r="C108" s="22" t="s">
        <v>628</v>
      </c>
      <c r="D108" s="21" t="s">
        <v>559</v>
      </c>
      <c r="E108" s="23">
        <v>1</v>
      </c>
      <c r="F108" s="24">
        <v>5313</v>
      </c>
      <c r="G108" s="24">
        <v>3542</v>
      </c>
      <c r="H108" s="25">
        <v>0</v>
      </c>
      <c r="I108" s="26"/>
      <c r="J108" s="24">
        <v>5313</v>
      </c>
      <c r="K108" s="27">
        <v>5313</v>
      </c>
      <c r="L108" s="43">
        <v>0</v>
      </c>
      <c r="M108" s="53">
        <v>1</v>
      </c>
      <c r="O108" s="60">
        <v>18099</v>
      </c>
      <c r="P108" s="60">
        <v>3542</v>
      </c>
      <c r="Q108" s="60">
        <v>2833.6</v>
      </c>
      <c r="R108" s="60">
        <v>2656.5</v>
      </c>
      <c r="T108" s="96">
        <f t="shared" si="4"/>
        <v>15054916.799999999</v>
      </c>
      <c r="U108" s="96">
        <f t="shared" si="5"/>
        <v>14113984.5</v>
      </c>
      <c r="W108" s="94">
        <f t="shared" si="6"/>
        <v>15054916.799999999</v>
      </c>
      <c r="X108" s="94">
        <f t="shared" si="7"/>
        <v>14113984.5</v>
      </c>
    </row>
    <row r="109" spans="1:24" ht="76.5">
      <c r="A109" s="20">
        <v>99</v>
      </c>
      <c r="B109" s="21" t="s">
        <v>629</v>
      </c>
      <c r="C109" s="22" t="s">
        <v>630</v>
      </c>
      <c r="D109" s="21" t="s">
        <v>559</v>
      </c>
      <c r="E109" s="23">
        <v>4</v>
      </c>
      <c r="F109" s="24">
        <v>16796</v>
      </c>
      <c r="G109" s="24">
        <v>13875</v>
      </c>
      <c r="H109" s="25">
        <v>0</v>
      </c>
      <c r="I109" s="26"/>
      <c r="J109" s="24">
        <v>16796</v>
      </c>
      <c r="K109" s="27">
        <v>67184</v>
      </c>
      <c r="L109" s="43">
        <v>0</v>
      </c>
      <c r="M109" s="53">
        <v>4</v>
      </c>
      <c r="O109" s="60">
        <v>28846</v>
      </c>
      <c r="P109" s="60">
        <v>13875</v>
      </c>
      <c r="Q109" s="60">
        <v>11100</v>
      </c>
      <c r="R109" s="60">
        <v>10406.25</v>
      </c>
      <c r="T109" s="96">
        <f t="shared" si="4"/>
        <v>186435600</v>
      </c>
      <c r="U109" s="96">
        <f t="shared" si="5"/>
        <v>174783375</v>
      </c>
      <c r="W109" s="94">
        <f t="shared" si="6"/>
        <v>186435600</v>
      </c>
      <c r="X109" s="94">
        <f t="shared" si="7"/>
        <v>174783375</v>
      </c>
    </row>
    <row r="110" spans="1:24" ht="89.25">
      <c r="A110" s="20">
        <v>100</v>
      </c>
      <c r="B110" s="21" t="s">
        <v>631</v>
      </c>
      <c r="C110" s="22" t="s">
        <v>632</v>
      </c>
      <c r="D110" s="21" t="s">
        <v>559</v>
      </c>
      <c r="E110" s="23">
        <v>5</v>
      </c>
      <c r="F110" s="24">
        <v>16796</v>
      </c>
      <c r="G110" s="24">
        <v>14139</v>
      </c>
      <c r="H110" s="25">
        <v>0</v>
      </c>
      <c r="I110" s="26"/>
      <c r="J110" s="24">
        <v>16796</v>
      </c>
      <c r="K110" s="27">
        <v>83980</v>
      </c>
      <c r="L110" s="43">
        <v>0</v>
      </c>
      <c r="M110" s="53">
        <v>5</v>
      </c>
      <c r="O110" s="60">
        <v>30815</v>
      </c>
      <c r="P110" s="60">
        <v>14139</v>
      </c>
      <c r="Q110" s="60">
        <v>11311.2</v>
      </c>
      <c r="R110" s="60">
        <v>10604.25</v>
      </c>
      <c r="T110" s="96">
        <f t="shared" si="4"/>
        <v>189982915.20000002</v>
      </c>
      <c r="U110" s="96">
        <f t="shared" si="5"/>
        <v>178108983</v>
      </c>
      <c r="W110" s="94">
        <f t="shared" si="6"/>
        <v>189982915.20000002</v>
      </c>
      <c r="X110" s="94">
        <f t="shared" si="7"/>
        <v>178108983</v>
      </c>
    </row>
    <row r="111" spans="1:24" ht="76.5">
      <c r="A111" s="20">
        <v>101</v>
      </c>
      <c r="B111" s="21" t="s">
        <v>633</v>
      </c>
      <c r="C111" s="22" t="s">
        <v>634</v>
      </c>
      <c r="D111" s="21" t="s">
        <v>559</v>
      </c>
      <c r="E111" s="23">
        <v>0</v>
      </c>
      <c r="F111" s="24">
        <v>0</v>
      </c>
      <c r="G111" s="24">
        <v>0</v>
      </c>
      <c r="H111" s="25">
        <v>0</v>
      </c>
      <c r="I111" s="26"/>
      <c r="J111" s="24">
        <v>0</v>
      </c>
      <c r="K111" s="27">
        <v>0</v>
      </c>
      <c r="L111" s="43">
        <v>0</v>
      </c>
      <c r="M111" s="53">
        <v>0</v>
      </c>
      <c r="O111" s="60">
        <v>39479</v>
      </c>
      <c r="P111" s="60">
        <v>14814</v>
      </c>
      <c r="Q111" s="60">
        <v>11851.2</v>
      </c>
      <c r="R111" s="60">
        <v>11110.5</v>
      </c>
      <c r="T111" s="96">
        <f t="shared" si="4"/>
        <v>0</v>
      </c>
      <c r="U111" s="96">
        <f t="shared" si="5"/>
        <v>0</v>
      </c>
      <c r="W111" s="94">
        <f t="shared" si="6"/>
        <v>0</v>
      </c>
      <c r="X111" s="94">
        <f t="shared" si="7"/>
        <v>0</v>
      </c>
    </row>
    <row r="112" spans="1:24" ht="89.25">
      <c r="A112" s="20">
        <v>102</v>
      </c>
      <c r="B112" s="21" t="s">
        <v>635</v>
      </c>
      <c r="C112" s="22" t="s">
        <v>636</v>
      </c>
      <c r="D112" s="21" t="s">
        <v>559</v>
      </c>
      <c r="E112" s="23">
        <v>0</v>
      </c>
      <c r="F112" s="24">
        <v>0</v>
      </c>
      <c r="G112" s="24">
        <v>0</v>
      </c>
      <c r="H112" s="25">
        <v>0</v>
      </c>
      <c r="I112" s="26"/>
      <c r="J112" s="24">
        <v>0</v>
      </c>
      <c r="K112" s="27">
        <v>0</v>
      </c>
      <c r="L112" s="43">
        <v>0</v>
      </c>
      <c r="M112" s="53">
        <v>0</v>
      </c>
      <c r="O112" s="60">
        <v>41086</v>
      </c>
      <c r="P112" s="60">
        <v>14814</v>
      </c>
      <c r="Q112" s="60">
        <v>11851.2</v>
      </c>
      <c r="R112" s="60">
        <v>11110.5</v>
      </c>
      <c r="T112" s="96">
        <f t="shared" si="4"/>
        <v>0</v>
      </c>
      <c r="U112" s="96">
        <f t="shared" si="5"/>
        <v>0</v>
      </c>
      <c r="W112" s="94">
        <f t="shared" si="6"/>
        <v>0</v>
      </c>
      <c r="X112" s="94">
        <f t="shared" si="7"/>
        <v>0</v>
      </c>
    </row>
    <row r="113" spans="1:24" ht="357">
      <c r="A113" s="20">
        <v>103</v>
      </c>
      <c r="B113" s="21" t="s">
        <v>637</v>
      </c>
      <c r="C113" s="22" t="s">
        <v>638</v>
      </c>
      <c r="D113" s="21" t="s">
        <v>559</v>
      </c>
      <c r="E113" s="23">
        <v>0</v>
      </c>
      <c r="F113" s="24">
        <v>0</v>
      </c>
      <c r="G113" s="24">
        <v>0</v>
      </c>
      <c r="H113" s="25">
        <v>0</v>
      </c>
      <c r="I113" s="26"/>
      <c r="J113" s="24">
        <v>0</v>
      </c>
      <c r="K113" s="27">
        <v>0</v>
      </c>
      <c r="L113" s="43">
        <v>0</v>
      </c>
      <c r="M113" s="53">
        <v>0</v>
      </c>
      <c r="O113" s="60">
        <v>230977</v>
      </c>
      <c r="P113" s="60">
        <v>11452</v>
      </c>
      <c r="Q113" s="60">
        <v>9161.6</v>
      </c>
      <c r="R113" s="60">
        <v>8589</v>
      </c>
      <c r="T113" s="96">
        <f t="shared" si="4"/>
        <v>0</v>
      </c>
      <c r="U113" s="96">
        <f t="shared" si="5"/>
        <v>0</v>
      </c>
      <c r="W113" s="94">
        <f t="shared" si="6"/>
        <v>0</v>
      </c>
      <c r="X113" s="94">
        <f t="shared" si="7"/>
        <v>0</v>
      </c>
    </row>
    <row r="114" spans="1:24" ht="76.5">
      <c r="A114" s="20">
        <v>104</v>
      </c>
      <c r="B114" s="21" t="s">
        <v>639</v>
      </c>
      <c r="C114" s="22" t="s">
        <v>640</v>
      </c>
      <c r="D114" s="21" t="s">
        <v>559</v>
      </c>
      <c r="E114" s="23">
        <v>0</v>
      </c>
      <c r="F114" s="24">
        <v>0</v>
      </c>
      <c r="G114" s="24">
        <v>0</v>
      </c>
      <c r="H114" s="25">
        <v>0</v>
      </c>
      <c r="I114" s="26"/>
      <c r="J114" s="24">
        <v>0</v>
      </c>
      <c r="K114" s="27">
        <v>0</v>
      </c>
      <c r="L114" s="43">
        <v>0</v>
      </c>
      <c r="M114" s="53">
        <v>0</v>
      </c>
      <c r="O114" s="60">
        <v>144115</v>
      </c>
      <c r="P114" s="60">
        <v>39746</v>
      </c>
      <c r="Q114" s="60">
        <v>31796.799999999999</v>
      </c>
      <c r="R114" s="60">
        <v>29809.5</v>
      </c>
      <c r="T114" s="96">
        <f t="shared" si="4"/>
        <v>0</v>
      </c>
      <c r="U114" s="96">
        <f t="shared" si="5"/>
        <v>0</v>
      </c>
      <c r="W114" s="94">
        <f t="shared" si="6"/>
        <v>0</v>
      </c>
      <c r="X114" s="94">
        <f t="shared" si="7"/>
        <v>0</v>
      </c>
    </row>
    <row r="115" spans="1:24" ht="76.5">
      <c r="A115" s="20">
        <v>105</v>
      </c>
      <c r="B115" s="21" t="s">
        <v>641</v>
      </c>
      <c r="C115" s="22" t="s">
        <v>642</v>
      </c>
      <c r="D115" s="21" t="s">
        <v>559</v>
      </c>
      <c r="E115" s="23">
        <v>0</v>
      </c>
      <c r="F115" s="24">
        <v>0</v>
      </c>
      <c r="G115" s="24">
        <v>0</v>
      </c>
      <c r="H115" s="25">
        <v>0</v>
      </c>
      <c r="I115" s="26"/>
      <c r="J115" s="24">
        <v>0</v>
      </c>
      <c r="K115" s="27">
        <v>0</v>
      </c>
      <c r="L115" s="43">
        <v>0</v>
      </c>
      <c r="M115" s="53">
        <v>0</v>
      </c>
      <c r="O115" s="60">
        <v>170585</v>
      </c>
      <c r="P115" s="60">
        <v>719</v>
      </c>
      <c r="Q115" s="60">
        <v>575.20000000000005</v>
      </c>
      <c r="R115" s="60">
        <v>539.25</v>
      </c>
      <c r="T115" s="96">
        <f t="shared" si="4"/>
        <v>0</v>
      </c>
      <c r="U115" s="96">
        <f t="shared" si="5"/>
        <v>0</v>
      </c>
      <c r="W115" s="94">
        <f t="shared" si="6"/>
        <v>0</v>
      </c>
      <c r="X115" s="94">
        <f t="shared" si="7"/>
        <v>0</v>
      </c>
    </row>
    <row r="116" spans="1:24" ht="178.5">
      <c r="A116" s="20">
        <v>106</v>
      </c>
      <c r="B116" s="21" t="s">
        <v>643</v>
      </c>
      <c r="C116" s="28" t="s">
        <v>644</v>
      </c>
      <c r="D116" s="21" t="s">
        <v>645</v>
      </c>
      <c r="E116" s="23">
        <v>30</v>
      </c>
      <c r="F116" s="24">
        <v>1293</v>
      </c>
      <c r="G116" s="24">
        <v>546</v>
      </c>
      <c r="H116" s="25">
        <v>0</v>
      </c>
      <c r="I116" s="26"/>
      <c r="J116" s="24">
        <v>1293</v>
      </c>
      <c r="K116" s="27">
        <v>38790</v>
      </c>
      <c r="L116" s="43">
        <v>0</v>
      </c>
      <c r="M116" s="53">
        <v>30</v>
      </c>
      <c r="O116" s="60">
        <v>14029</v>
      </c>
      <c r="P116" s="60">
        <v>546</v>
      </c>
      <c r="Q116" s="60">
        <v>436.8</v>
      </c>
      <c r="R116" s="60">
        <v>409.5</v>
      </c>
      <c r="T116" s="96">
        <f t="shared" si="4"/>
        <v>564782.4</v>
      </c>
      <c r="U116" s="96">
        <f t="shared" si="5"/>
        <v>529483.5</v>
      </c>
      <c r="W116" s="94">
        <f t="shared" si="6"/>
        <v>564782.4</v>
      </c>
      <c r="X116" s="94">
        <f t="shared" si="7"/>
        <v>529483.5</v>
      </c>
    </row>
    <row r="117" spans="1:24" ht="178.5">
      <c r="A117" s="20">
        <v>107</v>
      </c>
      <c r="B117" s="21" t="s">
        <v>646</v>
      </c>
      <c r="C117" s="28" t="s">
        <v>647</v>
      </c>
      <c r="D117" s="21" t="s">
        <v>645</v>
      </c>
      <c r="E117" s="23">
        <v>30</v>
      </c>
      <c r="F117" s="24">
        <v>1334</v>
      </c>
      <c r="G117" s="24">
        <v>635</v>
      </c>
      <c r="H117" s="25">
        <v>0</v>
      </c>
      <c r="I117" s="26"/>
      <c r="J117" s="24">
        <v>1334</v>
      </c>
      <c r="K117" s="27">
        <v>40020</v>
      </c>
      <c r="L117" s="43">
        <v>0</v>
      </c>
      <c r="M117" s="53">
        <v>30</v>
      </c>
      <c r="O117" s="60">
        <v>13146</v>
      </c>
      <c r="P117" s="60">
        <v>635</v>
      </c>
      <c r="Q117" s="60">
        <v>508</v>
      </c>
      <c r="R117" s="60">
        <v>476.25</v>
      </c>
      <c r="T117" s="96">
        <f t="shared" si="4"/>
        <v>677672</v>
      </c>
      <c r="U117" s="96">
        <f t="shared" si="5"/>
        <v>635317.5</v>
      </c>
      <c r="W117" s="94">
        <f t="shared" si="6"/>
        <v>677672</v>
      </c>
      <c r="X117" s="94">
        <f t="shared" si="7"/>
        <v>635317.5</v>
      </c>
    </row>
    <row r="118" spans="1:24" ht="178.5">
      <c r="A118" s="20">
        <v>108</v>
      </c>
      <c r="B118" s="21" t="s">
        <v>648</v>
      </c>
      <c r="C118" s="28" t="s">
        <v>649</v>
      </c>
      <c r="D118" s="21" t="s">
        <v>645</v>
      </c>
      <c r="E118" s="23">
        <v>30</v>
      </c>
      <c r="F118" s="24">
        <v>1334</v>
      </c>
      <c r="G118" s="24">
        <v>662</v>
      </c>
      <c r="H118" s="25">
        <v>0</v>
      </c>
      <c r="I118" s="26"/>
      <c r="J118" s="24">
        <v>1334</v>
      </c>
      <c r="K118" s="27">
        <v>40020</v>
      </c>
      <c r="L118" s="43">
        <v>0</v>
      </c>
      <c r="M118" s="53">
        <v>30</v>
      </c>
      <c r="O118" s="60">
        <v>14029</v>
      </c>
      <c r="P118" s="60">
        <v>662</v>
      </c>
      <c r="Q118" s="60">
        <v>529.6</v>
      </c>
      <c r="R118" s="60">
        <v>496.5</v>
      </c>
      <c r="T118" s="96">
        <f t="shared" si="4"/>
        <v>706486.4</v>
      </c>
      <c r="U118" s="96">
        <f t="shared" si="5"/>
        <v>662331</v>
      </c>
      <c r="W118" s="94">
        <f t="shared" si="6"/>
        <v>706486.4</v>
      </c>
      <c r="X118" s="94">
        <f t="shared" si="7"/>
        <v>662331</v>
      </c>
    </row>
    <row r="119" spans="1:24" ht="242.25">
      <c r="A119" s="20">
        <v>109</v>
      </c>
      <c r="B119" s="21" t="s">
        <v>650</v>
      </c>
      <c r="C119" s="22" t="s">
        <v>651</v>
      </c>
      <c r="D119" s="21" t="s">
        <v>645</v>
      </c>
      <c r="E119" s="23">
        <v>2</v>
      </c>
      <c r="F119" s="24">
        <v>1532</v>
      </c>
      <c r="G119" s="24">
        <v>467</v>
      </c>
      <c r="H119" s="25">
        <v>0</v>
      </c>
      <c r="I119" s="26"/>
      <c r="J119" s="24">
        <v>1532</v>
      </c>
      <c r="K119" s="27">
        <v>3064</v>
      </c>
      <c r="L119" s="43">
        <v>0</v>
      </c>
      <c r="M119" s="53">
        <v>2</v>
      </c>
      <c r="O119" s="60">
        <v>13146</v>
      </c>
      <c r="P119" s="60">
        <v>467</v>
      </c>
      <c r="Q119" s="60">
        <v>373.6</v>
      </c>
      <c r="R119" s="60">
        <v>350.25</v>
      </c>
      <c r="T119" s="96">
        <f t="shared" si="4"/>
        <v>572355.20000000007</v>
      </c>
      <c r="U119" s="96">
        <f t="shared" si="5"/>
        <v>536583</v>
      </c>
      <c r="W119" s="94">
        <f t="shared" si="6"/>
        <v>572355.20000000007</v>
      </c>
      <c r="X119" s="94">
        <f t="shared" si="7"/>
        <v>536583</v>
      </c>
    </row>
    <row r="120" spans="1:24" ht="178.5">
      <c r="A120" s="20">
        <v>110</v>
      </c>
      <c r="B120" s="21" t="s">
        <v>652</v>
      </c>
      <c r="C120" s="22" t="s">
        <v>653</v>
      </c>
      <c r="D120" s="21" t="s">
        <v>645</v>
      </c>
      <c r="E120" s="23">
        <v>0</v>
      </c>
      <c r="F120" s="24">
        <v>0</v>
      </c>
      <c r="G120" s="24">
        <v>0</v>
      </c>
      <c r="H120" s="25">
        <v>0</v>
      </c>
      <c r="I120" s="26"/>
      <c r="J120" s="24">
        <v>0</v>
      </c>
      <c r="K120" s="27">
        <v>0</v>
      </c>
      <c r="L120" s="43">
        <v>0</v>
      </c>
      <c r="M120" s="53">
        <v>0</v>
      </c>
      <c r="O120" s="60">
        <v>14029</v>
      </c>
      <c r="P120" s="60">
        <v>719</v>
      </c>
      <c r="Q120" s="60">
        <v>575.20000000000005</v>
      </c>
      <c r="R120" s="60">
        <v>539.25</v>
      </c>
      <c r="T120" s="96">
        <f t="shared" si="4"/>
        <v>0</v>
      </c>
      <c r="U120" s="96">
        <f t="shared" si="5"/>
        <v>0</v>
      </c>
      <c r="W120" s="94">
        <f t="shared" si="6"/>
        <v>0</v>
      </c>
      <c r="X120" s="94">
        <f t="shared" si="7"/>
        <v>0</v>
      </c>
    </row>
    <row r="121" spans="1:24" ht="178.5">
      <c r="A121" s="20">
        <v>111</v>
      </c>
      <c r="B121" s="21" t="s">
        <v>654</v>
      </c>
      <c r="C121" s="22" t="s">
        <v>655</v>
      </c>
      <c r="D121" s="21" t="s">
        <v>645</v>
      </c>
      <c r="E121" s="23">
        <v>0</v>
      </c>
      <c r="F121" s="24">
        <v>0</v>
      </c>
      <c r="G121" s="24">
        <v>0</v>
      </c>
      <c r="H121" s="25">
        <v>0</v>
      </c>
      <c r="I121" s="26"/>
      <c r="J121" s="24">
        <v>0</v>
      </c>
      <c r="K121" s="27">
        <v>0</v>
      </c>
      <c r="L121" s="43">
        <v>0</v>
      </c>
      <c r="M121" s="53">
        <v>0</v>
      </c>
      <c r="O121" s="60">
        <v>13146</v>
      </c>
      <c r="P121" s="60">
        <v>719</v>
      </c>
      <c r="Q121" s="60">
        <v>575.20000000000005</v>
      </c>
      <c r="R121" s="60">
        <v>539.25</v>
      </c>
      <c r="T121" s="96">
        <f t="shared" si="4"/>
        <v>0</v>
      </c>
      <c r="U121" s="96">
        <f t="shared" si="5"/>
        <v>0</v>
      </c>
      <c r="W121" s="94">
        <f t="shared" si="6"/>
        <v>0</v>
      </c>
      <c r="X121" s="94">
        <f t="shared" si="7"/>
        <v>0</v>
      </c>
    </row>
    <row r="122" spans="1:24" ht="178.5">
      <c r="A122" s="20">
        <v>112</v>
      </c>
      <c r="B122" s="21" t="s">
        <v>656</v>
      </c>
      <c r="C122" s="22" t="s">
        <v>657</v>
      </c>
      <c r="D122" s="21" t="s">
        <v>645</v>
      </c>
      <c r="E122" s="23">
        <v>0</v>
      </c>
      <c r="F122" s="24">
        <v>0</v>
      </c>
      <c r="G122" s="24">
        <v>0</v>
      </c>
      <c r="H122" s="25">
        <v>0</v>
      </c>
      <c r="I122" s="26"/>
      <c r="J122" s="24">
        <v>0</v>
      </c>
      <c r="K122" s="27">
        <v>0</v>
      </c>
      <c r="L122" s="43">
        <v>0</v>
      </c>
      <c r="M122" s="53">
        <v>0</v>
      </c>
      <c r="O122" s="60">
        <v>27305</v>
      </c>
      <c r="P122" s="60">
        <v>1222</v>
      </c>
      <c r="Q122" s="60">
        <v>977.6</v>
      </c>
      <c r="R122" s="60">
        <v>916.5</v>
      </c>
      <c r="T122" s="96">
        <f t="shared" si="4"/>
        <v>0</v>
      </c>
      <c r="U122" s="96">
        <f t="shared" si="5"/>
        <v>0</v>
      </c>
      <c r="W122" s="94">
        <f t="shared" si="6"/>
        <v>0</v>
      </c>
      <c r="X122" s="94">
        <f t="shared" si="7"/>
        <v>0</v>
      </c>
    </row>
    <row r="123" spans="1:24" ht="178.5">
      <c r="A123" s="20">
        <v>113</v>
      </c>
      <c r="B123" s="21" t="s">
        <v>658</v>
      </c>
      <c r="C123" s="28" t="s">
        <v>659</v>
      </c>
      <c r="D123" s="21" t="s">
        <v>645</v>
      </c>
      <c r="E123" s="23">
        <v>0</v>
      </c>
      <c r="F123" s="24">
        <v>0</v>
      </c>
      <c r="G123" s="24">
        <v>0</v>
      </c>
      <c r="H123" s="25">
        <v>0</v>
      </c>
      <c r="I123" s="26"/>
      <c r="J123" s="24">
        <v>0</v>
      </c>
      <c r="K123" s="27">
        <v>0</v>
      </c>
      <c r="L123" s="43">
        <v>0</v>
      </c>
      <c r="M123" s="53">
        <v>0</v>
      </c>
      <c r="O123" s="60">
        <v>25585</v>
      </c>
      <c r="P123" s="60">
        <v>1296</v>
      </c>
      <c r="Q123" s="60">
        <v>1036.8</v>
      </c>
      <c r="R123" s="60">
        <v>972</v>
      </c>
      <c r="T123" s="96">
        <f t="shared" si="4"/>
        <v>0</v>
      </c>
      <c r="U123" s="96">
        <f t="shared" si="5"/>
        <v>0</v>
      </c>
      <c r="W123" s="94">
        <f t="shared" si="6"/>
        <v>0</v>
      </c>
      <c r="X123" s="94">
        <f t="shared" si="7"/>
        <v>0</v>
      </c>
    </row>
    <row r="124" spans="1:24" ht="178.5">
      <c r="A124" s="20">
        <v>114</v>
      </c>
      <c r="B124" s="21" t="s">
        <v>660</v>
      </c>
      <c r="C124" s="28" t="s">
        <v>661</v>
      </c>
      <c r="D124" s="21" t="s">
        <v>645</v>
      </c>
      <c r="E124" s="23">
        <v>0</v>
      </c>
      <c r="F124" s="24">
        <v>0</v>
      </c>
      <c r="G124" s="24">
        <v>0</v>
      </c>
      <c r="H124" s="25">
        <v>0</v>
      </c>
      <c r="I124" s="26"/>
      <c r="J124" s="24">
        <v>0</v>
      </c>
      <c r="K124" s="27">
        <v>0</v>
      </c>
      <c r="L124" s="43">
        <v>0</v>
      </c>
      <c r="M124" s="53">
        <v>0</v>
      </c>
      <c r="O124" s="60">
        <v>27305</v>
      </c>
      <c r="P124" s="60">
        <v>1296</v>
      </c>
      <c r="Q124" s="60">
        <v>1036.8</v>
      </c>
      <c r="R124" s="60">
        <v>972</v>
      </c>
      <c r="T124" s="96">
        <f t="shared" si="4"/>
        <v>0</v>
      </c>
      <c r="U124" s="96">
        <f t="shared" si="5"/>
        <v>0</v>
      </c>
      <c r="W124" s="94">
        <f t="shared" si="6"/>
        <v>0</v>
      </c>
      <c r="X124" s="94">
        <f t="shared" si="7"/>
        <v>0</v>
      </c>
    </row>
    <row r="125" spans="1:24" ht="242.25">
      <c r="A125" s="20">
        <v>115</v>
      </c>
      <c r="B125" s="21" t="s">
        <v>662</v>
      </c>
      <c r="C125" s="28" t="s">
        <v>663</v>
      </c>
      <c r="D125" s="21" t="s">
        <v>645</v>
      </c>
      <c r="E125" s="23">
        <v>0</v>
      </c>
      <c r="F125" s="24">
        <v>0</v>
      </c>
      <c r="G125" s="24">
        <v>0</v>
      </c>
      <c r="H125" s="25">
        <v>0</v>
      </c>
      <c r="I125" s="26"/>
      <c r="J125" s="24">
        <v>0</v>
      </c>
      <c r="K125" s="27">
        <v>0</v>
      </c>
      <c r="L125" s="43">
        <v>0</v>
      </c>
      <c r="M125" s="53">
        <v>0</v>
      </c>
      <c r="O125" s="60">
        <v>25585</v>
      </c>
      <c r="P125" s="60">
        <v>1296</v>
      </c>
      <c r="Q125" s="60">
        <v>1036.8</v>
      </c>
      <c r="R125" s="60">
        <v>972</v>
      </c>
      <c r="T125" s="96">
        <f t="shared" si="4"/>
        <v>0</v>
      </c>
      <c r="U125" s="96">
        <f t="shared" si="5"/>
        <v>0</v>
      </c>
      <c r="W125" s="94">
        <f t="shared" si="6"/>
        <v>0</v>
      </c>
      <c r="X125" s="94">
        <f t="shared" si="7"/>
        <v>0</v>
      </c>
    </row>
    <row r="126" spans="1:24" ht="191.25">
      <c r="A126" s="20">
        <v>116</v>
      </c>
      <c r="B126" s="21" t="s">
        <v>664</v>
      </c>
      <c r="C126" s="22" t="s">
        <v>665</v>
      </c>
      <c r="D126" s="21" t="s">
        <v>645</v>
      </c>
      <c r="E126" s="23">
        <v>0</v>
      </c>
      <c r="F126" s="24">
        <v>0</v>
      </c>
      <c r="G126" s="24">
        <v>0</v>
      </c>
      <c r="H126" s="25">
        <v>0</v>
      </c>
      <c r="I126" s="26"/>
      <c r="J126" s="24">
        <v>0</v>
      </c>
      <c r="K126" s="27">
        <v>0</v>
      </c>
      <c r="L126" s="43">
        <v>0</v>
      </c>
      <c r="M126" s="53">
        <v>0</v>
      </c>
      <c r="O126" s="60">
        <v>27305</v>
      </c>
      <c r="P126" s="60">
        <v>1296</v>
      </c>
      <c r="Q126" s="60">
        <v>1036.8</v>
      </c>
      <c r="R126" s="60">
        <v>972</v>
      </c>
      <c r="T126" s="96">
        <f t="shared" si="4"/>
        <v>0</v>
      </c>
      <c r="U126" s="96">
        <f t="shared" si="5"/>
        <v>0</v>
      </c>
      <c r="W126" s="94">
        <f t="shared" si="6"/>
        <v>0</v>
      </c>
      <c r="X126" s="94">
        <f t="shared" si="7"/>
        <v>0</v>
      </c>
    </row>
    <row r="127" spans="1:24" ht="191.25">
      <c r="A127" s="20">
        <v>117</v>
      </c>
      <c r="B127" s="21" t="s">
        <v>666</v>
      </c>
      <c r="C127" s="22" t="s">
        <v>667</v>
      </c>
      <c r="D127" s="21" t="s">
        <v>645</v>
      </c>
      <c r="E127" s="23">
        <v>0</v>
      </c>
      <c r="F127" s="24">
        <v>0</v>
      </c>
      <c r="G127" s="24">
        <v>0</v>
      </c>
      <c r="H127" s="25">
        <v>0</v>
      </c>
      <c r="I127" s="26"/>
      <c r="J127" s="24">
        <v>0</v>
      </c>
      <c r="K127" s="27">
        <v>0</v>
      </c>
      <c r="L127" s="43">
        <v>0</v>
      </c>
      <c r="M127" s="53">
        <v>0</v>
      </c>
      <c r="O127" s="60">
        <v>25585</v>
      </c>
      <c r="P127" s="60">
        <v>1296</v>
      </c>
      <c r="Q127" s="60">
        <v>1036.8</v>
      </c>
      <c r="R127" s="60">
        <v>972</v>
      </c>
      <c r="T127" s="96">
        <f t="shared" si="4"/>
        <v>0</v>
      </c>
      <c r="U127" s="96">
        <f t="shared" si="5"/>
        <v>0</v>
      </c>
      <c r="W127" s="94">
        <f t="shared" si="6"/>
        <v>0</v>
      </c>
      <c r="X127" s="94">
        <f t="shared" si="7"/>
        <v>0</v>
      </c>
    </row>
    <row r="128" spans="1:24" ht="178.5">
      <c r="A128" s="20">
        <v>118</v>
      </c>
      <c r="B128" s="21" t="s">
        <v>668</v>
      </c>
      <c r="C128" s="22" t="s">
        <v>669</v>
      </c>
      <c r="D128" s="21" t="s">
        <v>645</v>
      </c>
      <c r="E128" s="23">
        <v>0</v>
      </c>
      <c r="F128" s="24">
        <v>0</v>
      </c>
      <c r="G128" s="24">
        <v>0</v>
      </c>
      <c r="H128" s="25">
        <v>0</v>
      </c>
      <c r="I128" s="26"/>
      <c r="J128" s="24">
        <v>0</v>
      </c>
      <c r="K128" s="27">
        <v>0</v>
      </c>
      <c r="L128" s="43">
        <v>0</v>
      </c>
      <c r="M128" s="53">
        <v>0</v>
      </c>
      <c r="O128" s="60">
        <v>29188</v>
      </c>
      <c r="P128" s="60">
        <v>1739</v>
      </c>
      <c r="Q128" s="60">
        <v>1391.2</v>
      </c>
      <c r="R128" s="60">
        <v>1304.25</v>
      </c>
      <c r="T128" s="96">
        <f t="shared" si="4"/>
        <v>0</v>
      </c>
      <c r="U128" s="96">
        <f t="shared" si="5"/>
        <v>0</v>
      </c>
      <c r="W128" s="94">
        <f t="shared" si="6"/>
        <v>0</v>
      </c>
      <c r="X128" s="94">
        <f t="shared" si="7"/>
        <v>0</v>
      </c>
    </row>
    <row r="129" spans="1:24" ht="178.5">
      <c r="A129" s="20">
        <v>119</v>
      </c>
      <c r="B129" s="21" t="s">
        <v>670</v>
      </c>
      <c r="C129" s="22" t="s">
        <v>671</v>
      </c>
      <c r="D129" s="21" t="s">
        <v>645</v>
      </c>
      <c r="E129" s="23">
        <v>12</v>
      </c>
      <c r="F129" s="24">
        <v>3722</v>
      </c>
      <c r="G129" s="24">
        <v>1765</v>
      </c>
      <c r="H129" s="25">
        <v>0</v>
      </c>
      <c r="I129" s="26"/>
      <c r="J129" s="24">
        <v>3722</v>
      </c>
      <c r="K129" s="27">
        <v>44664</v>
      </c>
      <c r="L129" s="43">
        <v>0</v>
      </c>
      <c r="M129" s="53">
        <v>12</v>
      </c>
      <c r="O129" s="60">
        <v>27350</v>
      </c>
      <c r="P129" s="60">
        <v>1765</v>
      </c>
      <c r="Q129" s="60">
        <v>1412</v>
      </c>
      <c r="R129" s="60">
        <v>1323.75</v>
      </c>
      <c r="T129" s="96">
        <f t="shared" si="4"/>
        <v>5255464</v>
      </c>
      <c r="U129" s="96">
        <f t="shared" si="5"/>
        <v>4926997.5</v>
      </c>
      <c r="W129" s="94">
        <f t="shared" si="6"/>
        <v>5255464</v>
      </c>
      <c r="X129" s="94">
        <f t="shared" si="7"/>
        <v>4926997.5</v>
      </c>
    </row>
    <row r="130" spans="1:24" ht="178.5">
      <c r="A130" s="20">
        <v>120</v>
      </c>
      <c r="B130" s="21" t="s">
        <v>672</v>
      </c>
      <c r="C130" s="22" t="s">
        <v>673</v>
      </c>
      <c r="D130" s="21" t="s">
        <v>645</v>
      </c>
      <c r="E130" s="23">
        <v>12</v>
      </c>
      <c r="F130" s="24">
        <v>3722</v>
      </c>
      <c r="G130" s="24">
        <v>1765</v>
      </c>
      <c r="H130" s="25">
        <v>0</v>
      </c>
      <c r="I130" s="26"/>
      <c r="J130" s="24">
        <v>3722</v>
      </c>
      <c r="K130" s="27">
        <v>44664</v>
      </c>
      <c r="L130" s="43">
        <v>0</v>
      </c>
      <c r="M130" s="53">
        <v>12</v>
      </c>
      <c r="O130" s="60">
        <v>29188</v>
      </c>
      <c r="P130" s="60">
        <v>1765</v>
      </c>
      <c r="Q130" s="60">
        <v>1412</v>
      </c>
      <c r="R130" s="60">
        <v>1323.75</v>
      </c>
      <c r="T130" s="96">
        <f t="shared" si="4"/>
        <v>5255464</v>
      </c>
      <c r="U130" s="96">
        <f t="shared" si="5"/>
        <v>4926997.5</v>
      </c>
      <c r="W130" s="94">
        <f t="shared" si="6"/>
        <v>5255464</v>
      </c>
      <c r="X130" s="94">
        <f t="shared" si="7"/>
        <v>4926997.5</v>
      </c>
    </row>
    <row r="131" spans="1:24" ht="242.25">
      <c r="A131" s="20">
        <v>121</v>
      </c>
      <c r="B131" s="21" t="s">
        <v>674</v>
      </c>
      <c r="C131" s="22" t="s">
        <v>675</v>
      </c>
      <c r="D131" s="21" t="s">
        <v>645</v>
      </c>
      <c r="E131" s="23">
        <v>0</v>
      </c>
      <c r="F131" s="24">
        <v>0</v>
      </c>
      <c r="G131" s="24">
        <v>0</v>
      </c>
      <c r="H131" s="25">
        <v>0</v>
      </c>
      <c r="I131" s="26"/>
      <c r="J131" s="24">
        <v>0</v>
      </c>
      <c r="K131" s="27">
        <v>0</v>
      </c>
      <c r="L131" s="43">
        <v>0</v>
      </c>
      <c r="M131" s="53">
        <v>0</v>
      </c>
      <c r="O131" s="60">
        <v>27350</v>
      </c>
      <c r="P131" s="60">
        <v>1454</v>
      </c>
      <c r="Q131" s="60">
        <v>1163.2</v>
      </c>
      <c r="R131" s="60">
        <v>1090.5</v>
      </c>
      <c r="T131" s="96">
        <f t="shared" si="4"/>
        <v>0</v>
      </c>
      <c r="U131" s="96">
        <f t="shared" si="5"/>
        <v>0</v>
      </c>
      <c r="W131" s="94">
        <f t="shared" si="6"/>
        <v>0</v>
      </c>
      <c r="X131" s="94">
        <f t="shared" si="7"/>
        <v>0</v>
      </c>
    </row>
    <row r="132" spans="1:24" ht="191.25">
      <c r="A132" s="20">
        <v>122</v>
      </c>
      <c r="B132" s="21" t="s">
        <v>676</v>
      </c>
      <c r="C132" s="22" t="s">
        <v>677</v>
      </c>
      <c r="D132" s="21" t="s">
        <v>645</v>
      </c>
      <c r="E132" s="23">
        <v>0</v>
      </c>
      <c r="F132" s="24">
        <v>0</v>
      </c>
      <c r="G132" s="24">
        <v>0</v>
      </c>
      <c r="H132" s="25">
        <v>0</v>
      </c>
      <c r="I132" s="26"/>
      <c r="J132" s="24">
        <v>0</v>
      </c>
      <c r="K132" s="27">
        <v>0</v>
      </c>
      <c r="L132" s="43">
        <v>0</v>
      </c>
      <c r="M132" s="53">
        <v>0</v>
      </c>
      <c r="O132" s="60">
        <v>29188</v>
      </c>
      <c r="P132" s="60">
        <v>1765</v>
      </c>
      <c r="Q132" s="60">
        <v>1412</v>
      </c>
      <c r="R132" s="60">
        <v>1323.75</v>
      </c>
      <c r="T132" s="96">
        <f t="shared" si="4"/>
        <v>0</v>
      </c>
      <c r="U132" s="96">
        <f t="shared" si="5"/>
        <v>0</v>
      </c>
      <c r="W132" s="94">
        <f t="shared" si="6"/>
        <v>0</v>
      </c>
      <c r="X132" s="94">
        <f t="shared" si="7"/>
        <v>0</v>
      </c>
    </row>
    <row r="133" spans="1:24" ht="191.25">
      <c r="A133" s="20">
        <v>123</v>
      </c>
      <c r="B133" s="21" t="s">
        <v>678</v>
      </c>
      <c r="C133" s="22" t="s">
        <v>679</v>
      </c>
      <c r="D133" s="21" t="s">
        <v>645</v>
      </c>
      <c r="E133" s="23">
        <v>0</v>
      </c>
      <c r="F133" s="24">
        <v>0</v>
      </c>
      <c r="G133" s="24">
        <v>0</v>
      </c>
      <c r="H133" s="25">
        <v>0</v>
      </c>
      <c r="I133" s="26"/>
      <c r="J133" s="24">
        <v>0</v>
      </c>
      <c r="K133" s="27">
        <v>0</v>
      </c>
      <c r="L133" s="43">
        <v>0</v>
      </c>
      <c r="M133" s="53">
        <v>0</v>
      </c>
      <c r="O133" s="60">
        <v>27350</v>
      </c>
      <c r="P133" s="60">
        <v>1765</v>
      </c>
      <c r="Q133" s="60">
        <v>1412</v>
      </c>
      <c r="R133" s="60">
        <v>1323.75</v>
      </c>
      <c r="T133" s="96">
        <f t="shared" si="4"/>
        <v>0</v>
      </c>
      <c r="U133" s="96">
        <f t="shared" si="5"/>
        <v>0</v>
      </c>
      <c r="W133" s="94">
        <f t="shared" si="6"/>
        <v>0</v>
      </c>
      <c r="X133" s="94">
        <f t="shared" si="7"/>
        <v>0</v>
      </c>
    </row>
    <row r="134" spans="1:24" ht="178.5">
      <c r="A134" s="20">
        <v>124</v>
      </c>
      <c r="B134" s="21" t="s">
        <v>680</v>
      </c>
      <c r="C134" s="22" t="s">
        <v>681</v>
      </c>
      <c r="D134" s="21" t="s">
        <v>645</v>
      </c>
      <c r="E134" s="23">
        <v>20</v>
      </c>
      <c r="F134" s="24">
        <v>5028</v>
      </c>
      <c r="G134" s="24">
        <v>1765</v>
      </c>
      <c r="H134" s="25">
        <v>0</v>
      </c>
      <c r="I134" s="26"/>
      <c r="J134" s="24">
        <v>5028</v>
      </c>
      <c r="K134" s="27">
        <v>100560</v>
      </c>
      <c r="L134" s="43">
        <v>0</v>
      </c>
      <c r="M134" s="53">
        <v>20</v>
      </c>
      <c r="O134" s="60">
        <v>31072</v>
      </c>
      <c r="P134" s="60">
        <v>1765</v>
      </c>
      <c r="Q134" s="60">
        <v>1412</v>
      </c>
      <c r="R134" s="60">
        <v>1323.75</v>
      </c>
      <c r="T134" s="96">
        <f t="shared" si="4"/>
        <v>7099536</v>
      </c>
      <c r="U134" s="96">
        <f t="shared" si="5"/>
        <v>6655815</v>
      </c>
      <c r="W134" s="94">
        <f t="shared" si="6"/>
        <v>7099536</v>
      </c>
      <c r="X134" s="94">
        <f t="shared" si="7"/>
        <v>6655815</v>
      </c>
    </row>
    <row r="135" spans="1:24" ht="178.5">
      <c r="A135" s="20">
        <v>125</v>
      </c>
      <c r="B135" s="21" t="s">
        <v>682</v>
      </c>
      <c r="C135" s="22" t="s">
        <v>683</v>
      </c>
      <c r="D135" s="21" t="s">
        <v>645</v>
      </c>
      <c r="E135" s="23">
        <v>0</v>
      </c>
      <c r="F135" s="24">
        <v>0</v>
      </c>
      <c r="G135" s="24">
        <v>0</v>
      </c>
      <c r="H135" s="25">
        <v>0</v>
      </c>
      <c r="I135" s="26"/>
      <c r="J135" s="24">
        <v>0</v>
      </c>
      <c r="K135" s="27">
        <v>0</v>
      </c>
      <c r="L135" s="43">
        <v>0</v>
      </c>
      <c r="M135" s="53">
        <v>0</v>
      </c>
      <c r="O135" s="60">
        <v>29115</v>
      </c>
      <c r="P135" s="60">
        <v>2796</v>
      </c>
      <c r="Q135" s="60">
        <v>2236.8000000000002</v>
      </c>
      <c r="R135" s="60">
        <v>2097</v>
      </c>
      <c r="T135" s="96">
        <f t="shared" si="4"/>
        <v>0</v>
      </c>
      <c r="U135" s="96">
        <f t="shared" si="5"/>
        <v>0</v>
      </c>
      <c r="W135" s="94">
        <f t="shared" si="6"/>
        <v>0</v>
      </c>
      <c r="X135" s="94">
        <f t="shared" si="7"/>
        <v>0</v>
      </c>
    </row>
    <row r="136" spans="1:24" ht="178.5">
      <c r="A136" s="20">
        <v>126</v>
      </c>
      <c r="B136" s="21" t="s">
        <v>684</v>
      </c>
      <c r="C136" s="22" t="s">
        <v>685</v>
      </c>
      <c r="D136" s="21" t="s">
        <v>645</v>
      </c>
      <c r="E136" s="23">
        <v>0</v>
      </c>
      <c r="F136" s="24">
        <v>0</v>
      </c>
      <c r="G136" s="24">
        <v>0</v>
      </c>
      <c r="H136" s="25">
        <v>0</v>
      </c>
      <c r="I136" s="26"/>
      <c r="J136" s="24">
        <v>0</v>
      </c>
      <c r="K136" s="27">
        <v>0</v>
      </c>
      <c r="L136" s="43">
        <v>0</v>
      </c>
      <c r="M136" s="53">
        <v>0</v>
      </c>
      <c r="O136" s="60">
        <v>31072</v>
      </c>
      <c r="P136" s="60">
        <v>3223</v>
      </c>
      <c r="Q136" s="60">
        <v>2578.4</v>
      </c>
      <c r="R136" s="60">
        <v>2417.25</v>
      </c>
      <c r="T136" s="96">
        <f t="shared" si="4"/>
        <v>0</v>
      </c>
      <c r="U136" s="96">
        <f t="shared" si="5"/>
        <v>0</v>
      </c>
      <c r="W136" s="94">
        <f t="shared" si="6"/>
        <v>0</v>
      </c>
      <c r="X136" s="94">
        <f t="shared" si="7"/>
        <v>0</v>
      </c>
    </row>
    <row r="137" spans="1:24" ht="242.25">
      <c r="A137" s="20">
        <v>127</v>
      </c>
      <c r="B137" s="21" t="s">
        <v>686</v>
      </c>
      <c r="C137" s="22" t="s">
        <v>687</v>
      </c>
      <c r="D137" s="21" t="s">
        <v>645</v>
      </c>
      <c r="E137" s="23">
        <v>0</v>
      </c>
      <c r="F137" s="24">
        <v>0</v>
      </c>
      <c r="G137" s="24">
        <v>0</v>
      </c>
      <c r="H137" s="25">
        <v>0</v>
      </c>
      <c r="I137" s="26"/>
      <c r="J137" s="24">
        <v>0</v>
      </c>
      <c r="K137" s="27">
        <v>0</v>
      </c>
      <c r="L137" s="43">
        <v>0</v>
      </c>
      <c r="M137" s="53">
        <v>0</v>
      </c>
      <c r="O137" s="60">
        <v>29115</v>
      </c>
      <c r="P137" s="60">
        <v>2133</v>
      </c>
      <c r="Q137" s="60">
        <v>1706.4</v>
      </c>
      <c r="R137" s="60">
        <v>1599.75</v>
      </c>
      <c r="T137" s="96">
        <f t="shared" si="4"/>
        <v>0</v>
      </c>
      <c r="U137" s="96">
        <f t="shared" si="5"/>
        <v>0</v>
      </c>
      <c r="W137" s="94">
        <f t="shared" si="6"/>
        <v>0</v>
      </c>
      <c r="X137" s="94">
        <f t="shared" si="7"/>
        <v>0</v>
      </c>
    </row>
    <row r="138" spans="1:24" ht="191.25">
      <c r="A138" s="20">
        <v>128</v>
      </c>
      <c r="B138" s="21" t="s">
        <v>688</v>
      </c>
      <c r="C138" s="22" t="s">
        <v>689</v>
      </c>
      <c r="D138" s="21" t="s">
        <v>645</v>
      </c>
      <c r="E138" s="23">
        <v>0</v>
      </c>
      <c r="F138" s="24">
        <v>0</v>
      </c>
      <c r="G138" s="24">
        <v>0</v>
      </c>
      <c r="H138" s="25">
        <v>0</v>
      </c>
      <c r="I138" s="26"/>
      <c r="J138" s="24">
        <v>0</v>
      </c>
      <c r="K138" s="27">
        <v>0</v>
      </c>
      <c r="L138" s="43">
        <v>0</v>
      </c>
      <c r="M138" s="53">
        <v>0</v>
      </c>
      <c r="O138" s="60">
        <v>31072</v>
      </c>
      <c r="P138" s="60">
        <v>2762</v>
      </c>
      <c r="Q138" s="60">
        <v>2209.6</v>
      </c>
      <c r="R138" s="60">
        <v>2071.5</v>
      </c>
      <c r="T138" s="96">
        <f t="shared" ref="T138:T201" si="8">F138*Q138</f>
        <v>0</v>
      </c>
      <c r="U138" s="96">
        <f t="shared" ref="U138:U201" si="9">F138*R138</f>
        <v>0</v>
      </c>
      <c r="W138" s="94">
        <f t="shared" ref="W138:W201" si="10">T138-L138</f>
        <v>0</v>
      </c>
      <c r="X138" s="94">
        <f t="shared" ref="X138:X201" si="11">U138-L138</f>
        <v>0</v>
      </c>
    </row>
    <row r="139" spans="1:24" ht="191.25">
      <c r="A139" s="20">
        <v>129</v>
      </c>
      <c r="B139" s="21" t="s">
        <v>690</v>
      </c>
      <c r="C139" s="22" t="s">
        <v>691</v>
      </c>
      <c r="D139" s="21" t="s">
        <v>645</v>
      </c>
      <c r="E139" s="23">
        <v>0</v>
      </c>
      <c r="F139" s="24">
        <v>0</v>
      </c>
      <c r="G139" s="24">
        <v>0</v>
      </c>
      <c r="H139" s="25">
        <v>0</v>
      </c>
      <c r="I139" s="26"/>
      <c r="J139" s="24">
        <v>0</v>
      </c>
      <c r="K139" s="27">
        <v>0</v>
      </c>
      <c r="L139" s="43">
        <v>0</v>
      </c>
      <c r="M139" s="53">
        <v>0</v>
      </c>
      <c r="O139" s="60">
        <v>29115</v>
      </c>
      <c r="P139" s="60">
        <v>2486</v>
      </c>
      <c r="Q139" s="60">
        <v>1988.8</v>
      </c>
      <c r="R139" s="60">
        <v>1864.5</v>
      </c>
      <c r="T139" s="96">
        <f t="shared" si="8"/>
        <v>0</v>
      </c>
      <c r="U139" s="96">
        <f t="shared" si="9"/>
        <v>0</v>
      </c>
      <c r="W139" s="94">
        <f t="shared" si="10"/>
        <v>0</v>
      </c>
      <c r="X139" s="94">
        <f t="shared" si="11"/>
        <v>0</v>
      </c>
    </row>
    <row r="140" spans="1:24" ht="140.25">
      <c r="A140" s="20">
        <v>130</v>
      </c>
      <c r="B140" s="21" t="s">
        <v>692</v>
      </c>
      <c r="C140" s="22" t="s">
        <v>693</v>
      </c>
      <c r="D140" s="21" t="s">
        <v>694</v>
      </c>
      <c r="E140" s="23">
        <v>4</v>
      </c>
      <c r="F140" s="24">
        <v>4370</v>
      </c>
      <c r="G140" s="24">
        <v>3003</v>
      </c>
      <c r="H140" s="25">
        <v>0</v>
      </c>
      <c r="I140" s="26"/>
      <c r="J140" s="24">
        <v>4370</v>
      </c>
      <c r="K140" s="27">
        <v>17480</v>
      </c>
      <c r="L140" s="43">
        <v>0</v>
      </c>
      <c r="M140" s="53">
        <v>4</v>
      </c>
      <c r="O140" s="60">
        <v>10271</v>
      </c>
      <c r="P140" s="60">
        <v>3003</v>
      </c>
      <c r="Q140" s="60">
        <v>2402.4</v>
      </c>
      <c r="R140" s="60">
        <v>2252.25</v>
      </c>
      <c r="T140" s="96">
        <f t="shared" si="8"/>
        <v>10498488</v>
      </c>
      <c r="U140" s="96">
        <f t="shared" si="9"/>
        <v>9842332.5</v>
      </c>
      <c r="W140" s="94">
        <f t="shared" si="10"/>
        <v>10498488</v>
      </c>
      <c r="X140" s="94">
        <f t="shared" si="11"/>
        <v>9842332.5</v>
      </c>
    </row>
    <row r="141" spans="1:24" ht="140.25">
      <c r="A141" s="20">
        <v>131</v>
      </c>
      <c r="B141" s="21" t="s">
        <v>695</v>
      </c>
      <c r="C141" s="22" t="s">
        <v>696</v>
      </c>
      <c r="D141" s="21" t="s">
        <v>694</v>
      </c>
      <c r="E141" s="23">
        <v>9</v>
      </c>
      <c r="F141" s="24">
        <v>4370</v>
      </c>
      <c r="G141" s="24">
        <v>3003</v>
      </c>
      <c r="H141" s="25">
        <v>0</v>
      </c>
      <c r="I141" s="26"/>
      <c r="J141" s="24">
        <v>4370</v>
      </c>
      <c r="K141" s="27">
        <v>39330</v>
      </c>
      <c r="L141" s="43">
        <v>0</v>
      </c>
      <c r="M141" s="53">
        <v>9</v>
      </c>
      <c r="O141" s="60">
        <v>9624</v>
      </c>
      <c r="P141" s="60">
        <v>3003</v>
      </c>
      <c r="Q141" s="60">
        <v>2402.4</v>
      </c>
      <c r="R141" s="60">
        <v>2252.25</v>
      </c>
      <c r="T141" s="96">
        <f t="shared" si="8"/>
        <v>10498488</v>
      </c>
      <c r="U141" s="96">
        <f t="shared" si="9"/>
        <v>9842332.5</v>
      </c>
      <c r="W141" s="94">
        <f t="shared" si="10"/>
        <v>10498488</v>
      </c>
      <c r="X141" s="94">
        <f t="shared" si="11"/>
        <v>9842332.5</v>
      </c>
    </row>
    <row r="142" spans="1:24" ht="140.25">
      <c r="A142" s="20">
        <v>132</v>
      </c>
      <c r="B142" s="21" t="s">
        <v>697</v>
      </c>
      <c r="C142" s="22" t="s">
        <v>698</v>
      </c>
      <c r="D142" s="21" t="s">
        <v>694</v>
      </c>
      <c r="E142" s="23">
        <v>0</v>
      </c>
      <c r="F142" s="24">
        <v>0</v>
      </c>
      <c r="G142" s="24">
        <v>0</v>
      </c>
      <c r="H142" s="25">
        <v>0</v>
      </c>
      <c r="I142" s="26"/>
      <c r="J142" s="24">
        <v>0</v>
      </c>
      <c r="K142" s="27">
        <v>0</v>
      </c>
      <c r="L142" s="43">
        <v>0</v>
      </c>
      <c r="M142" s="53">
        <v>0</v>
      </c>
      <c r="O142" s="60">
        <v>12839</v>
      </c>
      <c r="P142" s="60">
        <v>3487</v>
      </c>
      <c r="Q142" s="60">
        <v>2789.6</v>
      </c>
      <c r="R142" s="60">
        <v>2615.25</v>
      </c>
      <c r="T142" s="96">
        <f t="shared" si="8"/>
        <v>0</v>
      </c>
      <c r="U142" s="96">
        <f t="shared" si="9"/>
        <v>0</v>
      </c>
      <c r="W142" s="94">
        <f t="shared" si="10"/>
        <v>0</v>
      </c>
      <c r="X142" s="94">
        <f t="shared" si="11"/>
        <v>0</v>
      </c>
    </row>
    <row r="143" spans="1:24" ht="127.5">
      <c r="A143" s="20">
        <v>133</v>
      </c>
      <c r="B143" s="21" t="s">
        <v>699</v>
      </c>
      <c r="C143" s="28" t="s">
        <v>700</v>
      </c>
      <c r="D143" s="21" t="s">
        <v>694</v>
      </c>
      <c r="E143" s="23">
        <v>0</v>
      </c>
      <c r="F143" s="24">
        <v>0</v>
      </c>
      <c r="G143" s="24">
        <v>0</v>
      </c>
      <c r="H143" s="25">
        <v>0</v>
      </c>
      <c r="I143" s="26"/>
      <c r="J143" s="24">
        <v>0</v>
      </c>
      <c r="K143" s="27">
        <v>0</v>
      </c>
      <c r="L143" s="43">
        <v>0</v>
      </c>
      <c r="M143" s="53">
        <v>0</v>
      </c>
      <c r="O143" s="60">
        <v>13635</v>
      </c>
      <c r="P143" s="60">
        <v>3364</v>
      </c>
      <c r="Q143" s="60">
        <v>2691.2</v>
      </c>
      <c r="R143" s="60">
        <v>2523</v>
      </c>
      <c r="T143" s="96">
        <f t="shared" si="8"/>
        <v>0</v>
      </c>
      <c r="U143" s="96">
        <f t="shared" si="9"/>
        <v>0</v>
      </c>
      <c r="W143" s="94">
        <f t="shared" si="10"/>
        <v>0</v>
      </c>
      <c r="X143" s="94">
        <f t="shared" si="11"/>
        <v>0</v>
      </c>
    </row>
    <row r="144" spans="1:24" ht="140.25">
      <c r="A144" s="20">
        <v>134</v>
      </c>
      <c r="B144" s="21" t="s">
        <v>701</v>
      </c>
      <c r="C144" s="22" t="s">
        <v>702</v>
      </c>
      <c r="D144" s="21" t="s">
        <v>694</v>
      </c>
      <c r="E144" s="23">
        <v>0</v>
      </c>
      <c r="F144" s="24">
        <v>0</v>
      </c>
      <c r="G144" s="24">
        <v>0</v>
      </c>
      <c r="H144" s="25">
        <v>0</v>
      </c>
      <c r="I144" s="26"/>
      <c r="J144" s="24">
        <v>0</v>
      </c>
      <c r="K144" s="27">
        <v>0</v>
      </c>
      <c r="L144" s="43">
        <v>0</v>
      </c>
      <c r="M144" s="53">
        <v>0</v>
      </c>
      <c r="O144" s="60">
        <v>13695</v>
      </c>
      <c r="P144" s="60">
        <v>2822</v>
      </c>
      <c r="Q144" s="60">
        <v>2257.6</v>
      </c>
      <c r="R144" s="60">
        <v>2116.5</v>
      </c>
      <c r="T144" s="96">
        <f t="shared" si="8"/>
        <v>0</v>
      </c>
      <c r="U144" s="96">
        <f t="shared" si="9"/>
        <v>0</v>
      </c>
      <c r="W144" s="94">
        <f t="shared" si="10"/>
        <v>0</v>
      </c>
      <c r="X144" s="94">
        <f t="shared" si="11"/>
        <v>0</v>
      </c>
    </row>
    <row r="145" spans="1:24" ht="102">
      <c r="A145" s="20">
        <v>135</v>
      </c>
      <c r="B145" s="21" t="s">
        <v>703</v>
      </c>
      <c r="C145" s="28" t="s">
        <v>704</v>
      </c>
      <c r="D145" s="21" t="s">
        <v>705</v>
      </c>
      <c r="E145" s="23">
        <v>0</v>
      </c>
      <c r="F145" s="24">
        <v>0</v>
      </c>
      <c r="G145" s="24">
        <v>0</v>
      </c>
      <c r="H145" s="25">
        <v>0</v>
      </c>
      <c r="I145" s="26"/>
      <c r="J145" s="24">
        <v>0</v>
      </c>
      <c r="K145" s="27">
        <v>0</v>
      </c>
      <c r="L145" s="43">
        <v>0</v>
      </c>
      <c r="M145" s="53">
        <v>0</v>
      </c>
      <c r="O145" s="60">
        <v>105871</v>
      </c>
      <c r="P145" s="60">
        <v>19336</v>
      </c>
      <c r="Q145" s="60">
        <v>15468.8</v>
      </c>
      <c r="R145" s="60">
        <v>14502</v>
      </c>
      <c r="T145" s="96">
        <f t="shared" si="8"/>
        <v>0</v>
      </c>
      <c r="U145" s="96">
        <f t="shared" si="9"/>
        <v>0</v>
      </c>
      <c r="W145" s="94">
        <f t="shared" si="10"/>
        <v>0</v>
      </c>
      <c r="X145" s="94">
        <f t="shared" si="11"/>
        <v>0</v>
      </c>
    </row>
    <row r="146" spans="1:24" ht="51">
      <c r="A146" s="20">
        <v>136</v>
      </c>
      <c r="B146" s="21" t="s">
        <v>706</v>
      </c>
      <c r="C146" s="28" t="s">
        <v>707</v>
      </c>
      <c r="D146" s="21" t="s">
        <v>694</v>
      </c>
      <c r="E146" s="23">
        <v>0</v>
      </c>
      <c r="F146" s="24">
        <v>0</v>
      </c>
      <c r="G146" s="24">
        <v>0</v>
      </c>
      <c r="H146" s="25">
        <v>0</v>
      </c>
      <c r="I146" s="26"/>
      <c r="J146" s="24">
        <v>0</v>
      </c>
      <c r="K146" s="27">
        <v>0</v>
      </c>
      <c r="L146" s="43">
        <v>0</v>
      </c>
      <c r="M146" s="53">
        <v>0</v>
      </c>
      <c r="O146" s="60">
        <v>16301</v>
      </c>
      <c r="P146" s="60">
        <v>7013</v>
      </c>
      <c r="Q146" s="60">
        <v>5610.4</v>
      </c>
      <c r="R146" s="60">
        <v>5259.75</v>
      </c>
      <c r="T146" s="96">
        <f t="shared" si="8"/>
        <v>0</v>
      </c>
      <c r="U146" s="96">
        <f t="shared" si="9"/>
        <v>0</v>
      </c>
      <c r="W146" s="94">
        <f t="shared" si="10"/>
        <v>0</v>
      </c>
      <c r="X146" s="94">
        <f t="shared" si="11"/>
        <v>0</v>
      </c>
    </row>
    <row r="147" spans="1:24" ht="114.75">
      <c r="A147" s="20">
        <v>137</v>
      </c>
      <c r="B147" s="21" t="s">
        <v>708</v>
      </c>
      <c r="C147" s="28" t="s">
        <v>709</v>
      </c>
      <c r="D147" s="21" t="s">
        <v>694</v>
      </c>
      <c r="E147" s="23">
        <v>0</v>
      </c>
      <c r="F147" s="24">
        <v>0</v>
      </c>
      <c r="G147" s="24">
        <v>0</v>
      </c>
      <c r="H147" s="25">
        <v>0</v>
      </c>
      <c r="I147" s="26"/>
      <c r="J147" s="24">
        <v>0</v>
      </c>
      <c r="K147" s="27">
        <v>0</v>
      </c>
      <c r="L147" s="43">
        <v>0</v>
      </c>
      <c r="M147" s="53">
        <v>0</v>
      </c>
      <c r="O147" s="60">
        <v>51332</v>
      </c>
      <c r="P147" s="60">
        <v>17500</v>
      </c>
      <c r="Q147" s="60">
        <v>14000</v>
      </c>
      <c r="R147" s="60">
        <v>13125</v>
      </c>
      <c r="T147" s="96">
        <f t="shared" si="8"/>
        <v>0</v>
      </c>
      <c r="U147" s="96">
        <f t="shared" si="9"/>
        <v>0</v>
      </c>
      <c r="W147" s="94">
        <f t="shared" si="10"/>
        <v>0</v>
      </c>
      <c r="X147" s="94">
        <f t="shared" si="11"/>
        <v>0</v>
      </c>
    </row>
    <row r="148" spans="1:24" ht="51">
      <c r="A148" s="20">
        <v>138</v>
      </c>
      <c r="B148" s="21" t="s">
        <v>710</v>
      </c>
      <c r="C148" s="28" t="s">
        <v>711</v>
      </c>
      <c r="D148" s="21" t="s">
        <v>694</v>
      </c>
      <c r="E148" s="23">
        <v>3</v>
      </c>
      <c r="F148" s="24">
        <v>4525</v>
      </c>
      <c r="G148" s="24">
        <v>2489</v>
      </c>
      <c r="H148" s="25">
        <v>0</v>
      </c>
      <c r="I148" s="26"/>
      <c r="J148" s="24">
        <v>4525</v>
      </c>
      <c r="K148" s="27">
        <v>13575</v>
      </c>
      <c r="L148" s="43">
        <v>0</v>
      </c>
      <c r="M148" s="53">
        <v>3</v>
      </c>
      <c r="O148" s="60">
        <v>8314</v>
      </c>
      <c r="P148" s="60">
        <v>2489</v>
      </c>
      <c r="Q148" s="60">
        <v>1991.2</v>
      </c>
      <c r="R148" s="60">
        <v>1866.75</v>
      </c>
      <c r="T148" s="96">
        <f t="shared" si="8"/>
        <v>9010180</v>
      </c>
      <c r="U148" s="96">
        <f t="shared" si="9"/>
        <v>8447043.75</v>
      </c>
      <c r="W148" s="94">
        <f t="shared" si="10"/>
        <v>9010180</v>
      </c>
      <c r="X148" s="94">
        <f t="shared" si="11"/>
        <v>8447043.75</v>
      </c>
    </row>
    <row r="149" spans="1:24" ht="89.25">
      <c r="A149" s="20">
        <v>139</v>
      </c>
      <c r="B149" s="21" t="s">
        <v>712</v>
      </c>
      <c r="C149" s="22" t="s">
        <v>713</v>
      </c>
      <c r="D149" s="21" t="s">
        <v>714</v>
      </c>
      <c r="E149" s="23">
        <v>0</v>
      </c>
      <c r="F149" s="24">
        <v>0</v>
      </c>
      <c r="G149" s="24">
        <v>0</v>
      </c>
      <c r="H149" s="25">
        <v>0</v>
      </c>
      <c r="I149" s="26"/>
      <c r="J149" s="24">
        <v>0</v>
      </c>
      <c r="K149" s="27">
        <v>0</v>
      </c>
      <c r="L149" s="43">
        <v>0</v>
      </c>
      <c r="M149" s="53">
        <v>0</v>
      </c>
      <c r="O149" s="60">
        <v>25240</v>
      </c>
      <c r="P149" s="60">
        <v>7808</v>
      </c>
      <c r="Q149" s="60">
        <v>6246.4</v>
      </c>
      <c r="R149" s="60">
        <v>5856</v>
      </c>
      <c r="T149" s="96">
        <f t="shared" si="8"/>
        <v>0</v>
      </c>
      <c r="U149" s="96">
        <f t="shared" si="9"/>
        <v>0</v>
      </c>
      <c r="W149" s="94">
        <f t="shared" si="10"/>
        <v>0</v>
      </c>
      <c r="X149" s="94">
        <f t="shared" si="11"/>
        <v>0</v>
      </c>
    </row>
    <row r="150" spans="1:24" ht="153">
      <c r="A150" s="20">
        <v>140</v>
      </c>
      <c r="B150" s="21" t="s">
        <v>715</v>
      </c>
      <c r="C150" s="22" t="s">
        <v>716</v>
      </c>
      <c r="D150" s="21" t="s">
        <v>714</v>
      </c>
      <c r="E150" s="23">
        <v>0</v>
      </c>
      <c r="F150" s="24">
        <v>0</v>
      </c>
      <c r="G150" s="24">
        <v>0</v>
      </c>
      <c r="H150" s="25">
        <v>0</v>
      </c>
      <c r="I150" s="26"/>
      <c r="J150" s="24">
        <v>0</v>
      </c>
      <c r="K150" s="27">
        <v>0</v>
      </c>
      <c r="L150" s="43">
        <v>0</v>
      </c>
      <c r="M150" s="53">
        <v>0</v>
      </c>
      <c r="O150" s="60">
        <v>551236</v>
      </c>
      <c r="P150" s="60">
        <v>11878</v>
      </c>
      <c r="Q150" s="60">
        <v>9502.4</v>
      </c>
      <c r="R150" s="60">
        <v>8908.5</v>
      </c>
      <c r="T150" s="96">
        <f t="shared" si="8"/>
        <v>0</v>
      </c>
      <c r="U150" s="96">
        <f t="shared" si="9"/>
        <v>0</v>
      </c>
      <c r="W150" s="94">
        <f t="shared" si="10"/>
        <v>0</v>
      </c>
      <c r="X150" s="94">
        <f t="shared" si="11"/>
        <v>0</v>
      </c>
    </row>
    <row r="151" spans="1:24" ht="102">
      <c r="A151" s="20">
        <v>141</v>
      </c>
      <c r="B151" s="21" t="s">
        <v>717</v>
      </c>
      <c r="C151" s="22" t="s">
        <v>718</v>
      </c>
      <c r="D151" s="21" t="s">
        <v>719</v>
      </c>
      <c r="E151" s="23">
        <v>0</v>
      </c>
      <c r="F151" s="24">
        <v>0</v>
      </c>
      <c r="G151" s="24">
        <v>0</v>
      </c>
      <c r="H151" s="25">
        <v>0</v>
      </c>
      <c r="I151" s="26"/>
      <c r="J151" s="24">
        <v>0</v>
      </c>
      <c r="K151" s="27">
        <v>0</v>
      </c>
      <c r="L151" s="43">
        <v>0</v>
      </c>
      <c r="M151" s="53">
        <v>0</v>
      </c>
      <c r="O151" s="60">
        <v>4129</v>
      </c>
      <c r="P151" s="60">
        <v>1566</v>
      </c>
      <c r="Q151" s="60">
        <v>1252.8</v>
      </c>
      <c r="R151" s="60">
        <v>1174.5</v>
      </c>
      <c r="T151" s="96">
        <f t="shared" si="8"/>
        <v>0</v>
      </c>
      <c r="U151" s="96">
        <f t="shared" si="9"/>
        <v>0</v>
      </c>
      <c r="W151" s="94">
        <f t="shared" si="10"/>
        <v>0</v>
      </c>
      <c r="X151" s="94">
        <f t="shared" si="11"/>
        <v>0</v>
      </c>
    </row>
    <row r="152" spans="1:24" ht="114.75">
      <c r="A152" s="20">
        <v>142</v>
      </c>
      <c r="B152" s="21" t="s">
        <v>720</v>
      </c>
      <c r="C152" s="22" t="s">
        <v>721</v>
      </c>
      <c r="D152" s="21" t="s">
        <v>719</v>
      </c>
      <c r="E152" s="23">
        <v>0</v>
      </c>
      <c r="F152" s="24">
        <v>0</v>
      </c>
      <c r="G152" s="24">
        <v>0</v>
      </c>
      <c r="H152" s="25">
        <v>0</v>
      </c>
      <c r="I152" s="26"/>
      <c r="J152" s="24">
        <v>0</v>
      </c>
      <c r="K152" s="27">
        <v>0</v>
      </c>
      <c r="L152" s="43">
        <v>0</v>
      </c>
      <c r="M152" s="53">
        <v>0</v>
      </c>
      <c r="O152" s="60">
        <v>25678</v>
      </c>
      <c r="P152" s="60">
        <v>7963</v>
      </c>
      <c r="Q152" s="60">
        <v>6370.4</v>
      </c>
      <c r="R152" s="60">
        <v>5972.25</v>
      </c>
      <c r="T152" s="96">
        <f t="shared" si="8"/>
        <v>0</v>
      </c>
      <c r="U152" s="96">
        <f t="shared" si="9"/>
        <v>0</v>
      </c>
      <c r="W152" s="94">
        <f t="shared" si="10"/>
        <v>0</v>
      </c>
      <c r="X152" s="94">
        <f t="shared" si="11"/>
        <v>0</v>
      </c>
    </row>
    <row r="153" spans="1:24" ht="102">
      <c r="A153" s="20">
        <v>143</v>
      </c>
      <c r="B153" s="21" t="s">
        <v>722</v>
      </c>
      <c r="C153" s="28" t="s">
        <v>723</v>
      </c>
      <c r="D153" s="21" t="s">
        <v>719</v>
      </c>
      <c r="E153" s="23">
        <v>60</v>
      </c>
      <c r="F153" s="24">
        <v>13917</v>
      </c>
      <c r="G153" s="24">
        <v>8513</v>
      </c>
      <c r="H153" s="25">
        <v>0</v>
      </c>
      <c r="I153" s="26"/>
      <c r="J153" s="24">
        <v>13917</v>
      </c>
      <c r="K153" s="27">
        <v>835020</v>
      </c>
      <c r="L153" s="43">
        <v>0</v>
      </c>
      <c r="M153" s="53">
        <v>60</v>
      </c>
      <c r="O153" s="60">
        <v>27591</v>
      </c>
      <c r="P153" s="60">
        <v>8513</v>
      </c>
      <c r="Q153" s="60">
        <v>6810.4</v>
      </c>
      <c r="R153" s="60">
        <v>6384.75</v>
      </c>
      <c r="T153" s="96">
        <f t="shared" si="8"/>
        <v>94780336.799999997</v>
      </c>
      <c r="U153" s="96">
        <f t="shared" si="9"/>
        <v>88856565.75</v>
      </c>
      <c r="W153" s="94">
        <f t="shared" si="10"/>
        <v>94780336.799999997</v>
      </c>
      <c r="X153" s="94">
        <f t="shared" si="11"/>
        <v>88856565.75</v>
      </c>
    </row>
    <row r="154" spans="1:24" ht="114.75">
      <c r="A154" s="20">
        <v>144</v>
      </c>
      <c r="B154" s="21" t="s">
        <v>724</v>
      </c>
      <c r="C154" s="22" t="s">
        <v>725</v>
      </c>
      <c r="D154" s="21" t="s">
        <v>719</v>
      </c>
      <c r="E154" s="23">
        <v>0</v>
      </c>
      <c r="F154" s="24">
        <v>0</v>
      </c>
      <c r="G154" s="24">
        <v>0</v>
      </c>
      <c r="H154" s="25">
        <v>0</v>
      </c>
      <c r="I154" s="26"/>
      <c r="J154" s="24">
        <v>0</v>
      </c>
      <c r="K154" s="27">
        <v>0</v>
      </c>
      <c r="L154" s="43">
        <v>0</v>
      </c>
      <c r="M154" s="53">
        <v>0</v>
      </c>
      <c r="O154" s="60">
        <v>31403</v>
      </c>
      <c r="P154" s="60">
        <v>9042</v>
      </c>
      <c r="Q154" s="60">
        <v>7233.6</v>
      </c>
      <c r="R154" s="60">
        <v>6781.5</v>
      </c>
      <c r="T154" s="96">
        <f t="shared" si="8"/>
        <v>0</v>
      </c>
      <c r="U154" s="96">
        <f t="shared" si="9"/>
        <v>0</v>
      </c>
      <c r="W154" s="94">
        <f t="shared" si="10"/>
        <v>0</v>
      </c>
      <c r="X154" s="94">
        <f t="shared" si="11"/>
        <v>0</v>
      </c>
    </row>
    <row r="155" spans="1:24" ht="114.75">
      <c r="A155" s="20">
        <v>145</v>
      </c>
      <c r="B155" s="21" t="s">
        <v>726</v>
      </c>
      <c r="C155" s="28" t="s">
        <v>727</v>
      </c>
      <c r="D155" s="21" t="s">
        <v>719</v>
      </c>
      <c r="E155" s="23">
        <v>0</v>
      </c>
      <c r="F155" s="24">
        <v>0</v>
      </c>
      <c r="G155" s="24">
        <v>0</v>
      </c>
      <c r="H155" s="25">
        <v>0</v>
      </c>
      <c r="I155" s="26"/>
      <c r="J155" s="24">
        <v>0</v>
      </c>
      <c r="K155" s="27">
        <v>0</v>
      </c>
      <c r="L155" s="43">
        <v>0</v>
      </c>
      <c r="M155" s="53">
        <v>0</v>
      </c>
      <c r="O155" s="60">
        <v>37949</v>
      </c>
      <c r="P155" s="60">
        <v>10292</v>
      </c>
      <c r="Q155" s="60">
        <v>8233.6</v>
      </c>
      <c r="R155" s="60">
        <v>7719</v>
      </c>
      <c r="T155" s="96">
        <f t="shared" si="8"/>
        <v>0</v>
      </c>
      <c r="U155" s="96">
        <f t="shared" si="9"/>
        <v>0</v>
      </c>
      <c r="W155" s="94">
        <f t="shared" si="10"/>
        <v>0</v>
      </c>
      <c r="X155" s="94">
        <f t="shared" si="11"/>
        <v>0</v>
      </c>
    </row>
    <row r="156" spans="1:24" ht="178.5">
      <c r="A156" s="20">
        <v>146</v>
      </c>
      <c r="B156" s="21" t="s">
        <v>728</v>
      </c>
      <c r="C156" s="28" t="s">
        <v>729</v>
      </c>
      <c r="D156" s="21" t="s">
        <v>719</v>
      </c>
      <c r="E156" s="23">
        <v>0</v>
      </c>
      <c r="F156" s="24">
        <v>0</v>
      </c>
      <c r="G156" s="24">
        <v>0</v>
      </c>
      <c r="H156" s="25">
        <v>0</v>
      </c>
      <c r="I156" s="26"/>
      <c r="J156" s="24">
        <v>0</v>
      </c>
      <c r="K156" s="27">
        <v>0</v>
      </c>
      <c r="L156" s="43">
        <v>0</v>
      </c>
      <c r="M156" s="53">
        <v>0</v>
      </c>
      <c r="O156" s="60">
        <v>43141</v>
      </c>
      <c r="P156" s="60">
        <v>16467</v>
      </c>
      <c r="Q156" s="60">
        <v>13173.6</v>
      </c>
      <c r="R156" s="60">
        <v>12350.25</v>
      </c>
      <c r="T156" s="96">
        <f t="shared" si="8"/>
        <v>0</v>
      </c>
      <c r="U156" s="96">
        <f t="shared" si="9"/>
        <v>0</v>
      </c>
      <c r="W156" s="94">
        <f t="shared" si="10"/>
        <v>0</v>
      </c>
      <c r="X156" s="94">
        <f t="shared" si="11"/>
        <v>0</v>
      </c>
    </row>
    <row r="157" spans="1:24" ht="178.5">
      <c r="A157" s="20">
        <v>147</v>
      </c>
      <c r="B157" s="21" t="s">
        <v>730</v>
      </c>
      <c r="C157" s="22" t="s">
        <v>731</v>
      </c>
      <c r="D157" s="21" t="s">
        <v>719</v>
      </c>
      <c r="E157" s="23">
        <v>0</v>
      </c>
      <c r="F157" s="24">
        <v>0</v>
      </c>
      <c r="G157" s="24">
        <v>0</v>
      </c>
      <c r="H157" s="25">
        <v>0</v>
      </c>
      <c r="I157" s="26"/>
      <c r="J157" s="24">
        <v>0</v>
      </c>
      <c r="K157" s="27">
        <v>0</v>
      </c>
      <c r="L157" s="43">
        <v>0</v>
      </c>
      <c r="M157" s="53">
        <v>0</v>
      </c>
      <c r="O157" s="60">
        <v>34488</v>
      </c>
      <c r="P157" s="60">
        <v>14366</v>
      </c>
      <c r="Q157" s="60">
        <v>11492.8</v>
      </c>
      <c r="R157" s="60">
        <v>10774.5</v>
      </c>
      <c r="T157" s="96">
        <f t="shared" si="8"/>
        <v>0</v>
      </c>
      <c r="U157" s="96">
        <f t="shared" si="9"/>
        <v>0</v>
      </c>
      <c r="W157" s="94">
        <f t="shared" si="10"/>
        <v>0</v>
      </c>
      <c r="X157" s="94">
        <f t="shared" si="11"/>
        <v>0</v>
      </c>
    </row>
    <row r="158" spans="1:24" ht="204">
      <c r="A158" s="20">
        <v>148</v>
      </c>
      <c r="B158" s="21" t="s">
        <v>732</v>
      </c>
      <c r="C158" s="22" t="s">
        <v>733</v>
      </c>
      <c r="D158" s="21" t="s">
        <v>719</v>
      </c>
      <c r="E158" s="23">
        <v>70</v>
      </c>
      <c r="F158" s="24">
        <v>24648</v>
      </c>
      <c r="G158" s="24">
        <v>23273</v>
      </c>
      <c r="H158" s="25">
        <v>0</v>
      </c>
      <c r="I158" s="26"/>
      <c r="J158" s="24">
        <v>24648</v>
      </c>
      <c r="K158" s="27">
        <v>1725360</v>
      </c>
      <c r="L158" s="43">
        <v>0</v>
      </c>
      <c r="M158" s="53">
        <v>70</v>
      </c>
      <c r="O158" s="60">
        <v>59575</v>
      </c>
      <c r="P158" s="60">
        <v>23273</v>
      </c>
      <c r="Q158" s="60">
        <v>18618.400000000001</v>
      </c>
      <c r="R158" s="60">
        <v>17454.75</v>
      </c>
      <c r="T158" s="96">
        <f t="shared" si="8"/>
        <v>458906323.20000005</v>
      </c>
      <c r="U158" s="96">
        <f t="shared" si="9"/>
        <v>430224678</v>
      </c>
      <c r="W158" s="94">
        <f t="shared" si="10"/>
        <v>458906323.20000005</v>
      </c>
      <c r="X158" s="94">
        <f t="shared" si="11"/>
        <v>430224678</v>
      </c>
    </row>
    <row r="159" spans="1:24" ht="204">
      <c r="A159" s="20">
        <v>149</v>
      </c>
      <c r="B159" s="21" t="s">
        <v>734</v>
      </c>
      <c r="C159" s="22" t="s">
        <v>735</v>
      </c>
      <c r="D159" s="21" t="s">
        <v>719</v>
      </c>
      <c r="E159" s="23">
        <v>0</v>
      </c>
      <c r="F159" s="24">
        <v>0</v>
      </c>
      <c r="G159" s="24">
        <v>0</v>
      </c>
      <c r="H159" s="25">
        <v>0</v>
      </c>
      <c r="I159" s="26"/>
      <c r="J159" s="24">
        <v>0</v>
      </c>
      <c r="K159" s="27">
        <v>0</v>
      </c>
      <c r="L159" s="43">
        <v>0</v>
      </c>
      <c r="M159" s="53">
        <v>0</v>
      </c>
      <c r="O159" s="60">
        <v>48445</v>
      </c>
      <c r="P159" s="60">
        <v>20073</v>
      </c>
      <c r="Q159" s="60">
        <v>16058.4</v>
      </c>
      <c r="R159" s="60">
        <v>15054.75</v>
      </c>
      <c r="T159" s="96">
        <f t="shared" si="8"/>
        <v>0</v>
      </c>
      <c r="U159" s="96">
        <f t="shared" si="9"/>
        <v>0</v>
      </c>
      <c r="W159" s="94">
        <f t="shared" si="10"/>
        <v>0</v>
      </c>
      <c r="X159" s="94">
        <f t="shared" si="11"/>
        <v>0</v>
      </c>
    </row>
    <row r="160" spans="1:24" ht="204">
      <c r="A160" s="20">
        <v>150</v>
      </c>
      <c r="B160" s="21" t="s">
        <v>736</v>
      </c>
      <c r="C160" s="22" t="s">
        <v>737</v>
      </c>
      <c r="D160" s="21" t="s">
        <v>559</v>
      </c>
      <c r="E160" s="23">
        <v>0</v>
      </c>
      <c r="F160" s="24">
        <v>0</v>
      </c>
      <c r="G160" s="24">
        <v>0</v>
      </c>
      <c r="H160" s="25">
        <v>0</v>
      </c>
      <c r="I160" s="26"/>
      <c r="J160" s="24">
        <v>0</v>
      </c>
      <c r="K160" s="27">
        <v>0</v>
      </c>
      <c r="L160" s="43">
        <v>0</v>
      </c>
      <c r="M160" s="53">
        <v>0</v>
      </c>
      <c r="O160" s="60">
        <v>61569</v>
      </c>
      <c r="P160" s="60">
        <v>4690</v>
      </c>
      <c r="Q160" s="60">
        <v>3752</v>
      </c>
      <c r="R160" s="60">
        <v>3517.5</v>
      </c>
      <c r="T160" s="96">
        <f t="shared" si="8"/>
        <v>0</v>
      </c>
      <c r="U160" s="96">
        <f t="shared" si="9"/>
        <v>0</v>
      </c>
      <c r="W160" s="94">
        <f t="shared" si="10"/>
        <v>0</v>
      </c>
      <c r="X160" s="94">
        <f t="shared" si="11"/>
        <v>0</v>
      </c>
    </row>
    <row r="161" spans="1:24" ht="204">
      <c r="A161" s="20">
        <v>151</v>
      </c>
      <c r="B161" s="21" t="s">
        <v>738</v>
      </c>
      <c r="C161" s="22" t="s">
        <v>739</v>
      </c>
      <c r="D161" s="21" t="s">
        <v>559</v>
      </c>
      <c r="E161" s="23">
        <v>0</v>
      </c>
      <c r="F161" s="24">
        <v>0</v>
      </c>
      <c r="G161" s="24">
        <v>0</v>
      </c>
      <c r="H161" s="25">
        <v>0</v>
      </c>
      <c r="I161" s="26"/>
      <c r="J161" s="24">
        <v>0</v>
      </c>
      <c r="K161" s="27">
        <v>0</v>
      </c>
      <c r="L161" s="43">
        <v>0</v>
      </c>
      <c r="M161" s="53">
        <v>0</v>
      </c>
      <c r="O161" s="60">
        <v>33484</v>
      </c>
      <c r="P161" s="60">
        <v>5310</v>
      </c>
      <c r="Q161" s="60">
        <v>4248</v>
      </c>
      <c r="R161" s="60">
        <v>3982.5</v>
      </c>
      <c r="T161" s="96">
        <f t="shared" si="8"/>
        <v>0</v>
      </c>
      <c r="U161" s="96">
        <f t="shared" si="9"/>
        <v>0</v>
      </c>
      <c r="W161" s="94">
        <f t="shared" si="10"/>
        <v>0</v>
      </c>
      <c r="X161" s="94">
        <f t="shared" si="11"/>
        <v>0</v>
      </c>
    </row>
    <row r="162" spans="1:24" ht="191.25">
      <c r="A162" s="20">
        <v>152</v>
      </c>
      <c r="B162" s="21" t="s">
        <v>740</v>
      </c>
      <c r="C162" s="22" t="s">
        <v>741</v>
      </c>
      <c r="D162" s="21" t="s">
        <v>559</v>
      </c>
      <c r="E162" s="23">
        <v>0</v>
      </c>
      <c r="F162" s="24">
        <v>0</v>
      </c>
      <c r="G162" s="24">
        <v>0</v>
      </c>
      <c r="H162" s="25">
        <v>0</v>
      </c>
      <c r="I162" s="26"/>
      <c r="J162" s="24">
        <v>0</v>
      </c>
      <c r="K162" s="27">
        <v>0</v>
      </c>
      <c r="L162" s="43">
        <v>0</v>
      </c>
      <c r="M162" s="53">
        <v>0</v>
      </c>
      <c r="O162" s="60">
        <v>45230</v>
      </c>
      <c r="P162" s="60">
        <v>1753</v>
      </c>
      <c r="Q162" s="60">
        <v>1402.4</v>
      </c>
      <c r="R162" s="60">
        <v>1314.75</v>
      </c>
      <c r="T162" s="96">
        <f t="shared" si="8"/>
        <v>0</v>
      </c>
      <c r="U162" s="96">
        <f t="shared" si="9"/>
        <v>0</v>
      </c>
      <c r="W162" s="94">
        <f t="shared" si="10"/>
        <v>0</v>
      </c>
      <c r="X162" s="94">
        <f t="shared" si="11"/>
        <v>0</v>
      </c>
    </row>
    <row r="163" spans="1:24" ht="191.25">
      <c r="A163" s="20">
        <v>153</v>
      </c>
      <c r="B163" s="21" t="s">
        <v>742</v>
      </c>
      <c r="C163" s="22" t="s">
        <v>743</v>
      </c>
      <c r="D163" s="21" t="s">
        <v>559</v>
      </c>
      <c r="E163" s="23">
        <v>0</v>
      </c>
      <c r="F163" s="24">
        <v>0</v>
      </c>
      <c r="G163" s="24">
        <v>0</v>
      </c>
      <c r="H163" s="25">
        <v>0</v>
      </c>
      <c r="I163" s="26"/>
      <c r="J163" s="24">
        <v>0</v>
      </c>
      <c r="K163" s="27">
        <v>0</v>
      </c>
      <c r="L163" s="43">
        <v>0</v>
      </c>
      <c r="M163" s="53">
        <v>0</v>
      </c>
      <c r="O163" s="60">
        <v>42427</v>
      </c>
      <c r="P163" s="60">
        <v>4412</v>
      </c>
      <c r="Q163" s="60">
        <v>3529.6</v>
      </c>
      <c r="R163" s="60">
        <v>3309</v>
      </c>
      <c r="T163" s="96">
        <f t="shared" si="8"/>
        <v>0</v>
      </c>
      <c r="U163" s="96">
        <f t="shared" si="9"/>
        <v>0</v>
      </c>
      <c r="W163" s="94">
        <f t="shared" si="10"/>
        <v>0</v>
      </c>
      <c r="X163" s="94">
        <f t="shared" si="11"/>
        <v>0</v>
      </c>
    </row>
    <row r="164" spans="1:24" ht="38.25">
      <c r="A164" s="20">
        <v>154</v>
      </c>
      <c r="B164" s="21" t="s">
        <v>744</v>
      </c>
      <c r="C164" s="22" t="s">
        <v>745</v>
      </c>
      <c r="D164" s="21" t="s">
        <v>714</v>
      </c>
      <c r="E164" s="23">
        <v>0</v>
      </c>
      <c r="F164" s="24">
        <v>0</v>
      </c>
      <c r="G164" s="24">
        <v>0</v>
      </c>
      <c r="H164" s="25">
        <v>0</v>
      </c>
      <c r="I164" s="26"/>
      <c r="J164" s="24">
        <v>0</v>
      </c>
      <c r="K164" s="27">
        <v>0</v>
      </c>
      <c r="L164" s="43">
        <v>0</v>
      </c>
      <c r="M164" s="53">
        <v>0</v>
      </c>
      <c r="O164" s="60">
        <v>23967</v>
      </c>
      <c r="P164" s="60">
        <v>2543</v>
      </c>
      <c r="Q164" s="60">
        <v>2034.4</v>
      </c>
      <c r="R164" s="60">
        <v>1907.25</v>
      </c>
      <c r="T164" s="96">
        <f t="shared" si="8"/>
        <v>0</v>
      </c>
      <c r="U164" s="96">
        <f t="shared" si="9"/>
        <v>0</v>
      </c>
      <c r="W164" s="94">
        <f t="shared" si="10"/>
        <v>0</v>
      </c>
      <c r="X164" s="94">
        <f t="shared" si="11"/>
        <v>0</v>
      </c>
    </row>
    <row r="165" spans="1:24" ht="102">
      <c r="A165" s="20">
        <v>155</v>
      </c>
      <c r="B165" s="21" t="s">
        <v>746</v>
      </c>
      <c r="C165" s="22" t="s">
        <v>747</v>
      </c>
      <c r="D165" s="21" t="s">
        <v>748</v>
      </c>
      <c r="E165" s="23">
        <v>0</v>
      </c>
      <c r="F165" s="24">
        <v>0</v>
      </c>
      <c r="G165" s="24">
        <v>0</v>
      </c>
      <c r="H165" s="25">
        <v>0</v>
      </c>
      <c r="I165" s="26"/>
      <c r="J165" s="24">
        <v>0</v>
      </c>
      <c r="K165" s="27">
        <v>0</v>
      </c>
      <c r="L165" s="43">
        <v>0</v>
      </c>
      <c r="M165" s="53">
        <v>0</v>
      </c>
      <c r="O165" s="60">
        <v>12512</v>
      </c>
      <c r="P165" s="60">
        <v>4283</v>
      </c>
      <c r="Q165" s="60">
        <v>3426.4</v>
      </c>
      <c r="R165" s="60">
        <v>3212.25</v>
      </c>
      <c r="T165" s="96">
        <f t="shared" si="8"/>
        <v>0</v>
      </c>
      <c r="U165" s="96">
        <f t="shared" si="9"/>
        <v>0</v>
      </c>
      <c r="W165" s="94">
        <f t="shared" si="10"/>
        <v>0</v>
      </c>
      <c r="X165" s="94">
        <f t="shared" si="11"/>
        <v>0</v>
      </c>
    </row>
    <row r="166" spans="1:24" ht="102">
      <c r="A166" s="20">
        <v>156</v>
      </c>
      <c r="B166" s="21" t="s">
        <v>749</v>
      </c>
      <c r="C166" s="22" t="s">
        <v>750</v>
      </c>
      <c r="D166" s="21" t="s">
        <v>751</v>
      </c>
      <c r="E166" s="23">
        <v>20</v>
      </c>
      <c r="F166" s="24">
        <v>8508</v>
      </c>
      <c r="G166" s="24">
        <v>4888</v>
      </c>
      <c r="H166" s="25">
        <v>0</v>
      </c>
      <c r="I166" s="26"/>
      <c r="J166" s="24">
        <v>8508</v>
      </c>
      <c r="K166" s="27">
        <v>170160</v>
      </c>
      <c r="L166" s="43">
        <v>0</v>
      </c>
      <c r="M166" s="53">
        <v>20</v>
      </c>
      <c r="O166" s="60">
        <v>14135</v>
      </c>
      <c r="P166" s="60">
        <v>4888</v>
      </c>
      <c r="Q166" s="60">
        <v>3910.4</v>
      </c>
      <c r="R166" s="60">
        <v>3666</v>
      </c>
      <c r="T166" s="96">
        <f t="shared" si="8"/>
        <v>33269683.199999999</v>
      </c>
      <c r="U166" s="96">
        <f t="shared" si="9"/>
        <v>31190328</v>
      </c>
      <c r="W166" s="94">
        <f t="shared" si="10"/>
        <v>33269683.199999999</v>
      </c>
      <c r="X166" s="94">
        <f t="shared" si="11"/>
        <v>31190328</v>
      </c>
    </row>
    <row r="167" spans="1:24" ht="102">
      <c r="A167" s="20">
        <v>157</v>
      </c>
      <c r="B167" s="21" t="s">
        <v>752</v>
      </c>
      <c r="C167" s="22" t="s">
        <v>753</v>
      </c>
      <c r="D167" s="21" t="s">
        <v>754</v>
      </c>
      <c r="E167" s="23">
        <v>20</v>
      </c>
      <c r="F167" s="24">
        <v>10160</v>
      </c>
      <c r="G167" s="24">
        <v>7289</v>
      </c>
      <c r="H167" s="25">
        <v>0</v>
      </c>
      <c r="I167" s="26"/>
      <c r="J167" s="24">
        <v>10160</v>
      </c>
      <c r="K167" s="27">
        <v>203200</v>
      </c>
      <c r="L167" s="43">
        <v>0</v>
      </c>
      <c r="M167" s="53">
        <v>20</v>
      </c>
      <c r="O167" s="60">
        <v>14491</v>
      </c>
      <c r="P167" s="60">
        <v>7289</v>
      </c>
      <c r="Q167" s="60">
        <v>5831.2</v>
      </c>
      <c r="R167" s="60">
        <v>5466.75</v>
      </c>
      <c r="T167" s="96">
        <f t="shared" si="8"/>
        <v>59244992</v>
      </c>
      <c r="U167" s="96">
        <f t="shared" si="9"/>
        <v>55542180</v>
      </c>
      <c r="W167" s="94">
        <f t="shared" si="10"/>
        <v>59244992</v>
      </c>
      <c r="X167" s="94">
        <f t="shared" si="11"/>
        <v>55542180</v>
      </c>
    </row>
    <row r="168" spans="1:24" ht="255">
      <c r="A168" s="20">
        <v>158</v>
      </c>
      <c r="B168" s="21" t="s">
        <v>755</v>
      </c>
      <c r="C168" s="22" t="s">
        <v>756</v>
      </c>
      <c r="D168" s="21" t="s">
        <v>748</v>
      </c>
      <c r="E168" s="23">
        <v>0</v>
      </c>
      <c r="F168" s="24">
        <v>0</v>
      </c>
      <c r="G168" s="24">
        <v>0</v>
      </c>
      <c r="H168" s="25">
        <v>0</v>
      </c>
      <c r="I168" s="26"/>
      <c r="J168" s="24">
        <v>0</v>
      </c>
      <c r="K168" s="27">
        <v>0</v>
      </c>
      <c r="L168" s="43">
        <v>0</v>
      </c>
      <c r="M168" s="53">
        <v>0</v>
      </c>
      <c r="O168" s="60">
        <v>20905</v>
      </c>
      <c r="P168" s="60">
        <v>7448</v>
      </c>
      <c r="Q168" s="60">
        <v>5958.4</v>
      </c>
      <c r="R168" s="60">
        <v>5586</v>
      </c>
      <c r="T168" s="96">
        <f t="shared" si="8"/>
        <v>0</v>
      </c>
      <c r="U168" s="96">
        <f t="shared" si="9"/>
        <v>0</v>
      </c>
      <c r="W168" s="94">
        <f t="shared" si="10"/>
        <v>0</v>
      </c>
      <c r="X168" s="94">
        <f t="shared" si="11"/>
        <v>0</v>
      </c>
    </row>
    <row r="169" spans="1:24" ht="204">
      <c r="A169" s="20">
        <v>159</v>
      </c>
      <c r="B169" s="21" t="s">
        <v>757</v>
      </c>
      <c r="C169" s="22" t="s">
        <v>758</v>
      </c>
      <c r="D169" s="21" t="s">
        <v>759</v>
      </c>
      <c r="E169" s="23">
        <v>5</v>
      </c>
      <c r="F169" s="24">
        <v>4830</v>
      </c>
      <c r="G169" s="24">
        <v>2130</v>
      </c>
      <c r="H169" s="25">
        <v>0</v>
      </c>
      <c r="I169" s="26"/>
      <c r="J169" s="24">
        <v>4830</v>
      </c>
      <c r="K169" s="27">
        <v>24150</v>
      </c>
      <c r="L169" s="43">
        <v>0</v>
      </c>
      <c r="M169" s="53">
        <v>5</v>
      </c>
      <c r="O169" s="60">
        <v>14139</v>
      </c>
      <c r="P169" s="60">
        <v>2130</v>
      </c>
      <c r="Q169" s="60">
        <v>1704</v>
      </c>
      <c r="R169" s="60">
        <v>1597.5</v>
      </c>
      <c r="T169" s="96">
        <f t="shared" si="8"/>
        <v>8230320</v>
      </c>
      <c r="U169" s="96">
        <f t="shared" si="9"/>
        <v>7715925</v>
      </c>
      <c r="W169" s="94">
        <f t="shared" si="10"/>
        <v>8230320</v>
      </c>
      <c r="X169" s="94">
        <f t="shared" si="11"/>
        <v>7715925</v>
      </c>
    </row>
    <row r="170" spans="1:24" ht="408">
      <c r="A170" s="20">
        <v>160</v>
      </c>
      <c r="B170" s="21" t="s">
        <v>760</v>
      </c>
      <c r="C170" s="22" t="s">
        <v>761</v>
      </c>
      <c r="D170" s="21" t="s">
        <v>762</v>
      </c>
      <c r="E170" s="23">
        <v>0</v>
      </c>
      <c r="F170" s="24">
        <v>0</v>
      </c>
      <c r="G170" s="24">
        <v>0</v>
      </c>
      <c r="H170" s="25">
        <v>0</v>
      </c>
      <c r="I170" s="26"/>
      <c r="J170" s="24">
        <v>0</v>
      </c>
      <c r="K170" s="27">
        <v>0</v>
      </c>
      <c r="L170" s="43">
        <v>0</v>
      </c>
      <c r="M170" s="53">
        <v>0</v>
      </c>
      <c r="O170" s="60">
        <v>4266</v>
      </c>
      <c r="P170" s="60">
        <v>1748</v>
      </c>
      <c r="Q170" s="60">
        <v>1398.4</v>
      </c>
      <c r="R170" s="60">
        <v>1311</v>
      </c>
      <c r="T170" s="96">
        <f t="shared" si="8"/>
        <v>0</v>
      </c>
      <c r="U170" s="96">
        <f t="shared" si="9"/>
        <v>0</v>
      </c>
      <c r="W170" s="94">
        <f t="shared" si="10"/>
        <v>0</v>
      </c>
      <c r="X170" s="94">
        <f t="shared" si="11"/>
        <v>0</v>
      </c>
    </row>
    <row r="171" spans="1:24" ht="229.5">
      <c r="A171" s="20">
        <v>161</v>
      </c>
      <c r="B171" s="21" t="s">
        <v>763</v>
      </c>
      <c r="C171" s="22" t="s">
        <v>764</v>
      </c>
      <c r="D171" s="21" t="s">
        <v>559</v>
      </c>
      <c r="E171" s="23">
        <v>0</v>
      </c>
      <c r="F171" s="24">
        <v>0</v>
      </c>
      <c r="G171" s="24">
        <v>0</v>
      </c>
      <c r="H171" s="25">
        <v>0</v>
      </c>
      <c r="I171" s="26"/>
      <c r="J171" s="24">
        <v>0</v>
      </c>
      <c r="K171" s="27">
        <v>0</v>
      </c>
      <c r="L171" s="43">
        <v>0</v>
      </c>
      <c r="M171" s="53">
        <v>0</v>
      </c>
      <c r="O171" s="60">
        <v>12833</v>
      </c>
      <c r="P171" s="60">
        <v>2262</v>
      </c>
      <c r="Q171" s="60">
        <v>1809.6</v>
      </c>
      <c r="R171" s="60">
        <v>1696.5</v>
      </c>
      <c r="T171" s="96">
        <f t="shared" si="8"/>
        <v>0</v>
      </c>
      <c r="U171" s="96">
        <f t="shared" si="9"/>
        <v>0</v>
      </c>
      <c r="W171" s="94">
        <f t="shared" si="10"/>
        <v>0</v>
      </c>
      <c r="X171" s="94">
        <f t="shared" si="11"/>
        <v>0</v>
      </c>
    </row>
    <row r="172" spans="1:24" ht="229.5">
      <c r="A172" s="20">
        <v>162</v>
      </c>
      <c r="B172" s="21" t="s">
        <v>765</v>
      </c>
      <c r="C172" s="28" t="s">
        <v>766</v>
      </c>
      <c r="D172" s="21" t="s">
        <v>559</v>
      </c>
      <c r="E172" s="23">
        <v>3</v>
      </c>
      <c r="F172" s="24">
        <v>3077</v>
      </c>
      <c r="G172" s="24">
        <v>2262</v>
      </c>
      <c r="H172" s="25">
        <v>0</v>
      </c>
      <c r="I172" s="26"/>
      <c r="J172" s="24">
        <v>3077</v>
      </c>
      <c r="K172" s="27">
        <v>9231</v>
      </c>
      <c r="L172" s="43">
        <v>0</v>
      </c>
      <c r="M172" s="53">
        <v>3</v>
      </c>
      <c r="O172" s="60">
        <v>16402</v>
      </c>
      <c r="P172" s="60">
        <v>2262</v>
      </c>
      <c r="Q172" s="60">
        <v>1809.6</v>
      </c>
      <c r="R172" s="60">
        <v>1696.5</v>
      </c>
      <c r="T172" s="96">
        <f t="shared" si="8"/>
        <v>5568139.1999999993</v>
      </c>
      <c r="U172" s="96">
        <f t="shared" si="9"/>
        <v>5220130.5</v>
      </c>
      <c r="W172" s="94">
        <f t="shared" si="10"/>
        <v>5568139.1999999993</v>
      </c>
      <c r="X172" s="94">
        <f t="shared" si="11"/>
        <v>5220130.5</v>
      </c>
    </row>
    <row r="173" spans="1:24" ht="229.5">
      <c r="A173" s="20">
        <v>163</v>
      </c>
      <c r="B173" s="21" t="s">
        <v>767</v>
      </c>
      <c r="C173" s="22" t="s">
        <v>768</v>
      </c>
      <c r="D173" s="21" t="s">
        <v>559</v>
      </c>
      <c r="E173" s="23">
        <v>6</v>
      </c>
      <c r="F173" s="24">
        <v>4293</v>
      </c>
      <c r="G173" s="24">
        <v>2262</v>
      </c>
      <c r="H173" s="25">
        <v>0</v>
      </c>
      <c r="I173" s="26"/>
      <c r="J173" s="24">
        <v>4293</v>
      </c>
      <c r="K173" s="27">
        <v>25758</v>
      </c>
      <c r="L173" s="43">
        <v>0</v>
      </c>
      <c r="M173" s="53">
        <v>6</v>
      </c>
      <c r="O173" s="60">
        <v>20588</v>
      </c>
      <c r="P173" s="60">
        <v>2262</v>
      </c>
      <c r="Q173" s="60">
        <v>1809.6</v>
      </c>
      <c r="R173" s="60">
        <v>1696.5</v>
      </c>
      <c r="T173" s="96">
        <f t="shared" si="8"/>
        <v>7768612.7999999998</v>
      </c>
      <c r="U173" s="96">
        <f t="shared" si="9"/>
        <v>7283074.5</v>
      </c>
      <c r="W173" s="94">
        <f t="shared" si="10"/>
        <v>7768612.7999999998</v>
      </c>
      <c r="X173" s="94">
        <f t="shared" si="11"/>
        <v>7283074.5</v>
      </c>
    </row>
    <row r="174" spans="1:24" ht="255">
      <c r="A174" s="20">
        <v>164</v>
      </c>
      <c r="B174" s="21" t="s">
        <v>769</v>
      </c>
      <c r="C174" s="22" t="s">
        <v>770</v>
      </c>
      <c r="D174" s="21" t="s">
        <v>559</v>
      </c>
      <c r="E174" s="23">
        <v>0</v>
      </c>
      <c r="F174" s="24">
        <v>0</v>
      </c>
      <c r="G174" s="24">
        <v>0</v>
      </c>
      <c r="H174" s="25">
        <v>0</v>
      </c>
      <c r="I174" s="26"/>
      <c r="J174" s="24">
        <v>0</v>
      </c>
      <c r="K174" s="27">
        <v>0</v>
      </c>
      <c r="L174" s="43">
        <v>0</v>
      </c>
      <c r="M174" s="53">
        <v>0</v>
      </c>
      <c r="O174" s="60">
        <v>14762</v>
      </c>
      <c r="P174" s="60">
        <v>1404</v>
      </c>
      <c r="Q174" s="60">
        <v>1123.2</v>
      </c>
      <c r="R174" s="60">
        <v>1053</v>
      </c>
      <c r="T174" s="96">
        <f t="shared" si="8"/>
        <v>0</v>
      </c>
      <c r="U174" s="96">
        <f t="shared" si="9"/>
        <v>0</v>
      </c>
      <c r="W174" s="94">
        <f t="shared" si="10"/>
        <v>0</v>
      </c>
      <c r="X174" s="94">
        <f t="shared" si="11"/>
        <v>0</v>
      </c>
    </row>
    <row r="175" spans="1:24" ht="102">
      <c r="A175" s="20">
        <v>165</v>
      </c>
      <c r="B175" s="21" t="s">
        <v>771</v>
      </c>
      <c r="C175" s="22" t="s">
        <v>772</v>
      </c>
      <c r="D175" s="21" t="s">
        <v>773</v>
      </c>
      <c r="E175" s="23">
        <v>0</v>
      </c>
      <c r="F175" s="24">
        <v>0</v>
      </c>
      <c r="G175" s="24">
        <v>0</v>
      </c>
      <c r="H175" s="25">
        <v>0</v>
      </c>
      <c r="I175" s="26"/>
      <c r="J175" s="24">
        <v>0</v>
      </c>
      <c r="K175" s="27">
        <v>0</v>
      </c>
      <c r="L175" s="43">
        <v>0</v>
      </c>
      <c r="M175" s="53">
        <v>0</v>
      </c>
      <c r="O175" s="60">
        <v>22131</v>
      </c>
      <c r="P175" s="60">
        <v>9625</v>
      </c>
      <c r="Q175" s="60">
        <v>7700</v>
      </c>
      <c r="R175" s="60">
        <v>7218.75</v>
      </c>
      <c r="T175" s="96">
        <f t="shared" si="8"/>
        <v>0</v>
      </c>
      <c r="U175" s="96">
        <f t="shared" si="9"/>
        <v>0</v>
      </c>
      <c r="W175" s="94">
        <f t="shared" si="10"/>
        <v>0</v>
      </c>
      <c r="X175" s="94">
        <f t="shared" si="11"/>
        <v>0</v>
      </c>
    </row>
    <row r="176" spans="1:24" ht="102">
      <c r="A176" s="20">
        <v>166</v>
      </c>
      <c r="B176" s="21" t="s">
        <v>774</v>
      </c>
      <c r="C176" s="22" t="s">
        <v>775</v>
      </c>
      <c r="D176" s="21" t="s">
        <v>776</v>
      </c>
      <c r="E176" s="23">
        <v>0</v>
      </c>
      <c r="F176" s="24">
        <v>0</v>
      </c>
      <c r="G176" s="24">
        <v>0</v>
      </c>
      <c r="H176" s="25">
        <v>0</v>
      </c>
      <c r="I176" s="26"/>
      <c r="J176" s="24">
        <v>0</v>
      </c>
      <c r="K176" s="27">
        <v>0</v>
      </c>
      <c r="L176" s="43">
        <v>0</v>
      </c>
      <c r="M176" s="53">
        <v>0</v>
      </c>
      <c r="O176" s="60">
        <v>61647</v>
      </c>
      <c r="P176" s="60">
        <v>14479</v>
      </c>
      <c r="Q176" s="60">
        <v>11583.2</v>
      </c>
      <c r="R176" s="60">
        <v>10859.25</v>
      </c>
      <c r="T176" s="96">
        <f t="shared" si="8"/>
        <v>0</v>
      </c>
      <c r="U176" s="96">
        <f t="shared" si="9"/>
        <v>0</v>
      </c>
      <c r="W176" s="94">
        <f t="shared" si="10"/>
        <v>0</v>
      </c>
      <c r="X176" s="94">
        <f t="shared" si="11"/>
        <v>0</v>
      </c>
    </row>
    <row r="177" spans="1:24" ht="102">
      <c r="A177" s="20">
        <v>167</v>
      </c>
      <c r="B177" s="21" t="s">
        <v>777</v>
      </c>
      <c r="C177" s="22" t="s">
        <v>778</v>
      </c>
      <c r="D177" s="21" t="s">
        <v>779</v>
      </c>
      <c r="E177" s="23">
        <v>0</v>
      </c>
      <c r="F177" s="24">
        <v>0</v>
      </c>
      <c r="G177" s="24">
        <v>0</v>
      </c>
      <c r="H177" s="25">
        <v>0</v>
      </c>
      <c r="I177" s="26"/>
      <c r="J177" s="24">
        <v>0</v>
      </c>
      <c r="K177" s="27">
        <v>0</v>
      </c>
      <c r="L177" s="43">
        <v>0</v>
      </c>
      <c r="M177" s="53">
        <v>0</v>
      </c>
      <c r="O177" s="60">
        <v>35420</v>
      </c>
      <c r="P177" s="60">
        <v>3870</v>
      </c>
      <c r="Q177" s="60">
        <v>3096</v>
      </c>
      <c r="R177" s="60">
        <v>2902.5</v>
      </c>
      <c r="T177" s="96">
        <f t="shared" si="8"/>
        <v>0</v>
      </c>
      <c r="U177" s="96">
        <f t="shared" si="9"/>
        <v>0</v>
      </c>
      <c r="W177" s="94">
        <f t="shared" si="10"/>
        <v>0</v>
      </c>
      <c r="X177" s="94">
        <f t="shared" si="11"/>
        <v>0</v>
      </c>
    </row>
    <row r="178" spans="1:24" ht="63.75">
      <c r="A178" s="20">
        <v>168</v>
      </c>
      <c r="B178" s="21" t="s">
        <v>780</v>
      </c>
      <c r="C178" s="22" t="s">
        <v>781</v>
      </c>
      <c r="D178" s="21" t="s">
        <v>559</v>
      </c>
      <c r="E178" s="23">
        <v>5</v>
      </c>
      <c r="F178" s="24">
        <v>41072</v>
      </c>
      <c r="G178" s="24">
        <v>27347</v>
      </c>
      <c r="H178" s="25">
        <v>0</v>
      </c>
      <c r="I178" s="26"/>
      <c r="J178" s="24">
        <v>41072</v>
      </c>
      <c r="K178" s="27">
        <v>205360</v>
      </c>
      <c r="L178" s="43">
        <v>0</v>
      </c>
      <c r="M178" s="53">
        <v>5</v>
      </c>
      <c r="O178" s="60">
        <v>51691</v>
      </c>
      <c r="P178" s="60">
        <v>27347</v>
      </c>
      <c r="Q178" s="60">
        <v>21877.599999999999</v>
      </c>
      <c r="R178" s="60">
        <v>20510.25</v>
      </c>
      <c r="T178" s="96">
        <f t="shared" si="8"/>
        <v>898556787.19999993</v>
      </c>
      <c r="U178" s="96">
        <f t="shared" si="9"/>
        <v>842396988</v>
      </c>
      <c r="W178" s="94">
        <f t="shared" si="10"/>
        <v>898556787.19999993</v>
      </c>
      <c r="X178" s="94">
        <f t="shared" si="11"/>
        <v>842396988</v>
      </c>
    </row>
    <row r="179" spans="1:24" ht="280.5">
      <c r="A179" s="20">
        <v>169</v>
      </c>
      <c r="B179" s="21" t="s">
        <v>782</v>
      </c>
      <c r="C179" s="22" t="s">
        <v>783</v>
      </c>
      <c r="D179" s="21" t="s">
        <v>559</v>
      </c>
      <c r="E179" s="23">
        <v>0</v>
      </c>
      <c r="F179" s="24">
        <v>0</v>
      </c>
      <c r="G179" s="24">
        <v>0</v>
      </c>
      <c r="H179" s="25">
        <v>0</v>
      </c>
      <c r="I179" s="26"/>
      <c r="J179" s="24">
        <v>0</v>
      </c>
      <c r="K179" s="27">
        <v>0</v>
      </c>
      <c r="L179" s="43">
        <v>0</v>
      </c>
      <c r="M179" s="53">
        <v>0</v>
      </c>
      <c r="O179" s="60">
        <v>282800</v>
      </c>
      <c r="P179" s="60">
        <v>6693</v>
      </c>
      <c r="Q179" s="60">
        <v>5354.4</v>
      </c>
      <c r="R179" s="60">
        <v>5019.75</v>
      </c>
      <c r="T179" s="96">
        <f t="shared" si="8"/>
        <v>0</v>
      </c>
      <c r="U179" s="96">
        <f t="shared" si="9"/>
        <v>0</v>
      </c>
      <c r="W179" s="94">
        <f t="shared" si="10"/>
        <v>0</v>
      </c>
      <c r="X179" s="94">
        <f t="shared" si="11"/>
        <v>0</v>
      </c>
    </row>
    <row r="180" spans="1:24" ht="409.5">
      <c r="A180" s="20">
        <v>170</v>
      </c>
      <c r="B180" s="21" t="s">
        <v>784</v>
      </c>
      <c r="C180" s="22" t="s">
        <v>785</v>
      </c>
      <c r="D180" s="21" t="s">
        <v>786</v>
      </c>
      <c r="E180" s="23">
        <v>70</v>
      </c>
      <c r="F180" s="24">
        <v>40309</v>
      </c>
      <c r="G180" s="24">
        <v>12705</v>
      </c>
      <c r="H180" s="25">
        <v>0</v>
      </c>
      <c r="I180" s="26"/>
      <c r="J180" s="24">
        <v>40309</v>
      </c>
      <c r="K180" s="27">
        <v>2821630</v>
      </c>
      <c r="L180" s="43">
        <v>0</v>
      </c>
      <c r="M180" s="53">
        <v>70</v>
      </c>
      <c r="O180" s="60">
        <v>66175</v>
      </c>
      <c r="P180" s="60">
        <v>12705</v>
      </c>
      <c r="Q180" s="60">
        <v>10164</v>
      </c>
      <c r="R180" s="60">
        <v>9528.75</v>
      </c>
      <c r="T180" s="96">
        <f t="shared" si="8"/>
        <v>409700676</v>
      </c>
      <c r="U180" s="96">
        <f t="shared" si="9"/>
        <v>384094383.75</v>
      </c>
      <c r="W180" s="94">
        <f t="shared" si="10"/>
        <v>409700676</v>
      </c>
      <c r="X180" s="94">
        <f t="shared" si="11"/>
        <v>384094383.75</v>
      </c>
    </row>
    <row r="181" spans="1:24" ht="306">
      <c r="A181" s="20">
        <v>171</v>
      </c>
      <c r="B181" s="21" t="s">
        <v>787</v>
      </c>
      <c r="C181" s="22" t="s">
        <v>788</v>
      </c>
      <c r="D181" s="21" t="s">
        <v>786</v>
      </c>
      <c r="E181" s="23">
        <v>0</v>
      </c>
      <c r="F181" s="24">
        <v>0</v>
      </c>
      <c r="G181" s="24">
        <v>0</v>
      </c>
      <c r="H181" s="25">
        <v>0</v>
      </c>
      <c r="I181" s="26"/>
      <c r="J181" s="24">
        <v>0</v>
      </c>
      <c r="K181" s="27">
        <v>0</v>
      </c>
      <c r="L181" s="43">
        <v>0</v>
      </c>
      <c r="M181" s="53">
        <v>0</v>
      </c>
      <c r="O181" s="60">
        <v>45450</v>
      </c>
      <c r="P181" s="60">
        <v>16204</v>
      </c>
      <c r="Q181" s="60">
        <v>12963.2</v>
      </c>
      <c r="R181" s="60">
        <v>12153</v>
      </c>
      <c r="T181" s="96">
        <f t="shared" si="8"/>
        <v>0</v>
      </c>
      <c r="U181" s="96">
        <f t="shared" si="9"/>
        <v>0</v>
      </c>
      <c r="W181" s="94">
        <f t="shared" si="10"/>
        <v>0</v>
      </c>
      <c r="X181" s="94">
        <f t="shared" si="11"/>
        <v>0</v>
      </c>
    </row>
    <row r="182" spans="1:24" ht="409.5">
      <c r="A182" s="20">
        <v>172</v>
      </c>
      <c r="B182" s="21" t="s">
        <v>789</v>
      </c>
      <c r="C182" s="22" t="s">
        <v>790</v>
      </c>
      <c r="D182" s="21" t="s">
        <v>791</v>
      </c>
      <c r="E182" s="23">
        <v>0</v>
      </c>
      <c r="F182" s="24">
        <v>0</v>
      </c>
      <c r="G182" s="24">
        <v>0</v>
      </c>
      <c r="H182" s="25">
        <v>0</v>
      </c>
      <c r="I182" s="26"/>
      <c r="J182" s="24">
        <v>0</v>
      </c>
      <c r="K182" s="27">
        <v>0</v>
      </c>
      <c r="L182" s="43">
        <v>0</v>
      </c>
      <c r="M182" s="53">
        <v>0</v>
      </c>
      <c r="O182" s="60">
        <v>99044</v>
      </c>
      <c r="P182" s="60">
        <v>3394</v>
      </c>
      <c r="Q182" s="60">
        <v>2715.2</v>
      </c>
      <c r="R182" s="60">
        <v>2545.5</v>
      </c>
      <c r="T182" s="96">
        <f t="shared" si="8"/>
        <v>0</v>
      </c>
      <c r="U182" s="96">
        <f t="shared" si="9"/>
        <v>0</v>
      </c>
      <c r="W182" s="94">
        <f t="shared" si="10"/>
        <v>0</v>
      </c>
      <c r="X182" s="94">
        <f t="shared" si="11"/>
        <v>0</v>
      </c>
    </row>
    <row r="183" spans="1:24" ht="409.5">
      <c r="A183" s="20">
        <v>173</v>
      </c>
      <c r="B183" s="21" t="s">
        <v>792</v>
      </c>
      <c r="C183" s="22" t="s">
        <v>793</v>
      </c>
      <c r="D183" s="21" t="s">
        <v>791</v>
      </c>
      <c r="E183" s="23">
        <v>0</v>
      </c>
      <c r="F183" s="24">
        <v>0</v>
      </c>
      <c r="G183" s="24">
        <v>0</v>
      </c>
      <c r="H183" s="25">
        <v>0</v>
      </c>
      <c r="I183" s="26"/>
      <c r="J183" s="24">
        <v>0</v>
      </c>
      <c r="K183" s="27">
        <v>0</v>
      </c>
      <c r="L183" s="43">
        <v>0</v>
      </c>
      <c r="M183" s="53">
        <v>0</v>
      </c>
      <c r="O183" s="60">
        <v>63630</v>
      </c>
      <c r="P183" s="60">
        <v>17132</v>
      </c>
      <c r="Q183" s="60">
        <v>13705.6</v>
      </c>
      <c r="R183" s="60">
        <v>12849</v>
      </c>
      <c r="T183" s="96">
        <f t="shared" si="8"/>
        <v>0</v>
      </c>
      <c r="U183" s="96">
        <f t="shared" si="9"/>
        <v>0</v>
      </c>
      <c r="W183" s="94">
        <f t="shared" si="10"/>
        <v>0</v>
      </c>
      <c r="X183" s="94">
        <f t="shared" si="11"/>
        <v>0</v>
      </c>
    </row>
    <row r="184" spans="1:24" ht="153">
      <c r="A184" s="20">
        <v>174</v>
      </c>
      <c r="B184" s="21" t="s">
        <v>794</v>
      </c>
      <c r="C184" s="22" t="s">
        <v>795</v>
      </c>
      <c r="D184" s="21" t="s">
        <v>796</v>
      </c>
      <c r="E184" s="23">
        <v>0</v>
      </c>
      <c r="F184" s="24">
        <v>0</v>
      </c>
      <c r="G184" s="24">
        <v>0</v>
      </c>
      <c r="H184" s="25">
        <v>0</v>
      </c>
      <c r="I184" s="26"/>
      <c r="J184" s="24">
        <v>0</v>
      </c>
      <c r="K184" s="27">
        <v>0</v>
      </c>
      <c r="L184" s="43">
        <v>0</v>
      </c>
      <c r="M184" s="53">
        <v>0</v>
      </c>
      <c r="O184" s="60">
        <v>23981</v>
      </c>
      <c r="P184" s="60">
        <v>12521</v>
      </c>
      <c r="Q184" s="60">
        <v>10016.799999999999</v>
      </c>
      <c r="R184" s="60">
        <v>9390.75</v>
      </c>
      <c r="T184" s="96">
        <f t="shared" si="8"/>
        <v>0</v>
      </c>
      <c r="U184" s="96">
        <f t="shared" si="9"/>
        <v>0</v>
      </c>
      <c r="W184" s="94">
        <f t="shared" si="10"/>
        <v>0</v>
      </c>
      <c r="X184" s="94">
        <f t="shared" si="11"/>
        <v>0</v>
      </c>
    </row>
    <row r="185" spans="1:24" ht="216.75">
      <c r="A185" s="20">
        <v>175</v>
      </c>
      <c r="B185" s="21" t="s">
        <v>797</v>
      </c>
      <c r="C185" s="22" t="s">
        <v>798</v>
      </c>
      <c r="D185" s="21" t="s">
        <v>799</v>
      </c>
      <c r="E185" s="23">
        <v>20</v>
      </c>
      <c r="F185" s="24">
        <v>9881</v>
      </c>
      <c r="G185" s="24">
        <v>7300</v>
      </c>
      <c r="H185" s="25">
        <v>0</v>
      </c>
      <c r="I185" s="26"/>
      <c r="J185" s="24">
        <v>9881</v>
      </c>
      <c r="K185" s="27">
        <v>197620</v>
      </c>
      <c r="L185" s="43">
        <v>0</v>
      </c>
      <c r="M185" s="53">
        <v>20</v>
      </c>
      <c r="O185" s="60">
        <v>14544</v>
      </c>
      <c r="P185" s="60">
        <v>7300</v>
      </c>
      <c r="Q185" s="60">
        <v>5840</v>
      </c>
      <c r="R185" s="60">
        <v>5475</v>
      </c>
      <c r="T185" s="96">
        <f t="shared" si="8"/>
        <v>57705040</v>
      </c>
      <c r="U185" s="96">
        <f t="shared" si="9"/>
        <v>54098475</v>
      </c>
      <c r="W185" s="94">
        <f t="shared" si="10"/>
        <v>57705040</v>
      </c>
      <c r="X185" s="94">
        <f t="shared" si="11"/>
        <v>54098475</v>
      </c>
    </row>
    <row r="186" spans="1:24" ht="216.75">
      <c r="A186" s="20">
        <v>176</v>
      </c>
      <c r="B186" s="21" t="s">
        <v>800</v>
      </c>
      <c r="C186" s="22" t="s">
        <v>798</v>
      </c>
      <c r="D186" s="21" t="s">
        <v>801</v>
      </c>
      <c r="E186" s="23">
        <v>0</v>
      </c>
      <c r="F186" s="24">
        <v>0</v>
      </c>
      <c r="G186" s="24">
        <v>0</v>
      </c>
      <c r="H186" s="25">
        <v>0</v>
      </c>
      <c r="I186" s="26"/>
      <c r="J186" s="24">
        <v>0</v>
      </c>
      <c r="K186" s="27">
        <v>0</v>
      </c>
      <c r="L186" s="43">
        <v>0</v>
      </c>
      <c r="M186" s="53">
        <v>0</v>
      </c>
      <c r="O186" s="60">
        <v>15521</v>
      </c>
      <c r="P186" s="60">
        <v>2734</v>
      </c>
      <c r="Q186" s="60">
        <v>2187.1999999999998</v>
      </c>
      <c r="R186" s="60">
        <v>2050.5</v>
      </c>
      <c r="T186" s="96">
        <f t="shared" si="8"/>
        <v>0</v>
      </c>
      <c r="U186" s="96">
        <f t="shared" si="9"/>
        <v>0</v>
      </c>
      <c r="W186" s="94">
        <f t="shared" si="10"/>
        <v>0</v>
      </c>
      <c r="X186" s="94">
        <f t="shared" si="11"/>
        <v>0</v>
      </c>
    </row>
    <row r="187" spans="1:24" ht="216.75">
      <c r="A187" s="20">
        <v>177</v>
      </c>
      <c r="B187" s="21" t="s">
        <v>802</v>
      </c>
      <c r="C187" s="22" t="s">
        <v>798</v>
      </c>
      <c r="D187" s="21" t="s">
        <v>786</v>
      </c>
      <c r="E187" s="23">
        <v>0</v>
      </c>
      <c r="F187" s="24">
        <v>0</v>
      </c>
      <c r="G187" s="24">
        <v>0</v>
      </c>
      <c r="H187" s="25">
        <v>0</v>
      </c>
      <c r="I187" s="26"/>
      <c r="J187" s="24">
        <v>0</v>
      </c>
      <c r="K187" s="27">
        <v>0</v>
      </c>
      <c r="L187" s="43">
        <v>0</v>
      </c>
      <c r="M187" s="53">
        <v>0</v>
      </c>
      <c r="O187" s="60">
        <v>5701</v>
      </c>
      <c r="P187" s="60">
        <v>2538</v>
      </c>
      <c r="Q187" s="60">
        <v>2030.4</v>
      </c>
      <c r="R187" s="60">
        <v>1903.5</v>
      </c>
      <c r="T187" s="96">
        <f t="shared" si="8"/>
        <v>0</v>
      </c>
      <c r="U187" s="96">
        <f t="shared" si="9"/>
        <v>0</v>
      </c>
      <c r="W187" s="94">
        <f t="shared" si="10"/>
        <v>0</v>
      </c>
      <c r="X187" s="94">
        <f t="shared" si="11"/>
        <v>0</v>
      </c>
    </row>
    <row r="188" spans="1:24" ht="216.75">
      <c r="A188" s="20">
        <v>178</v>
      </c>
      <c r="B188" s="21" t="s">
        <v>803</v>
      </c>
      <c r="C188" s="22" t="s">
        <v>804</v>
      </c>
      <c r="D188" s="21" t="s">
        <v>786</v>
      </c>
      <c r="E188" s="23">
        <v>0</v>
      </c>
      <c r="F188" s="24">
        <v>0</v>
      </c>
      <c r="G188" s="24">
        <v>0</v>
      </c>
      <c r="H188" s="25">
        <v>0</v>
      </c>
      <c r="I188" s="26"/>
      <c r="J188" s="24">
        <v>0</v>
      </c>
      <c r="K188" s="27">
        <v>0</v>
      </c>
      <c r="L188" s="43">
        <v>0</v>
      </c>
      <c r="M188" s="53">
        <v>0</v>
      </c>
      <c r="O188" s="60">
        <v>6779</v>
      </c>
      <c r="P188" s="60">
        <v>2538</v>
      </c>
      <c r="Q188" s="60">
        <v>2030.4</v>
      </c>
      <c r="R188" s="60">
        <v>1903.5</v>
      </c>
      <c r="T188" s="96">
        <f t="shared" si="8"/>
        <v>0</v>
      </c>
      <c r="U188" s="96">
        <f t="shared" si="9"/>
        <v>0</v>
      </c>
      <c r="W188" s="94">
        <f t="shared" si="10"/>
        <v>0</v>
      </c>
      <c r="X188" s="94">
        <f t="shared" si="11"/>
        <v>0</v>
      </c>
    </row>
    <row r="189" spans="1:24" ht="229.5">
      <c r="A189" s="20">
        <v>179</v>
      </c>
      <c r="B189" s="21" t="s">
        <v>805</v>
      </c>
      <c r="C189" s="22" t="s">
        <v>806</v>
      </c>
      <c r="D189" s="21" t="s">
        <v>807</v>
      </c>
      <c r="E189" s="23">
        <v>0</v>
      </c>
      <c r="F189" s="24">
        <v>0</v>
      </c>
      <c r="G189" s="24">
        <v>0</v>
      </c>
      <c r="H189" s="25">
        <v>0</v>
      </c>
      <c r="I189" s="26"/>
      <c r="J189" s="24">
        <v>0</v>
      </c>
      <c r="K189" s="27">
        <v>0</v>
      </c>
      <c r="L189" s="43">
        <v>0</v>
      </c>
      <c r="M189" s="53">
        <v>0</v>
      </c>
      <c r="O189" s="60">
        <v>56465</v>
      </c>
      <c r="P189" s="60">
        <v>7761</v>
      </c>
      <c r="Q189" s="60">
        <v>6208.8</v>
      </c>
      <c r="R189" s="60">
        <v>5820.75</v>
      </c>
      <c r="T189" s="96">
        <f t="shared" si="8"/>
        <v>0</v>
      </c>
      <c r="U189" s="96">
        <f t="shared" si="9"/>
        <v>0</v>
      </c>
      <c r="W189" s="94">
        <f t="shared" si="10"/>
        <v>0</v>
      </c>
      <c r="X189" s="94">
        <f t="shared" si="11"/>
        <v>0</v>
      </c>
    </row>
    <row r="190" spans="1:24" ht="408">
      <c r="A190" s="20">
        <v>180</v>
      </c>
      <c r="B190" s="21" t="s">
        <v>808</v>
      </c>
      <c r="C190" s="22" t="s">
        <v>809</v>
      </c>
      <c r="D190" s="21" t="s">
        <v>810</v>
      </c>
      <c r="E190" s="23">
        <v>0</v>
      </c>
      <c r="F190" s="24">
        <v>0</v>
      </c>
      <c r="G190" s="24">
        <v>0</v>
      </c>
      <c r="H190" s="25">
        <v>0</v>
      </c>
      <c r="I190" s="26"/>
      <c r="J190" s="24">
        <v>0</v>
      </c>
      <c r="K190" s="27">
        <v>0</v>
      </c>
      <c r="L190" s="43">
        <v>0</v>
      </c>
      <c r="M190" s="53">
        <v>0</v>
      </c>
      <c r="O190" s="60">
        <v>24886</v>
      </c>
      <c r="P190" s="60">
        <v>5701</v>
      </c>
      <c r="Q190" s="60">
        <v>4560.8</v>
      </c>
      <c r="R190" s="60">
        <v>4275.75</v>
      </c>
      <c r="T190" s="96">
        <f t="shared" si="8"/>
        <v>0</v>
      </c>
      <c r="U190" s="96">
        <f t="shared" si="9"/>
        <v>0</v>
      </c>
      <c r="W190" s="94">
        <f t="shared" si="10"/>
        <v>0</v>
      </c>
      <c r="X190" s="94">
        <f t="shared" si="11"/>
        <v>0</v>
      </c>
    </row>
    <row r="191" spans="1:24" ht="229.5">
      <c r="A191" s="20">
        <v>181</v>
      </c>
      <c r="B191" s="21" t="s">
        <v>811</v>
      </c>
      <c r="C191" s="22" t="s">
        <v>812</v>
      </c>
      <c r="D191" s="21" t="s">
        <v>813</v>
      </c>
      <c r="E191" s="23">
        <v>0</v>
      </c>
      <c r="F191" s="24">
        <v>0</v>
      </c>
      <c r="G191" s="24">
        <v>0</v>
      </c>
      <c r="H191" s="25">
        <v>0</v>
      </c>
      <c r="I191" s="26"/>
      <c r="J191" s="24">
        <v>0</v>
      </c>
      <c r="K191" s="27">
        <v>0</v>
      </c>
      <c r="L191" s="43">
        <v>0</v>
      </c>
      <c r="M191" s="53">
        <v>0</v>
      </c>
      <c r="O191" s="60">
        <v>2482</v>
      </c>
      <c r="P191" s="60">
        <v>641</v>
      </c>
      <c r="Q191" s="60">
        <v>512.79999999999995</v>
      </c>
      <c r="R191" s="60">
        <v>480.75</v>
      </c>
      <c r="T191" s="96">
        <f t="shared" si="8"/>
        <v>0</v>
      </c>
      <c r="U191" s="96">
        <f t="shared" si="9"/>
        <v>0</v>
      </c>
      <c r="W191" s="94">
        <f t="shared" si="10"/>
        <v>0</v>
      </c>
      <c r="X191" s="94">
        <f t="shared" si="11"/>
        <v>0</v>
      </c>
    </row>
    <row r="192" spans="1:24" ht="229.5">
      <c r="A192" s="20">
        <v>182</v>
      </c>
      <c r="B192" s="21" t="s">
        <v>814</v>
      </c>
      <c r="C192" s="22" t="s">
        <v>812</v>
      </c>
      <c r="D192" s="21" t="s">
        <v>815</v>
      </c>
      <c r="E192" s="23">
        <v>0</v>
      </c>
      <c r="F192" s="24">
        <v>0</v>
      </c>
      <c r="G192" s="24">
        <v>0</v>
      </c>
      <c r="H192" s="25">
        <v>0</v>
      </c>
      <c r="I192" s="26"/>
      <c r="J192" s="24">
        <v>0</v>
      </c>
      <c r="K192" s="27">
        <v>0</v>
      </c>
      <c r="L192" s="43">
        <v>0</v>
      </c>
      <c r="M192" s="53">
        <v>0</v>
      </c>
      <c r="O192" s="60">
        <v>4482</v>
      </c>
      <c r="P192" s="60">
        <v>1182</v>
      </c>
      <c r="Q192" s="60">
        <v>945.6</v>
      </c>
      <c r="R192" s="60">
        <v>886.5</v>
      </c>
      <c r="T192" s="96">
        <f t="shared" si="8"/>
        <v>0</v>
      </c>
      <c r="U192" s="96">
        <f t="shared" si="9"/>
        <v>0</v>
      </c>
      <c r="W192" s="94">
        <f t="shared" si="10"/>
        <v>0</v>
      </c>
      <c r="X192" s="94">
        <f t="shared" si="11"/>
        <v>0</v>
      </c>
    </row>
    <row r="193" spans="1:24" ht="229.5">
      <c r="A193" s="20">
        <v>183</v>
      </c>
      <c r="B193" s="21" t="s">
        <v>816</v>
      </c>
      <c r="C193" s="22" t="s">
        <v>812</v>
      </c>
      <c r="D193" s="21" t="s">
        <v>817</v>
      </c>
      <c r="E193" s="23">
        <v>0</v>
      </c>
      <c r="F193" s="24">
        <v>0</v>
      </c>
      <c r="G193" s="24">
        <v>0</v>
      </c>
      <c r="H193" s="25">
        <v>0</v>
      </c>
      <c r="I193" s="26"/>
      <c r="J193" s="24">
        <v>0</v>
      </c>
      <c r="K193" s="27">
        <v>0</v>
      </c>
      <c r="L193" s="43">
        <v>0</v>
      </c>
      <c r="M193" s="53">
        <v>0</v>
      </c>
      <c r="O193" s="60">
        <v>2715</v>
      </c>
      <c r="P193" s="60">
        <v>1234</v>
      </c>
      <c r="Q193" s="60">
        <v>987.2</v>
      </c>
      <c r="R193" s="60">
        <v>925.5</v>
      </c>
      <c r="T193" s="96">
        <f t="shared" si="8"/>
        <v>0</v>
      </c>
      <c r="U193" s="96">
        <f t="shared" si="9"/>
        <v>0</v>
      </c>
      <c r="W193" s="94">
        <f t="shared" si="10"/>
        <v>0</v>
      </c>
      <c r="X193" s="94">
        <f t="shared" si="11"/>
        <v>0</v>
      </c>
    </row>
    <row r="194" spans="1:24" ht="114.75">
      <c r="A194" s="20">
        <v>184</v>
      </c>
      <c r="B194" s="21" t="s">
        <v>818</v>
      </c>
      <c r="C194" s="22" t="s">
        <v>819</v>
      </c>
      <c r="D194" s="21" t="s">
        <v>820</v>
      </c>
      <c r="E194" s="23">
        <v>40</v>
      </c>
      <c r="F194" s="24">
        <v>1968</v>
      </c>
      <c r="G194" s="24">
        <v>1303</v>
      </c>
      <c r="H194" s="25">
        <v>0</v>
      </c>
      <c r="I194" s="26"/>
      <c r="J194" s="24">
        <v>1968</v>
      </c>
      <c r="K194" s="27">
        <v>78720</v>
      </c>
      <c r="L194" s="43">
        <v>0</v>
      </c>
      <c r="M194" s="53">
        <v>40</v>
      </c>
      <c r="O194" s="60">
        <v>3675</v>
      </c>
      <c r="P194" s="60">
        <v>1303</v>
      </c>
      <c r="Q194" s="60">
        <v>1042.4000000000001</v>
      </c>
      <c r="R194" s="60">
        <v>977.25</v>
      </c>
      <c r="T194" s="96">
        <f t="shared" si="8"/>
        <v>2051443.2000000002</v>
      </c>
      <c r="U194" s="96">
        <f t="shared" si="9"/>
        <v>1923228</v>
      </c>
      <c r="W194" s="94">
        <f t="shared" si="10"/>
        <v>2051443.2000000002</v>
      </c>
      <c r="X194" s="94">
        <f t="shared" si="11"/>
        <v>1923228</v>
      </c>
    </row>
    <row r="195" spans="1:24" ht="409.5">
      <c r="A195" s="20">
        <v>185</v>
      </c>
      <c r="B195" s="21" t="s">
        <v>821</v>
      </c>
      <c r="C195" s="22" t="s">
        <v>822</v>
      </c>
      <c r="D195" s="21" t="s">
        <v>820</v>
      </c>
      <c r="E195" s="23">
        <v>0</v>
      </c>
      <c r="F195" s="24">
        <v>0</v>
      </c>
      <c r="G195" s="24">
        <v>0</v>
      </c>
      <c r="H195" s="25">
        <v>0</v>
      </c>
      <c r="I195" s="26"/>
      <c r="J195" s="24">
        <v>0</v>
      </c>
      <c r="K195" s="27">
        <v>0</v>
      </c>
      <c r="L195" s="43">
        <v>0</v>
      </c>
      <c r="M195" s="53">
        <v>0</v>
      </c>
      <c r="O195" s="60">
        <v>14706</v>
      </c>
      <c r="P195" s="60">
        <v>3225</v>
      </c>
      <c r="Q195" s="60">
        <v>2580</v>
      </c>
      <c r="R195" s="60">
        <v>2418.75</v>
      </c>
      <c r="T195" s="96">
        <f t="shared" si="8"/>
        <v>0</v>
      </c>
      <c r="U195" s="96">
        <f t="shared" si="9"/>
        <v>0</v>
      </c>
      <c r="W195" s="94">
        <f t="shared" si="10"/>
        <v>0</v>
      </c>
      <c r="X195" s="94">
        <f t="shared" si="11"/>
        <v>0</v>
      </c>
    </row>
    <row r="196" spans="1:24" ht="76.5">
      <c r="A196" s="20">
        <v>186</v>
      </c>
      <c r="B196" s="21" t="s">
        <v>823</v>
      </c>
      <c r="C196" s="22" t="s">
        <v>824</v>
      </c>
      <c r="D196" s="21" t="s">
        <v>825</v>
      </c>
      <c r="E196" s="23">
        <v>20</v>
      </c>
      <c r="F196" s="24">
        <v>10408</v>
      </c>
      <c r="G196" s="24">
        <v>8400</v>
      </c>
      <c r="H196" s="25">
        <v>0</v>
      </c>
      <c r="I196" s="26"/>
      <c r="J196" s="24">
        <v>10408</v>
      </c>
      <c r="K196" s="27">
        <v>208160</v>
      </c>
      <c r="L196" s="43">
        <v>0</v>
      </c>
      <c r="M196" s="53">
        <v>20</v>
      </c>
      <c r="O196" s="60">
        <v>24823</v>
      </c>
      <c r="P196" s="60">
        <v>8400</v>
      </c>
      <c r="Q196" s="60">
        <v>6720</v>
      </c>
      <c r="R196" s="60">
        <v>6300</v>
      </c>
      <c r="T196" s="96">
        <f t="shared" si="8"/>
        <v>69941760</v>
      </c>
      <c r="U196" s="96">
        <f t="shared" si="9"/>
        <v>65570400</v>
      </c>
      <c r="W196" s="94">
        <f t="shared" si="10"/>
        <v>69941760</v>
      </c>
      <c r="X196" s="94">
        <f t="shared" si="11"/>
        <v>65570400</v>
      </c>
    </row>
    <row r="197" spans="1:24" ht="102">
      <c r="A197" s="20">
        <v>187</v>
      </c>
      <c r="B197" s="21" t="s">
        <v>826</v>
      </c>
      <c r="C197" s="22" t="s">
        <v>827</v>
      </c>
      <c r="D197" s="21" t="s">
        <v>828</v>
      </c>
      <c r="E197" s="23">
        <v>40</v>
      </c>
      <c r="F197" s="24">
        <v>6302</v>
      </c>
      <c r="G197" s="24">
        <v>3225</v>
      </c>
      <c r="H197" s="25">
        <v>0</v>
      </c>
      <c r="I197" s="26"/>
      <c r="J197" s="24">
        <v>6302</v>
      </c>
      <c r="K197" s="27">
        <v>252080</v>
      </c>
      <c r="L197" s="43">
        <v>0</v>
      </c>
      <c r="M197" s="53">
        <v>40</v>
      </c>
      <c r="O197" s="60">
        <v>8822</v>
      </c>
      <c r="P197" s="60">
        <v>3225</v>
      </c>
      <c r="Q197" s="60">
        <v>2580</v>
      </c>
      <c r="R197" s="60">
        <v>2418.75</v>
      </c>
      <c r="T197" s="96">
        <f t="shared" si="8"/>
        <v>16259160</v>
      </c>
      <c r="U197" s="96">
        <f t="shared" si="9"/>
        <v>15242962.5</v>
      </c>
      <c r="W197" s="94">
        <f t="shared" si="10"/>
        <v>16259160</v>
      </c>
      <c r="X197" s="94">
        <f t="shared" si="11"/>
        <v>15242962.5</v>
      </c>
    </row>
    <row r="198" spans="1:24" ht="114.75">
      <c r="A198" s="20">
        <v>188</v>
      </c>
      <c r="B198" s="21" t="s">
        <v>829</v>
      </c>
      <c r="C198" s="22" t="s">
        <v>819</v>
      </c>
      <c r="D198" s="21" t="s">
        <v>830</v>
      </c>
      <c r="E198" s="23">
        <v>40</v>
      </c>
      <c r="F198" s="24">
        <v>11410</v>
      </c>
      <c r="G198" s="24">
        <v>3846</v>
      </c>
      <c r="H198" s="25">
        <v>0</v>
      </c>
      <c r="I198" s="26"/>
      <c r="J198" s="24">
        <v>11410</v>
      </c>
      <c r="K198" s="27">
        <v>456400</v>
      </c>
      <c r="L198" s="43">
        <v>0</v>
      </c>
      <c r="M198" s="53">
        <v>40</v>
      </c>
      <c r="O198" s="60">
        <v>14203</v>
      </c>
      <c r="P198" s="60">
        <v>3846</v>
      </c>
      <c r="Q198" s="60">
        <v>3076.8</v>
      </c>
      <c r="R198" s="60">
        <v>2884.5</v>
      </c>
      <c r="T198" s="96">
        <f t="shared" si="8"/>
        <v>35106288</v>
      </c>
      <c r="U198" s="96">
        <f t="shared" si="9"/>
        <v>32912145</v>
      </c>
      <c r="W198" s="94">
        <f t="shared" si="10"/>
        <v>35106288</v>
      </c>
      <c r="X198" s="94">
        <f t="shared" si="11"/>
        <v>32912145</v>
      </c>
    </row>
    <row r="199" spans="1:24" ht="76.5">
      <c r="A199" s="20">
        <v>189</v>
      </c>
      <c r="B199" s="21" t="s">
        <v>831</v>
      </c>
      <c r="C199" s="22" t="s">
        <v>832</v>
      </c>
      <c r="D199" s="21" t="s">
        <v>830</v>
      </c>
      <c r="E199" s="23">
        <v>40</v>
      </c>
      <c r="F199" s="24">
        <v>10396</v>
      </c>
      <c r="G199" s="24">
        <v>1848</v>
      </c>
      <c r="H199" s="25">
        <v>0</v>
      </c>
      <c r="I199" s="26"/>
      <c r="J199" s="24">
        <v>10396</v>
      </c>
      <c r="K199" s="27">
        <v>415840</v>
      </c>
      <c r="L199" s="43">
        <v>0</v>
      </c>
      <c r="M199" s="53">
        <v>40</v>
      </c>
      <c r="O199" s="60">
        <v>23260</v>
      </c>
      <c r="P199" s="60">
        <v>1848</v>
      </c>
      <c r="Q199" s="60">
        <v>1478.4</v>
      </c>
      <c r="R199" s="60">
        <v>1386</v>
      </c>
      <c r="T199" s="96">
        <f t="shared" si="8"/>
        <v>15369446.4</v>
      </c>
      <c r="U199" s="96">
        <f t="shared" si="9"/>
        <v>14408856</v>
      </c>
      <c r="W199" s="94">
        <f t="shared" si="10"/>
        <v>15369446.4</v>
      </c>
      <c r="X199" s="94">
        <f t="shared" si="11"/>
        <v>14408856</v>
      </c>
    </row>
    <row r="200" spans="1:24" ht="51">
      <c r="A200" s="20">
        <v>190</v>
      </c>
      <c r="B200" s="21" t="s">
        <v>833</v>
      </c>
      <c r="C200" s="22" t="s">
        <v>834</v>
      </c>
      <c r="D200" s="21" t="s">
        <v>835</v>
      </c>
      <c r="E200" s="23">
        <v>0</v>
      </c>
      <c r="F200" s="24">
        <v>0</v>
      </c>
      <c r="G200" s="24">
        <v>0</v>
      </c>
      <c r="H200" s="25">
        <v>0</v>
      </c>
      <c r="I200" s="26"/>
      <c r="J200" s="24">
        <v>0</v>
      </c>
      <c r="K200" s="27">
        <v>0</v>
      </c>
      <c r="L200" s="43">
        <v>0</v>
      </c>
      <c r="M200" s="53">
        <v>0</v>
      </c>
      <c r="O200" s="60">
        <v>2037</v>
      </c>
      <c r="P200" s="60">
        <v>448</v>
      </c>
      <c r="Q200" s="60">
        <v>358.4</v>
      </c>
      <c r="R200" s="60">
        <v>336</v>
      </c>
      <c r="T200" s="96">
        <f t="shared" si="8"/>
        <v>0</v>
      </c>
      <c r="U200" s="96">
        <f t="shared" si="9"/>
        <v>0</v>
      </c>
      <c r="W200" s="94">
        <f t="shared" si="10"/>
        <v>0</v>
      </c>
      <c r="X200" s="94">
        <f t="shared" si="11"/>
        <v>0</v>
      </c>
    </row>
    <row r="201" spans="1:24" ht="51">
      <c r="A201" s="20">
        <v>191</v>
      </c>
      <c r="B201" s="21" t="s">
        <v>836</v>
      </c>
      <c r="C201" s="22" t="s">
        <v>837</v>
      </c>
      <c r="D201" s="21" t="s">
        <v>838</v>
      </c>
      <c r="E201" s="23">
        <v>0</v>
      </c>
      <c r="F201" s="24">
        <v>0</v>
      </c>
      <c r="G201" s="24">
        <v>0</v>
      </c>
      <c r="H201" s="25">
        <v>0</v>
      </c>
      <c r="I201" s="26"/>
      <c r="J201" s="24">
        <v>0</v>
      </c>
      <c r="K201" s="27">
        <v>0</v>
      </c>
      <c r="L201" s="43">
        <v>0</v>
      </c>
      <c r="M201" s="53">
        <v>0</v>
      </c>
      <c r="O201" s="60">
        <v>3269</v>
      </c>
      <c r="P201" s="60">
        <v>1044</v>
      </c>
      <c r="Q201" s="60">
        <v>835.2</v>
      </c>
      <c r="R201" s="60">
        <v>783</v>
      </c>
      <c r="T201" s="96">
        <f t="shared" si="8"/>
        <v>0</v>
      </c>
      <c r="U201" s="96">
        <f t="shared" si="9"/>
        <v>0</v>
      </c>
      <c r="W201" s="94">
        <f t="shared" si="10"/>
        <v>0</v>
      </c>
      <c r="X201" s="94">
        <f t="shared" si="11"/>
        <v>0</v>
      </c>
    </row>
    <row r="202" spans="1:24" ht="51">
      <c r="A202" s="20">
        <v>192</v>
      </c>
      <c r="B202" s="21" t="s">
        <v>839</v>
      </c>
      <c r="C202" s="22" t="s">
        <v>840</v>
      </c>
      <c r="D202" s="21" t="s">
        <v>838</v>
      </c>
      <c r="E202" s="23">
        <v>0</v>
      </c>
      <c r="F202" s="24">
        <v>0</v>
      </c>
      <c r="G202" s="24">
        <v>0</v>
      </c>
      <c r="H202" s="25">
        <v>0</v>
      </c>
      <c r="I202" s="26"/>
      <c r="J202" s="24">
        <v>0</v>
      </c>
      <c r="K202" s="27">
        <v>0</v>
      </c>
      <c r="L202" s="43">
        <v>0</v>
      </c>
      <c r="M202" s="53">
        <v>0</v>
      </c>
      <c r="O202" s="60">
        <v>4279</v>
      </c>
      <c r="P202" s="60">
        <v>1419</v>
      </c>
      <c r="Q202" s="60">
        <v>1135.2</v>
      </c>
      <c r="R202" s="60">
        <v>1064.25</v>
      </c>
      <c r="T202" s="96">
        <f t="shared" ref="T202:T265" si="12">F202*Q202</f>
        <v>0</v>
      </c>
      <c r="U202" s="96">
        <f t="shared" ref="U202:U265" si="13">F202*R202</f>
        <v>0</v>
      </c>
      <c r="W202" s="94">
        <f t="shared" ref="W202:W265" si="14">T202-L202</f>
        <v>0</v>
      </c>
      <c r="X202" s="94">
        <f t="shared" ref="X202:X265" si="15">U202-L202</f>
        <v>0</v>
      </c>
    </row>
    <row r="203" spans="1:24" ht="51">
      <c r="A203" s="20">
        <v>193</v>
      </c>
      <c r="B203" s="21" t="s">
        <v>841</v>
      </c>
      <c r="C203" s="22" t="s">
        <v>842</v>
      </c>
      <c r="D203" s="21" t="s">
        <v>843</v>
      </c>
      <c r="E203" s="23">
        <v>25</v>
      </c>
      <c r="F203" s="24">
        <v>19408</v>
      </c>
      <c r="G203" s="24">
        <v>9502</v>
      </c>
      <c r="H203" s="25">
        <v>0</v>
      </c>
      <c r="I203" s="26"/>
      <c r="J203" s="24">
        <v>19408</v>
      </c>
      <c r="K203" s="27">
        <v>485200</v>
      </c>
      <c r="L203" s="43">
        <v>0</v>
      </c>
      <c r="M203" s="53">
        <v>25</v>
      </c>
      <c r="O203" s="60">
        <v>49207</v>
      </c>
      <c r="P203" s="60">
        <v>9502</v>
      </c>
      <c r="Q203" s="60">
        <v>7601.6</v>
      </c>
      <c r="R203" s="60">
        <v>7126.5</v>
      </c>
      <c r="T203" s="96">
        <f t="shared" si="12"/>
        <v>147531852.80000001</v>
      </c>
      <c r="U203" s="96">
        <f t="shared" si="13"/>
        <v>138311112</v>
      </c>
      <c r="W203" s="94">
        <f t="shared" si="14"/>
        <v>147531852.80000001</v>
      </c>
      <c r="X203" s="94">
        <f t="shared" si="15"/>
        <v>138311112</v>
      </c>
    </row>
    <row r="204" spans="1:24" ht="114.75">
      <c r="A204" s="20">
        <v>194</v>
      </c>
      <c r="B204" s="21" t="s">
        <v>844</v>
      </c>
      <c r="C204" s="22" t="s">
        <v>845</v>
      </c>
      <c r="D204" s="21" t="s">
        <v>559</v>
      </c>
      <c r="E204" s="23">
        <v>0</v>
      </c>
      <c r="F204" s="24">
        <v>0</v>
      </c>
      <c r="G204" s="24">
        <v>0</v>
      </c>
      <c r="H204" s="25">
        <v>0</v>
      </c>
      <c r="I204" s="26"/>
      <c r="J204" s="24">
        <v>0</v>
      </c>
      <c r="K204" s="27">
        <v>0</v>
      </c>
      <c r="L204" s="43">
        <v>0</v>
      </c>
      <c r="M204" s="53">
        <v>0</v>
      </c>
      <c r="O204" s="60">
        <v>95867</v>
      </c>
      <c r="P204" s="60">
        <v>12349</v>
      </c>
      <c r="Q204" s="60">
        <v>9879.2000000000007</v>
      </c>
      <c r="R204" s="60">
        <v>9261.75</v>
      </c>
      <c r="T204" s="96">
        <f t="shared" si="12"/>
        <v>0</v>
      </c>
      <c r="U204" s="96">
        <f t="shared" si="13"/>
        <v>0</v>
      </c>
      <c r="W204" s="94">
        <f t="shared" si="14"/>
        <v>0</v>
      </c>
      <c r="X204" s="94">
        <f t="shared" si="15"/>
        <v>0</v>
      </c>
    </row>
    <row r="205" spans="1:24" ht="140.25">
      <c r="A205" s="20">
        <v>195</v>
      </c>
      <c r="B205" s="21" t="s">
        <v>846</v>
      </c>
      <c r="C205" s="22" t="s">
        <v>847</v>
      </c>
      <c r="D205" s="21" t="s">
        <v>559</v>
      </c>
      <c r="E205" s="23">
        <v>0</v>
      </c>
      <c r="F205" s="24">
        <v>0</v>
      </c>
      <c r="G205" s="24">
        <v>0</v>
      </c>
      <c r="H205" s="25">
        <v>0</v>
      </c>
      <c r="I205" s="26"/>
      <c r="J205" s="24">
        <v>0</v>
      </c>
      <c r="K205" s="27">
        <v>0</v>
      </c>
      <c r="L205" s="43">
        <v>0</v>
      </c>
      <c r="M205" s="53">
        <v>0</v>
      </c>
      <c r="O205" s="60">
        <v>47782</v>
      </c>
      <c r="P205" s="60">
        <v>872</v>
      </c>
      <c r="Q205" s="60">
        <v>697.6</v>
      </c>
      <c r="R205" s="60">
        <v>654</v>
      </c>
      <c r="T205" s="96">
        <f t="shared" si="12"/>
        <v>0</v>
      </c>
      <c r="U205" s="96">
        <f t="shared" si="13"/>
        <v>0</v>
      </c>
      <c r="W205" s="94">
        <f t="shared" si="14"/>
        <v>0</v>
      </c>
      <c r="X205" s="94">
        <f t="shared" si="15"/>
        <v>0</v>
      </c>
    </row>
    <row r="206" spans="1:24" ht="114.75">
      <c r="A206" s="20">
        <v>196</v>
      </c>
      <c r="B206" s="21" t="s">
        <v>848</v>
      </c>
      <c r="C206" s="22" t="s">
        <v>849</v>
      </c>
      <c r="D206" s="21" t="s">
        <v>559</v>
      </c>
      <c r="E206" s="23">
        <v>0</v>
      </c>
      <c r="F206" s="24">
        <v>0</v>
      </c>
      <c r="G206" s="24">
        <v>0</v>
      </c>
      <c r="H206" s="25">
        <v>0</v>
      </c>
      <c r="I206" s="26"/>
      <c r="J206" s="24">
        <v>0</v>
      </c>
      <c r="K206" s="27">
        <v>0</v>
      </c>
      <c r="L206" s="43">
        <v>0</v>
      </c>
      <c r="M206" s="53">
        <v>0</v>
      </c>
      <c r="O206" s="60">
        <v>68476</v>
      </c>
      <c r="P206" s="60">
        <v>3207</v>
      </c>
      <c r="Q206" s="60">
        <v>2565.6</v>
      </c>
      <c r="R206" s="60">
        <v>2405.25</v>
      </c>
      <c r="T206" s="96">
        <f t="shared" si="12"/>
        <v>0</v>
      </c>
      <c r="U206" s="96">
        <f t="shared" si="13"/>
        <v>0</v>
      </c>
      <c r="W206" s="94">
        <f t="shared" si="14"/>
        <v>0</v>
      </c>
      <c r="X206" s="94">
        <f t="shared" si="15"/>
        <v>0</v>
      </c>
    </row>
    <row r="207" spans="1:24" ht="165.75">
      <c r="A207" s="20">
        <v>197</v>
      </c>
      <c r="B207" s="21" t="s">
        <v>850</v>
      </c>
      <c r="C207" s="22" t="s">
        <v>851</v>
      </c>
      <c r="D207" s="21" t="s">
        <v>559</v>
      </c>
      <c r="E207" s="23">
        <v>0</v>
      </c>
      <c r="F207" s="24">
        <v>0</v>
      </c>
      <c r="G207" s="24">
        <v>0</v>
      </c>
      <c r="H207" s="25">
        <v>0</v>
      </c>
      <c r="I207" s="26"/>
      <c r="J207" s="24">
        <v>0</v>
      </c>
      <c r="K207" s="27">
        <v>0</v>
      </c>
      <c r="L207" s="43">
        <v>0</v>
      </c>
      <c r="M207" s="53">
        <v>0</v>
      </c>
      <c r="O207" s="60">
        <v>169680</v>
      </c>
      <c r="P207" s="60">
        <v>48832</v>
      </c>
      <c r="Q207" s="60">
        <v>39065.599999999999</v>
      </c>
      <c r="R207" s="60">
        <v>36624</v>
      </c>
      <c r="T207" s="96">
        <f t="shared" si="12"/>
        <v>0</v>
      </c>
      <c r="U207" s="96">
        <f t="shared" si="13"/>
        <v>0</v>
      </c>
      <c r="W207" s="94">
        <f t="shared" si="14"/>
        <v>0</v>
      </c>
      <c r="X207" s="94">
        <f t="shared" si="15"/>
        <v>0</v>
      </c>
    </row>
    <row r="208" spans="1:24" ht="165.75">
      <c r="A208" s="20">
        <v>198</v>
      </c>
      <c r="B208" s="21" t="s">
        <v>852</v>
      </c>
      <c r="C208" s="22" t="s">
        <v>853</v>
      </c>
      <c r="D208" s="21" t="s">
        <v>559</v>
      </c>
      <c r="E208" s="23">
        <v>10</v>
      </c>
      <c r="F208" s="24">
        <v>47528</v>
      </c>
      <c r="G208" s="24">
        <v>32679</v>
      </c>
      <c r="H208" s="25">
        <v>0</v>
      </c>
      <c r="I208" s="26"/>
      <c r="J208" s="24">
        <v>47528</v>
      </c>
      <c r="K208" s="27">
        <v>475280</v>
      </c>
      <c r="L208" s="43">
        <v>0</v>
      </c>
      <c r="M208" s="53">
        <v>10</v>
      </c>
      <c r="O208" s="60">
        <v>101808</v>
      </c>
      <c r="P208" s="60">
        <v>32679</v>
      </c>
      <c r="Q208" s="60">
        <v>26143.200000000001</v>
      </c>
      <c r="R208" s="60">
        <v>24509.25</v>
      </c>
      <c r="T208" s="96">
        <f t="shared" si="12"/>
        <v>1242534009.6000001</v>
      </c>
      <c r="U208" s="96">
        <f t="shared" si="13"/>
        <v>1164875634</v>
      </c>
      <c r="W208" s="94">
        <f t="shared" si="14"/>
        <v>1242534009.6000001</v>
      </c>
      <c r="X208" s="94">
        <f t="shared" si="15"/>
        <v>1164875634</v>
      </c>
    </row>
    <row r="209" spans="1:24" ht="127.5">
      <c r="A209" s="20">
        <v>199</v>
      </c>
      <c r="B209" s="21" t="s">
        <v>854</v>
      </c>
      <c r="C209" s="22" t="s">
        <v>855</v>
      </c>
      <c r="D209" s="21" t="s">
        <v>559</v>
      </c>
      <c r="E209" s="23">
        <v>0</v>
      </c>
      <c r="F209" s="24">
        <v>0</v>
      </c>
      <c r="G209" s="24">
        <v>0</v>
      </c>
      <c r="H209" s="25">
        <v>0</v>
      </c>
      <c r="I209" s="26"/>
      <c r="J209" s="24">
        <v>0</v>
      </c>
      <c r="K209" s="27">
        <v>0</v>
      </c>
      <c r="L209" s="43">
        <v>0</v>
      </c>
      <c r="M209" s="53">
        <v>0</v>
      </c>
      <c r="O209" s="60">
        <v>96152</v>
      </c>
      <c r="P209" s="60">
        <v>17107</v>
      </c>
      <c r="Q209" s="60">
        <v>13685.6</v>
      </c>
      <c r="R209" s="60">
        <v>12830.25</v>
      </c>
      <c r="T209" s="96">
        <f t="shared" si="12"/>
        <v>0</v>
      </c>
      <c r="U209" s="96">
        <f t="shared" si="13"/>
        <v>0</v>
      </c>
      <c r="W209" s="94">
        <f t="shared" si="14"/>
        <v>0</v>
      </c>
      <c r="X209" s="94">
        <f t="shared" si="15"/>
        <v>0</v>
      </c>
    </row>
    <row r="210" spans="1:24" ht="127.5">
      <c r="A210" s="20">
        <v>200</v>
      </c>
      <c r="B210" s="21" t="s">
        <v>856</v>
      </c>
      <c r="C210" s="22" t="s">
        <v>857</v>
      </c>
      <c r="D210" s="21" t="s">
        <v>559</v>
      </c>
      <c r="E210" s="23">
        <v>0</v>
      </c>
      <c r="F210" s="24">
        <v>0</v>
      </c>
      <c r="G210" s="24">
        <v>0</v>
      </c>
      <c r="H210" s="25">
        <v>0</v>
      </c>
      <c r="I210" s="26"/>
      <c r="J210" s="24">
        <v>0</v>
      </c>
      <c r="K210" s="27">
        <v>0</v>
      </c>
      <c r="L210" s="43">
        <v>0</v>
      </c>
      <c r="M210" s="53">
        <v>0</v>
      </c>
      <c r="O210" s="60">
        <v>56560</v>
      </c>
      <c r="P210" s="60">
        <v>18410</v>
      </c>
      <c r="Q210" s="60">
        <v>14728</v>
      </c>
      <c r="R210" s="60">
        <v>13807.5</v>
      </c>
      <c r="T210" s="96">
        <f t="shared" si="12"/>
        <v>0</v>
      </c>
      <c r="U210" s="96">
        <f t="shared" si="13"/>
        <v>0</v>
      </c>
      <c r="W210" s="94">
        <f t="shared" si="14"/>
        <v>0</v>
      </c>
      <c r="X210" s="94">
        <f t="shared" si="15"/>
        <v>0</v>
      </c>
    </row>
    <row r="211" spans="1:24" ht="191.25">
      <c r="A211" s="20">
        <v>201</v>
      </c>
      <c r="B211" s="21" t="s">
        <v>858</v>
      </c>
      <c r="C211" s="22" t="s">
        <v>859</v>
      </c>
      <c r="D211" s="21" t="s">
        <v>559</v>
      </c>
      <c r="E211" s="23">
        <v>1</v>
      </c>
      <c r="F211" s="24">
        <v>2669</v>
      </c>
      <c r="G211" s="24">
        <v>2611</v>
      </c>
      <c r="H211" s="25">
        <v>0</v>
      </c>
      <c r="I211" s="26"/>
      <c r="J211" s="24">
        <v>2669</v>
      </c>
      <c r="K211" s="27">
        <v>2669</v>
      </c>
      <c r="L211" s="43">
        <v>0</v>
      </c>
      <c r="M211" s="53">
        <v>1</v>
      </c>
      <c r="O211" s="60">
        <v>7353</v>
      </c>
      <c r="P211" s="60">
        <v>2611</v>
      </c>
      <c r="Q211" s="60">
        <v>2088.8000000000002</v>
      </c>
      <c r="R211" s="60">
        <v>1958.25</v>
      </c>
      <c r="T211" s="96">
        <f t="shared" si="12"/>
        <v>5575007.2000000002</v>
      </c>
      <c r="U211" s="96">
        <f t="shared" si="13"/>
        <v>5226569.25</v>
      </c>
      <c r="W211" s="94">
        <f t="shared" si="14"/>
        <v>5575007.2000000002</v>
      </c>
      <c r="X211" s="94">
        <f t="shared" si="15"/>
        <v>5226569.25</v>
      </c>
    </row>
    <row r="212" spans="1:24" ht="127.5">
      <c r="A212" s="20">
        <v>202</v>
      </c>
      <c r="B212" s="21" t="s">
        <v>860</v>
      </c>
      <c r="C212" s="22" t="s">
        <v>861</v>
      </c>
      <c r="D212" s="21" t="s">
        <v>559</v>
      </c>
      <c r="E212" s="23">
        <v>0</v>
      </c>
      <c r="F212" s="24">
        <v>0</v>
      </c>
      <c r="G212" s="24">
        <v>0</v>
      </c>
      <c r="H212" s="25">
        <v>0</v>
      </c>
      <c r="I212" s="26"/>
      <c r="J212" s="24">
        <v>0</v>
      </c>
      <c r="K212" s="27">
        <v>0</v>
      </c>
      <c r="L212" s="43">
        <v>0</v>
      </c>
      <c r="M212" s="53">
        <v>0</v>
      </c>
      <c r="O212" s="60">
        <v>24833</v>
      </c>
      <c r="P212" s="60">
        <v>4233</v>
      </c>
      <c r="Q212" s="60">
        <v>3386.4</v>
      </c>
      <c r="R212" s="60">
        <v>3174.75</v>
      </c>
      <c r="T212" s="96">
        <f t="shared" si="12"/>
        <v>0</v>
      </c>
      <c r="U212" s="96">
        <f t="shared" si="13"/>
        <v>0</v>
      </c>
      <c r="W212" s="94">
        <f t="shared" si="14"/>
        <v>0</v>
      </c>
      <c r="X212" s="94">
        <f t="shared" si="15"/>
        <v>0</v>
      </c>
    </row>
    <row r="213" spans="1:24" ht="140.25">
      <c r="A213" s="20">
        <v>203</v>
      </c>
      <c r="B213" s="21" t="s">
        <v>862</v>
      </c>
      <c r="C213" s="22" t="s">
        <v>863</v>
      </c>
      <c r="D213" s="21" t="s">
        <v>559</v>
      </c>
      <c r="E213" s="23">
        <v>0</v>
      </c>
      <c r="F213" s="24">
        <v>0</v>
      </c>
      <c r="G213" s="24">
        <v>0</v>
      </c>
      <c r="H213" s="25">
        <v>0</v>
      </c>
      <c r="I213" s="26"/>
      <c r="J213" s="24">
        <v>0</v>
      </c>
      <c r="K213" s="27">
        <v>0</v>
      </c>
      <c r="L213" s="43">
        <v>0</v>
      </c>
      <c r="M213" s="53">
        <v>0</v>
      </c>
      <c r="O213" s="60">
        <v>23557</v>
      </c>
      <c r="P213" s="60">
        <v>7720</v>
      </c>
      <c r="Q213" s="60">
        <v>6176</v>
      </c>
      <c r="R213" s="60">
        <v>5790</v>
      </c>
      <c r="T213" s="96">
        <f t="shared" si="12"/>
        <v>0</v>
      </c>
      <c r="U213" s="96">
        <f t="shared" si="13"/>
        <v>0</v>
      </c>
      <c r="W213" s="94">
        <f t="shared" si="14"/>
        <v>0</v>
      </c>
      <c r="X213" s="94">
        <f t="shared" si="15"/>
        <v>0</v>
      </c>
    </row>
    <row r="214" spans="1:24" ht="140.25">
      <c r="A214" s="20">
        <v>204</v>
      </c>
      <c r="B214" s="21" t="s">
        <v>864</v>
      </c>
      <c r="C214" s="22" t="s">
        <v>865</v>
      </c>
      <c r="D214" s="21" t="s">
        <v>559</v>
      </c>
      <c r="E214" s="23">
        <v>0</v>
      </c>
      <c r="F214" s="24">
        <v>0</v>
      </c>
      <c r="G214" s="24">
        <v>0</v>
      </c>
      <c r="H214" s="25">
        <v>0</v>
      </c>
      <c r="I214" s="26"/>
      <c r="J214" s="24">
        <v>0</v>
      </c>
      <c r="K214" s="27">
        <v>0</v>
      </c>
      <c r="L214" s="43">
        <v>0</v>
      </c>
      <c r="M214" s="53">
        <v>0</v>
      </c>
      <c r="O214" s="60">
        <v>33340</v>
      </c>
      <c r="P214" s="60">
        <v>5956</v>
      </c>
      <c r="Q214" s="60">
        <v>4764.8</v>
      </c>
      <c r="R214" s="60">
        <v>4467</v>
      </c>
      <c r="T214" s="96">
        <f t="shared" si="12"/>
        <v>0</v>
      </c>
      <c r="U214" s="96">
        <f t="shared" si="13"/>
        <v>0</v>
      </c>
      <c r="W214" s="94">
        <f t="shared" si="14"/>
        <v>0</v>
      </c>
      <c r="X214" s="94">
        <f t="shared" si="15"/>
        <v>0</v>
      </c>
    </row>
    <row r="215" spans="1:24" ht="127.5">
      <c r="A215" s="20">
        <v>205</v>
      </c>
      <c r="B215" s="21" t="s">
        <v>866</v>
      </c>
      <c r="C215" s="22" t="s">
        <v>867</v>
      </c>
      <c r="D215" s="21" t="s">
        <v>559</v>
      </c>
      <c r="E215" s="23">
        <v>1</v>
      </c>
      <c r="F215" s="24">
        <v>4884</v>
      </c>
      <c r="G215" s="24">
        <v>2417</v>
      </c>
      <c r="H215" s="25">
        <v>0</v>
      </c>
      <c r="I215" s="26"/>
      <c r="J215" s="24">
        <v>4884</v>
      </c>
      <c r="K215" s="27">
        <v>4884</v>
      </c>
      <c r="L215" s="43">
        <v>0</v>
      </c>
      <c r="M215" s="53">
        <v>1</v>
      </c>
      <c r="O215" s="60">
        <v>12833</v>
      </c>
      <c r="P215" s="60">
        <v>2417</v>
      </c>
      <c r="Q215" s="60">
        <v>1933.6</v>
      </c>
      <c r="R215" s="60">
        <v>1812.75</v>
      </c>
      <c r="T215" s="96">
        <f t="shared" si="12"/>
        <v>9443702.4000000004</v>
      </c>
      <c r="U215" s="96">
        <f t="shared" si="13"/>
        <v>8853471</v>
      </c>
      <c r="W215" s="94">
        <f t="shared" si="14"/>
        <v>9443702.4000000004</v>
      </c>
      <c r="X215" s="94">
        <f t="shared" si="15"/>
        <v>8853471</v>
      </c>
    </row>
    <row r="216" spans="1:24" ht="76.5">
      <c r="A216" s="20">
        <v>206</v>
      </c>
      <c r="B216" s="21" t="s">
        <v>868</v>
      </c>
      <c r="C216" s="22" t="s">
        <v>869</v>
      </c>
      <c r="D216" s="21" t="s">
        <v>559</v>
      </c>
      <c r="E216" s="23">
        <v>0</v>
      </c>
      <c r="F216" s="24">
        <v>0</v>
      </c>
      <c r="G216" s="24">
        <v>0</v>
      </c>
      <c r="H216" s="25">
        <v>0</v>
      </c>
      <c r="I216" s="26"/>
      <c r="J216" s="24">
        <v>0</v>
      </c>
      <c r="K216" s="27">
        <v>0</v>
      </c>
      <c r="L216" s="43">
        <v>0</v>
      </c>
      <c r="M216" s="53">
        <v>0</v>
      </c>
      <c r="O216" s="60">
        <v>85910</v>
      </c>
      <c r="P216" s="60">
        <v>2569</v>
      </c>
      <c r="Q216" s="60">
        <v>2055.1999999999998</v>
      </c>
      <c r="R216" s="60">
        <v>1926.75</v>
      </c>
      <c r="T216" s="96">
        <f t="shared" si="12"/>
        <v>0</v>
      </c>
      <c r="U216" s="96">
        <f t="shared" si="13"/>
        <v>0</v>
      </c>
      <c r="W216" s="94">
        <f t="shared" si="14"/>
        <v>0</v>
      </c>
      <c r="X216" s="94">
        <f t="shared" si="15"/>
        <v>0</v>
      </c>
    </row>
    <row r="217" spans="1:24" ht="102">
      <c r="A217" s="20">
        <v>207</v>
      </c>
      <c r="B217" s="21" t="s">
        <v>870</v>
      </c>
      <c r="C217" s="22" t="s">
        <v>871</v>
      </c>
      <c r="D217" s="21" t="s">
        <v>559</v>
      </c>
      <c r="E217" s="23">
        <v>0</v>
      </c>
      <c r="F217" s="24">
        <v>0</v>
      </c>
      <c r="G217" s="24">
        <v>0</v>
      </c>
      <c r="H217" s="25">
        <v>0</v>
      </c>
      <c r="I217" s="26"/>
      <c r="J217" s="24">
        <v>0</v>
      </c>
      <c r="K217" s="27">
        <v>0</v>
      </c>
      <c r="L217" s="43">
        <v>0</v>
      </c>
      <c r="M217" s="53">
        <v>0</v>
      </c>
      <c r="O217" s="60">
        <v>4846</v>
      </c>
      <c r="P217" s="60">
        <v>1365</v>
      </c>
      <c r="Q217" s="60">
        <v>1092</v>
      </c>
      <c r="R217" s="60">
        <v>1023.75</v>
      </c>
      <c r="T217" s="96">
        <f t="shared" si="12"/>
        <v>0</v>
      </c>
      <c r="U217" s="96">
        <f t="shared" si="13"/>
        <v>0</v>
      </c>
      <c r="W217" s="94">
        <f t="shared" si="14"/>
        <v>0</v>
      </c>
      <c r="X217" s="94">
        <f t="shared" si="15"/>
        <v>0</v>
      </c>
    </row>
    <row r="218" spans="1:24" ht="165.75">
      <c r="A218" s="20">
        <v>208</v>
      </c>
      <c r="B218" s="21" t="s">
        <v>872</v>
      </c>
      <c r="C218" s="22" t="s">
        <v>873</v>
      </c>
      <c r="D218" s="21" t="s">
        <v>559</v>
      </c>
      <c r="E218" s="23">
        <v>0</v>
      </c>
      <c r="F218" s="24">
        <v>0</v>
      </c>
      <c r="G218" s="24">
        <v>0</v>
      </c>
      <c r="H218" s="25">
        <v>0</v>
      </c>
      <c r="I218" s="26"/>
      <c r="J218" s="24">
        <v>0</v>
      </c>
      <c r="K218" s="27">
        <v>0</v>
      </c>
      <c r="L218" s="43">
        <v>0</v>
      </c>
      <c r="M218" s="53">
        <v>0</v>
      </c>
      <c r="O218" s="60">
        <v>42986</v>
      </c>
      <c r="P218" s="60">
        <v>2320</v>
      </c>
      <c r="Q218" s="60">
        <v>1856</v>
      </c>
      <c r="R218" s="60">
        <v>1740</v>
      </c>
      <c r="T218" s="96">
        <f t="shared" si="12"/>
        <v>0</v>
      </c>
      <c r="U218" s="96">
        <f t="shared" si="13"/>
        <v>0</v>
      </c>
      <c r="W218" s="94">
        <f t="shared" si="14"/>
        <v>0</v>
      </c>
      <c r="X218" s="94">
        <f t="shared" si="15"/>
        <v>0</v>
      </c>
    </row>
    <row r="219" spans="1:24" ht="165.75">
      <c r="A219" s="20">
        <v>209</v>
      </c>
      <c r="B219" s="21" t="s">
        <v>874</v>
      </c>
      <c r="C219" s="22" t="s">
        <v>873</v>
      </c>
      <c r="D219" s="21" t="s">
        <v>559</v>
      </c>
      <c r="E219" s="23">
        <v>0</v>
      </c>
      <c r="F219" s="24">
        <v>0</v>
      </c>
      <c r="G219" s="24">
        <v>0</v>
      </c>
      <c r="H219" s="25">
        <v>0</v>
      </c>
      <c r="I219" s="26"/>
      <c r="J219" s="24">
        <v>0</v>
      </c>
      <c r="K219" s="27">
        <v>0</v>
      </c>
      <c r="L219" s="43">
        <v>0</v>
      </c>
      <c r="M219" s="53">
        <v>0</v>
      </c>
      <c r="O219" s="60">
        <v>88465</v>
      </c>
      <c r="P219" s="60">
        <v>15322</v>
      </c>
      <c r="Q219" s="60">
        <v>12257.6</v>
      </c>
      <c r="R219" s="60">
        <v>11491.5</v>
      </c>
      <c r="T219" s="96">
        <f t="shared" si="12"/>
        <v>0</v>
      </c>
      <c r="U219" s="96">
        <f t="shared" si="13"/>
        <v>0</v>
      </c>
      <c r="W219" s="94">
        <f t="shared" si="14"/>
        <v>0</v>
      </c>
      <c r="X219" s="94">
        <f t="shared" si="15"/>
        <v>0</v>
      </c>
    </row>
    <row r="220" spans="1:24" ht="76.5">
      <c r="A220" s="20">
        <v>210</v>
      </c>
      <c r="B220" s="21" t="s">
        <v>875</v>
      </c>
      <c r="C220" s="22" t="s">
        <v>876</v>
      </c>
      <c r="D220" s="21" t="s">
        <v>559</v>
      </c>
      <c r="E220" s="23">
        <v>80</v>
      </c>
      <c r="F220" s="24">
        <v>3951</v>
      </c>
      <c r="G220" s="24">
        <v>226</v>
      </c>
      <c r="H220" s="25">
        <v>0</v>
      </c>
      <c r="I220" s="26"/>
      <c r="J220" s="24">
        <v>3951</v>
      </c>
      <c r="K220" s="27">
        <v>316080</v>
      </c>
      <c r="L220" s="43">
        <v>0</v>
      </c>
      <c r="M220" s="53">
        <v>80</v>
      </c>
      <c r="O220" s="60">
        <v>3951</v>
      </c>
      <c r="P220" s="60">
        <v>226</v>
      </c>
      <c r="Q220" s="60">
        <v>180.8</v>
      </c>
      <c r="R220" s="60">
        <v>169.5</v>
      </c>
      <c r="T220" s="96">
        <f t="shared" si="12"/>
        <v>714340.8</v>
      </c>
      <c r="U220" s="96">
        <f t="shared" si="13"/>
        <v>669694.5</v>
      </c>
      <c r="W220" s="94">
        <f t="shared" si="14"/>
        <v>714340.8</v>
      </c>
      <c r="X220" s="94">
        <f t="shared" si="15"/>
        <v>669694.5</v>
      </c>
    </row>
    <row r="221" spans="1:24" ht="76.5">
      <c r="A221" s="20">
        <v>211</v>
      </c>
      <c r="B221" s="21" t="s">
        <v>877</v>
      </c>
      <c r="C221" s="22" t="s">
        <v>876</v>
      </c>
      <c r="D221" s="21" t="s">
        <v>559</v>
      </c>
      <c r="E221" s="23">
        <v>0</v>
      </c>
      <c r="F221" s="24">
        <v>0</v>
      </c>
      <c r="G221" s="24">
        <v>0</v>
      </c>
      <c r="H221" s="25">
        <v>0</v>
      </c>
      <c r="I221" s="26"/>
      <c r="J221" s="24">
        <v>0</v>
      </c>
      <c r="K221" s="27">
        <v>0</v>
      </c>
      <c r="L221" s="43">
        <v>0</v>
      </c>
      <c r="M221" s="53">
        <v>0</v>
      </c>
      <c r="O221" s="60">
        <v>7805</v>
      </c>
      <c r="P221" s="60">
        <v>1540</v>
      </c>
      <c r="Q221" s="60">
        <v>1232</v>
      </c>
      <c r="R221" s="60">
        <v>1155</v>
      </c>
      <c r="T221" s="96">
        <f t="shared" si="12"/>
        <v>0</v>
      </c>
      <c r="U221" s="96">
        <f t="shared" si="13"/>
        <v>0</v>
      </c>
      <c r="W221" s="94">
        <f t="shared" si="14"/>
        <v>0</v>
      </c>
      <c r="X221" s="94">
        <f t="shared" si="15"/>
        <v>0</v>
      </c>
    </row>
    <row r="222" spans="1:24" ht="76.5">
      <c r="A222" s="20">
        <v>212</v>
      </c>
      <c r="B222" s="21" t="s">
        <v>878</v>
      </c>
      <c r="C222" s="22" t="s">
        <v>879</v>
      </c>
      <c r="D222" s="21" t="s">
        <v>559</v>
      </c>
      <c r="E222" s="23">
        <v>0</v>
      </c>
      <c r="F222" s="24">
        <v>0</v>
      </c>
      <c r="G222" s="24">
        <v>0</v>
      </c>
      <c r="H222" s="25">
        <v>0</v>
      </c>
      <c r="I222" s="26"/>
      <c r="J222" s="24">
        <v>0</v>
      </c>
      <c r="K222" s="27">
        <v>0</v>
      </c>
      <c r="L222" s="43">
        <v>0</v>
      </c>
      <c r="M222" s="53">
        <v>0</v>
      </c>
      <c r="O222" s="60">
        <v>6106</v>
      </c>
      <c r="P222" s="60">
        <v>226</v>
      </c>
      <c r="Q222" s="60">
        <v>180.8</v>
      </c>
      <c r="R222" s="60">
        <v>169.5</v>
      </c>
      <c r="T222" s="96">
        <f t="shared" si="12"/>
        <v>0</v>
      </c>
      <c r="U222" s="96">
        <f t="shared" si="13"/>
        <v>0</v>
      </c>
      <c r="W222" s="94">
        <f t="shared" si="14"/>
        <v>0</v>
      </c>
      <c r="X222" s="94">
        <f t="shared" si="15"/>
        <v>0</v>
      </c>
    </row>
    <row r="223" spans="1:24" ht="76.5">
      <c r="A223" s="20">
        <v>213</v>
      </c>
      <c r="B223" s="21" t="s">
        <v>880</v>
      </c>
      <c r="C223" s="22" t="s">
        <v>879</v>
      </c>
      <c r="D223" s="21" t="s">
        <v>559</v>
      </c>
      <c r="E223" s="23">
        <v>0</v>
      </c>
      <c r="F223" s="24">
        <v>0</v>
      </c>
      <c r="G223" s="24">
        <v>0</v>
      </c>
      <c r="H223" s="25">
        <v>0</v>
      </c>
      <c r="I223" s="26"/>
      <c r="J223" s="24">
        <v>0</v>
      </c>
      <c r="K223" s="27">
        <v>0</v>
      </c>
      <c r="L223" s="43">
        <v>0</v>
      </c>
      <c r="M223" s="53">
        <v>0</v>
      </c>
      <c r="O223" s="60">
        <v>12217</v>
      </c>
      <c r="P223" s="60">
        <v>2310</v>
      </c>
      <c r="Q223" s="60">
        <v>1848</v>
      </c>
      <c r="R223" s="60">
        <v>1732.5</v>
      </c>
      <c r="T223" s="96">
        <f t="shared" si="12"/>
        <v>0</v>
      </c>
      <c r="U223" s="96">
        <f t="shared" si="13"/>
        <v>0</v>
      </c>
      <c r="W223" s="94">
        <f t="shared" si="14"/>
        <v>0</v>
      </c>
      <c r="X223" s="94">
        <f t="shared" si="15"/>
        <v>0</v>
      </c>
    </row>
    <row r="224" spans="1:24" ht="76.5">
      <c r="A224" s="20">
        <v>214</v>
      </c>
      <c r="B224" s="21" t="s">
        <v>881</v>
      </c>
      <c r="C224" s="22" t="s">
        <v>882</v>
      </c>
      <c r="D224" s="21" t="s">
        <v>559</v>
      </c>
      <c r="E224" s="23">
        <v>0</v>
      </c>
      <c r="F224" s="24">
        <v>0</v>
      </c>
      <c r="G224" s="24">
        <v>0</v>
      </c>
      <c r="H224" s="25">
        <v>0</v>
      </c>
      <c r="I224" s="26"/>
      <c r="J224" s="24">
        <v>0</v>
      </c>
      <c r="K224" s="27">
        <v>0</v>
      </c>
      <c r="L224" s="43">
        <v>0</v>
      </c>
      <c r="M224" s="53">
        <v>0</v>
      </c>
      <c r="O224" s="60">
        <v>11984</v>
      </c>
      <c r="P224" s="60">
        <v>2256</v>
      </c>
      <c r="Q224" s="60">
        <v>1804.8</v>
      </c>
      <c r="R224" s="60">
        <v>1692</v>
      </c>
      <c r="T224" s="96">
        <f t="shared" si="12"/>
        <v>0</v>
      </c>
      <c r="U224" s="96">
        <f t="shared" si="13"/>
        <v>0</v>
      </c>
      <c r="W224" s="94">
        <f t="shared" si="14"/>
        <v>0</v>
      </c>
      <c r="X224" s="94">
        <f t="shared" si="15"/>
        <v>0</v>
      </c>
    </row>
    <row r="225" spans="1:24" ht="89.25">
      <c r="A225" s="20">
        <v>215</v>
      </c>
      <c r="B225" s="21" t="s">
        <v>883</v>
      </c>
      <c r="C225" s="22" t="s">
        <v>884</v>
      </c>
      <c r="D225" s="21" t="s">
        <v>559</v>
      </c>
      <c r="E225" s="23">
        <v>0</v>
      </c>
      <c r="F225" s="24">
        <v>0</v>
      </c>
      <c r="G225" s="24">
        <v>0</v>
      </c>
      <c r="H225" s="25">
        <v>0</v>
      </c>
      <c r="I225" s="26"/>
      <c r="J225" s="24">
        <v>0</v>
      </c>
      <c r="K225" s="27">
        <v>0</v>
      </c>
      <c r="L225" s="43">
        <v>0</v>
      </c>
      <c r="M225" s="53">
        <v>0</v>
      </c>
      <c r="O225" s="60">
        <v>12352</v>
      </c>
      <c r="P225" s="60">
        <v>2256</v>
      </c>
      <c r="Q225" s="60">
        <v>1804.8</v>
      </c>
      <c r="R225" s="60">
        <v>1692</v>
      </c>
      <c r="T225" s="96">
        <f t="shared" si="12"/>
        <v>0</v>
      </c>
      <c r="U225" s="96">
        <f t="shared" si="13"/>
        <v>0</v>
      </c>
      <c r="W225" s="94">
        <f t="shared" si="14"/>
        <v>0</v>
      </c>
      <c r="X225" s="94">
        <f t="shared" si="15"/>
        <v>0</v>
      </c>
    </row>
    <row r="226" spans="1:24" ht="89.25">
      <c r="A226" s="20">
        <v>216</v>
      </c>
      <c r="B226" s="21" t="s">
        <v>885</v>
      </c>
      <c r="C226" s="22" t="s">
        <v>886</v>
      </c>
      <c r="D226" s="21" t="s">
        <v>559</v>
      </c>
      <c r="E226" s="23">
        <v>0</v>
      </c>
      <c r="F226" s="24">
        <v>0</v>
      </c>
      <c r="G226" s="24">
        <v>0</v>
      </c>
      <c r="H226" s="25">
        <v>0</v>
      </c>
      <c r="I226" s="26"/>
      <c r="J226" s="24">
        <v>0</v>
      </c>
      <c r="K226" s="27">
        <v>0</v>
      </c>
      <c r="L226" s="43">
        <v>0</v>
      </c>
      <c r="M226" s="53">
        <v>0</v>
      </c>
      <c r="O226" s="60">
        <v>59745</v>
      </c>
      <c r="P226" s="60">
        <v>1155</v>
      </c>
      <c r="Q226" s="60">
        <v>924</v>
      </c>
      <c r="R226" s="60">
        <v>866.25</v>
      </c>
      <c r="T226" s="96">
        <f t="shared" si="12"/>
        <v>0</v>
      </c>
      <c r="U226" s="96">
        <f t="shared" si="13"/>
        <v>0</v>
      </c>
      <c r="W226" s="94">
        <f t="shared" si="14"/>
        <v>0</v>
      </c>
      <c r="X226" s="94">
        <f t="shared" si="15"/>
        <v>0</v>
      </c>
    </row>
    <row r="227" spans="1:24" ht="89.25">
      <c r="A227" s="20">
        <v>217</v>
      </c>
      <c r="B227" s="21" t="s">
        <v>887</v>
      </c>
      <c r="C227" s="22" t="s">
        <v>888</v>
      </c>
      <c r="D227" s="21" t="s">
        <v>559</v>
      </c>
      <c r="E227" s="23">
        <v>0</v>
      </c>
      <c r="F227" s="24">
        <v>0</v>
      </c>
      <c r="G227" s="24">
        <v>0</v>
      </c>
      <c r="H227" s="25">
        <v>0</v>
      </c>
      <c r="I227" s="26"/>
      <c r="J227" s="24">
        <v>0</v>
      </c>
      <c r="K227" s="27">
        <v>0</v>
      </c>
      <c r="L227" s="43">
        <v>0</v>
      </c>
      <c r="M227" s="53">
        <v>0</v>
      </c>
      <c r="O227" s="60">
        <v>6416</v>
      </c>
      <c r="P227" s="60">
        <v>1414</v>
      </c>
      <c r="Q227" s="60">
        <v>1131.2</v>
      </c>
      <c r="R227" s="60">
        <v>1060.5</v>
      </c>
      <c r="T227" s="96">
        <f t="shared" si="12"/>
        <v>0</v>
      </c>
      <c r="U227" s="96">
        <f t="shared" si="13"/>
        <v>0</v>
      </c>
      <c r="W227" s="94">
        <f t="shared" si="14"/>
        <v>0</v>
      </c>
      <c r="X227" s="94">
        <f t="shared" si="15"/>
        <v>0</v>
      </c>
    </row>
    <row r="228" spans="1:24" ht="191.25">
      <c r="A228" s="20">
        <v>218</v>
      </c>
      <c r="B228" s="21" t="s">
        <v>889</v>
      </c>
      <c r="C228" s="22" t="s">
        <v>890</v>
      </c>
      <c r="D228" s="21" t="s">
        <v>559</v>
      </c>
      <c r="E228" s="23">
        <v>0</v>
      </c>
      <c r="F228" s="24">
        <v>0</v>
      </c>
      <c r="G228" s="24">
        <v>0</v>
      </c>
      <c r="H228" s="25">
        <v>0</v>
      </c>
      <c r="I228" s="26"/>
      <c r="J228" s="24">
        <v>0</v>
      </c>
      <c r="K228" s="27">
        <v>0</v>
      </c>
      <c r="L228" s="43">
        <v>0</v>
      </c>
      <c r="M228" s="53">
        <v>0</v>
      </c>
      <c r="O228" s="60">
        <v>25909</v>
      </c>
      <c r="P228" s="60">
        <v>679</v>
      </c>
      <c r="Q228" s="60">
        <v>543.20000000000005</v>
      </c>
      <c r="R228" s="60">
        <v>509.25</v>
      </c>
      <c r="T228" s="96">
        <f t="shared" si="12"/>
        <v>0</v>
      </c>
      <c r="U228" s="96">
        <f t="shared" si="13"/>
        <v>0</v>
      </c>
      <c r="W228" s="94">
        <f t="shared" si="14"/>
        <v>0</v>
      </c>
      <c r="X228" s="94">
        <f t="shared" si="15"/>
        <v>0</v>
      </c>
    </row>
    <row r="229" spans="1:24" ht="191.25">
      <c r="A229" s="20">
        <v>219</v>
      </c>
      <c r="B229" s="21" t="s">
        <v>891</v>
      </c>
      <c r="C229" s="22" t="s">
        <v>890</v>
      </c>
      <c r="D229" s="21" t="s">
        <v>559</v>
      </c>
      <c r="E229" s="23">
        <v>0</v>
      </c>
      <c r="F229" s="24">
        <v>0</v>
      </c>
      <c r="G229" s="24">
        <v>0</v>
      </c>
      <c r="H229" s="25">
        <v>0</v>
      </c>
      <c r="I229" s="26"/>
      <c r="J229" s="24">
        <v>0</v>
      </c>
      <c r="K229" s="27">
        <v>0</v>
      </c>
      <c r="L229" s="43">
        <v>0</v>
      </c>
      <c r="M229" s="53">
        <v>0</v>
      </c>
      <c r="O229" s="60">
        <v>78441</v>
      </c>
      <c r="P229" s="60">
        <v>6930</v>
      </c>
      <c r="Q229" s="60">
        <v>5544</v>
      </c>
      <c r="R229" s="60">
        <v>5197.5</v>
      </c>
      <c r="T229" s="96">
        <f t="shared" si="12"/>
        <v>0</v>
      </c>
      <c r="U229" s="96">
        <f t="shared" si="13"/>
        <v>0</v>
      </c>
      <c r="W229" s="94">
        <f t="shared" si="14"/>
        <v>0</v>
      </c>
      <c r="X229" s="94">
        <f t="shared" si="15"/>
        <v>0</v>
      </c>
    </row>
    <row r="230" spans="1:24" ht="191.25">
      <c r="A230" s="20">
        <v>220</v>
      </c>
      <c r="B230" s="21" t="s">
        <v>892</v>
      </c>
      <c r="C230" s="22" t="s">
        <v>893</v>
      </c>
      <c r="D230" s="21" t="s">
        <v>559</v>
      </c>
      <c r="E230" s="23">
        <v>0</v>
      </c>
      <c r="F230" s="24">
        <v>0</v>
      </c>
      <c r="G230" s="24">
        <v>0</v>
      </c>
      <c r="H230" s="25">
        <v>0</v>
      </c>
      <c r="I230" s="26"/>
      <c r="J230" s="24">
        <v>0</v>
      </c>
      <c r="K230" s="27">
        <v>0</v>
      </c>
      <c r="L230" s="43">
        <v>0</v>
      </c>
      <c r="M230" s="53">
        <v>0</v>
      </c>
      <c r="O230" s="60">
        <v>16372</v>
      </c>
      <c r="P230" s="60">
        <v>579</v>
      </c>
      <c r="Q230" s="60">
        <v>463.2</v>
      </c>
      <c r="R230" s="60">
        <v>434.25</v>
      </c>
      <c r="T230" s="96">
        <f t="shared" si="12"/>
        <v>0</v>
      </c>
      <c r="U230" s="96">
        <f t="shared" si="13"/>
        <v>0</v>
      </c>
      <c r="W230" s="94">
        <f t="shared" si="14"/>
        <v>0</v>
      </c>
      <c r="X230" s="94">
        <f t="shared" si="15"/>
        <v>0</v>
      </c>
    </row>
    <row r="231" spans="1:24" ht="191.25">
      <c r="A231" s="20">
        <v>221</v>
      </c>
      <c r="B231" s="21" t="s">
        <v>894</v>
      </c>
      <c r="C231" s="22" t="s">
        <v>893</v>
      </c>
      <c r="D231" s="21" t="s">
        <v>559</v>
      </c>
      <c r="E231" s="23">
        <v>0</v>
      </c>
      <c r="F231" s="24">
        <v>0</v>
      </c>
      <c r="G231" s="24">
        <v>0</v>
      </c>
      <c r="H231" s="25">
        <v>0</v>
      </c>
      <c r="I231" s="26"/>
      <c r="J231" s="24">
        <v>0</v>
      </c>
      <c r="K231" s="27">
        <v>0</v>
      </c>
      <c r="L231" s="43">
        <v>0</v>
      </c>
      <c r="M231" s="53">
        <v>0</v>
      </c>
      <c r="O231" s="60">
        <v>49567</v>
      </c>
      <c r="P231" s="60">
        <v>5390</v>
      </c>
      <c r="Q231" s="60">
        <v>4312</v>
      </c>
      <c r="R231" s="60">
        <v>4042.5</v>
      </c>
      <c r="T231" s="96">
        <f t="shared" si="12"/>
        <v>0</v>
      </c>
      <c r="U231" s="96">
        <f t="shared" si="13"/>
        <v>0</v>
      </c>
      <c r="W231" s="94">
        <f t="shared" si="14"/>
        <v>0</v>
      </c>
      <c r="X231" s="94">
        <f t="shared" si="15"/>
        <v>0</v>
      </c>
    </row>
    <row r="232" spans="1:24" ht="191.25">
      <c r="A232" s="20">
        <v>222</v>
      </c>
      <c r="B232" s="21" t="s">
        <v>895</v>
      </c>
      <c r="C232" s="22" t="s">
        <v>896</v>
      </c>
      <c r="D232" s="21" t="s">
        <v>559</v>
      </c>
      <c r="E232" s="23">
        <v>0</v>
      </c>
      <c r="F232" s="24">
        <v>0</v>
      </c>
      <c r="G232" s="24">
        <v>0</v>
      </c>
      <c r="H232" s="25">
        <v>0</v>
      </c>
      <c r="I232" s="26"/>
      <c r="J232" s="24">
        <v>0</v>
      </c>
      <c r="K232" s="27">
        <v>0</v>
      </c>
      <c r="L232" s="43">
        <v>0</v>
      </c>
      <c r="M232" s="53">
        <v>0</v>
      </c>
      <c r="O232" s="60">
        <v>25909</v>
      </c>
      <c r="P232" s="60">
        <v>499</v>
      </c>
      <c r="Q232" s="60">
        <v>399.2</v>
      </c>
      <c r="R232" s="60">
        <v>374.25</v>
      </c>
      <c r="T232" s="96">
        <f t="shared" si="12"/>
        <v>0</v>
      </c>
      <c r="U232" s="96">
        <f t="shared" si="13"/>
        <v>0</v>
      </c>
      <c r="W232" s="94">
        <f t="shared" si="14"/>
        <v>0</v>
      </c>
      <c r="X232" s="94">
        <f t="shared" si="15"/>
        <v>0</v>
      </c>
    </row>
    <row r="233" spans="1:24" ht="191.25">
      <c r="A233" s="20">
        <v>223</v>
      </c>
      <c r="B233" s="21" t="s">
        <v>897</v>
      </c>
      <c r="C233" s="22" t="s">
        <v>896</v>
      </c>
      <c r="D233" s="21" t="s">
        <v>559</v>
      </c>
      <c r="E233" s="23">
        <v>0</v>
      </c>
      <c r="F233" s="24">
        <v>0</v>
      </c>
      <c r="G233" s="24">
        <v>0</v>
      </c>
      <c r="H233" s="25">
        <v>0</v>
      </c>
      <c r="I233" s="26"/>
      <c r="J233" s="24">
        <v>0</v>
      </c>
      <c r="K233" s="27">
        <v>0</v>
      </c>
      <c r="L233" s="43">
        <v>0</v>
      </c>
      <c r="M233" s="53">
        <v>0</v>
      </c>
      <c r="O233" s="60">
        <v>31922</v>
      </c>
      <c r="P233" s="60">
        <v>5390</v>
      </c>
      <c r="Q233" s="60">
        <v>4312</v>
      </c>
      <c r="R233" s="60">
        <v>4042.5</v>
      </c>
      <c r="T233" s="96">
        <f t="shared" si="12"/>
        <v>0</v>
      </c>
      <c r="U233" s="96">
        <f t="shared" si="13"/>
        <v>0</v>
      </c>
      <c r="W233" s="94">
        <f t="shared" si="14"/>
        <v>0</v>
      </c>
      <c r="X233" s="94">
        <f t="shared" si="15"/>
        <v>0</v>
      </c>
    </row>
    <row r="234" spans="1:24" ht="191.25">
      <c r="A234" s="20">
        <v>224</v>
      </c>
      <c r="B234" s="21" t="s">
        <v>898</v>
      </c>
      <c r="C234" s="22" t="s">
        <v>899</v>
      </c>
      <c r="D234" s="21" t="s">
        <v>559</v>
      </c>
      <c r="E234" s="23">
        <v>0</v>
      </c>
      <c r="F234" s="24">
        <v>0</v>
      </c>
      <c r="G234" s="24">
        <v>0</v>
      </c>
      <c r="H234" s="25">
        <v>0</v>
      </c>
      <c r="I234" s="26"/>
      <c r="J234" s="24">
        <v>0</v>
      </c>
      <c r="K234" s="27">
        <v>0</v>
      </c>
      <c r="L234" s="43">
        <v>0</v>
      </c>
      <c r="M234" s="53">
        <v>0</v>
      </c>
      <c r="O234" s="60">
        <v>13723</v>
      </c>
      <c r="P234" s="60">
        <v>607</v>
      </c>
      <c r="Q234" s="60">
        <v>485.6</v>
      </c>
      <c r="R234" s="60">
        <v>455.25</v>
      </c>
      <c r="T234" s="96">
        <f t="shared" si="12"/>
        <v>0</v>
      </c>
      <c r="U234" s="96">
        <f t="shared" si="13"/>
        <v>0</v>
      </c>
      <c r="W234" s="94">
        <f t="shared" si="14"/>
        <v>0</v>
      </c>
      <c r="X234" s="94">
        <f t="shared" si="15"/>
        <v>0</v>
      </c>
    </row>
    <row r="235" spans="1:24" ht="191.25">
      <c r="A235" s="20">
        <v>225</v>
      </c>
      <c r="B235" s="21" t="s">
        <v>900</v>
      </c>
      <c r="C235" s="22" t="s">
        <v>899</v>
      </c>
      <c r="D235" s="21" t="s">
        <v>559</v>
      </c>
      <c r="E235" s="23">
        <v>0</v>
      </c>
      <c r="F235" s="24">
        <v>0</v>
      </c>
      <c r="G235" s="24">
        <v>0</v>
      </c>
      <c r="H235" s="25">
        <v>0</v>
      </c>
      <c r="I235" s="26"/>
      <c r="J235" s="24">
        <v>0</v>
      </c>
      <c r="K235" s="27">
        <v>0</v>
      </c>
      <c r="L235" s="43">
        <v>0</v>
      </c>
      <c r="M235" s="53">
        <v>0</v>
      </c>
      <c r="O235" s="60">
        <v>41547</v>
      </c>
      <c r="P235" s="60">
        <v>5389</v>
      </c>
      <c r="Q235" s="60">
        <v>4311.2</v>
      </c>
      <c r="R235" s="60">
        <v>4041.75</v>
      </c>
      <c r="T235" s="96">
        <f t="shared" si="12"/>
        <v>0</v>
      </c>
      <c r="U235" s="96">
        <f t="shared" si="13"/>
        <v>0</v>
      </c>
      <c r="W235" s="94">
        <f t="shared" si="14"/>
        <v>0</v>
      </c>
      <c r="X235" s="94">
        <f t="shared" si="15"/>
        <v>0</v>
      </c>
    </row>
    <row r="236" spans="1:24" ht="191.25">
      <c r="A236" s="20">
        <v>226</v>
      </c>
      <c r="B236" s="21" t="s">
        <v>901</v>
      </c>
      <c r="C236" s="22" t="s">
        <v>902</v>
      </c>
      <c r="D236" s="21" t="s">
        <v>559</v>
      </c>
      <c r="E236" s="23">
        <v>0</v>
      </c>
      <c r="F236" s="24">
        <v>0</v>
      </c>
      <c r="G236" s="24">
        <v>0</v>
      </c>
      <c r="H236" s="25">
        <v>0</v>
      </c>
      <c r="I236" s="26"/>
      <c r="J236" s="24">
        <v>0</v>
      </c>
      <c r="K236" s="27">
        <v>0</v>
      </c>
      <c r="L236" s="43">
        <v>0</v>
      </c>
      <c r="M236" s="53">
        <v>0</v>
      </c>
      <c r="O236" s="60">
        <v>19021</v>
      </c>
      <c r="P236" s="60">
        <v>679</v>
      </c>
      <c r="Q236" s="60">
        <v>543.20000000000005</v>
      </c>
      <c r="R236" s="60">
        <v>509.25</v>
      </c>
      <c r="T236" s="96">
        <f t="shared" si="12"/>
        <v>0</v>
      </c>
      <c r="U236" s="96">
        <f t="shared" si="13"/>
        <v>0</v>
      </c>
      <c r="W236" s="94">
        <f t="shared" si="14"/>
        <v>0</v>
      </c>
      <c r="X236" s="94">
        <f t="shared" si="15"/>
        <v>0</v>
      </c>
    </row>
    <row r="237" spans="1:24" ht="191.25">
      <c r="A237" s="20">
        <v>227</v>
      </c>
      <c r="B237" s="21" t="s">
        <v>903</v>
      </c>
      <c r="C237" s="22" t="s">
        <v>902</v>
      </c>
      <c r="D237" s="21" t="s">
        <v>559</v>
      </c>
      <c r="E237" s="23">
        <v>0</v>
      </c>
      <c r="F237" s="24">
        <v>0</v>
      </c>
      <c r="G237" s="24">
        <v>0</v>
      </c>
      <c r="H237" s="25">
        <v>0</v>
      </c>
      <c r="I237" s="26"/>
      <c r="J237" s="24">
        <v>0</v>
      </c>
      <c r="K237" s="27">
        <v>0</v>
      </c>
      <c r="L237" s="43">
        <v>0</v>
      </c>
      <c r="M237" s="53">
        <v>0</v>
      </c>
      <c r="O237" s="60">
        <v>57588</v>
      </c>
      <c r="P237" s="60">
        <v>4620</v>
      </c>
      <c r="Q237" s="60">
        <v>3696</v>
      </c>
      <c r="R237" s="60">
        <v>3465</v>
      </c>
      <c r="T237" s="96">
        <f t="shared" si="12"/>
        <v>0</v>
      </c>
      <c r="U237" s="96">
        <f t="shared" si="13"/>
        <v>0</v>
      </c>
      <c r="W237" s="94">
        <f t="shared" si="14"/>
        <v>0</v>
      </c>
      <c r="X237" s="94">
        <f t="shared" si="15"/>
        <v>0</v>
      </c>
    </row>
    <row r="238" spans="1:24" ht="204">
      <c r="A238" s="20">
        <v>228</v>
      </c>
      <c r="B238" s="21" t="s">
        <v>904</v>
      </c>
      <c r="C238" s="22" t="s">
        <v>905</v>
      </c>
      <c r="D238" s="21" t="s">
        <v>559</v>
      </c>
      <c r="E238" s="23">
        <v>0</v>
      </c>
      <c r="F238" s="24">
        <v>0</v>
      </c>
      <c r="G238" s="24">
        <v>0</v>
      </c>
      <c r="H238" s="25">
        <v>0</v>
      </c>
      <c r="I238" s="26"/>
      <c r="J238" s="24">
        <v>0</v>
      </c>
      <c r="K238" s="27">
        <v>0</v>
      </c>
      <c r="L238" s="43">
        <v>0</v>
      </c>
      <c r="M238" s="53">
        <v>0</v>
      </c>
      <c r="O238" s="60">
        <v>8822</v>
      </c>
      <c r="P238" s="60">
        <v>631</v>
      </c>
      <c r="Q238" s="60">
        <v>504.8</v>
      </c>
      <c r="R238" s="60">
        <v>473.25</v>
      </c>
      <c r="T238" s="96">
        <f t="shared" si="12"/>
        <v>0</v>
      </c>
      <c r="U238" s="96">
        <f t="shared" si="13"/>
        <v>0</v>
      </c>
      <c r="W238" s="94">
        <f t="shared" si="14"/>
        <v>0</v>
      </c>
      <c r="X238" s="94">
        <f t="shared" si="15"/>
        <v>0</v>
      </c>
    </row>
    <row r="239" spans="1:24" ht="204">
      <c r="A239" s="20">
        <v>229</v>
      </c>
      <c r="B239" s="21" t="s">
        <v>906</v>
      </c>
      <c r="C239" s="31" t="s">
        <v>905</v>
      </c>
      <c r="D239" s="21" t="s">
        <v>559</v>
      </c>
      <c r="E239" s="23">
        <v>0</v>
      </c>
      <c r="F239" s="24">
        <v>0</v>
      </c>
      <c r="G239" s="24">
        <v>0</v>
      </c>
      <c r="H239" s="25">
        <v>0</v>
      </c>
      <c r="I239" s="26"/>
      <c r="J239" s="24">
        <v>0</v>
      </c>
      <c r="K239" s="27">
        <v>0</v>
      </c>
      <c r="L239" s="43">
        <v>0</v>
      </c>
      <c r="M239" s="53">
        <v>0</v>
      </c>
      <c r="O239" s="60">
        <v>17562</v>
      </c>
      <c r="P239" s="60">
        <v>3851</v>
      </c>
      <c r="Q239" s="60">
        <v>3080.8</v>
      </c>
      <c r="R239" s="60">
        <v>2888.25</v>
      </c>
      <c r="T239" s="96">
        <f t="shared" si="12"/>
        <v>0</v>
      </c>
      <c r="U239" s="96">
        <f t="shared" si="13"/>
        <v>0</v>
      </c>
      <c r="W239" s="94">
        <f t="shared" si="14"/>
        <v>0</v>
      </c>
      <c r="X239" s="94">
        <f t="shared" si="15"/>
        <v>0</v>
      </c>
    </row>
    <row r="240" spans="1:24" ht="344.25">
      <c r="A240" s="20">
        <v>230</v>
      </c>
      <c r="B240" s="21" t="s">
        <v>907</v>
      </c>
      <c r="C240" s="31" t="s">
        <v>908</v>
      </c>
      <c r="D240" s="21" t="s">
        <v>909</v>
      </c>
      <c r="E240" s="23">
        <v>0</v>
      </c>
      <c r="F240" s="24">
        <v>0</v>
      </c>
      <c r="G240" s="24">
        <v>0</v>
      </c>
      <c r="H240" s="25">
        <v>0</v>
      </c>
      <c r="I240" s="26"/>
      <c r="J240" s="24">
        <v>0</v>
      </c>
      <c r="K240" s="27">
        <v>0</v>
      </c>
      <c r="L240" s="43">
        <v>0</v>
      </c>
      <c r="M240" s="53">
        <v>0</v>
      </c>
      <c r="O240" s="60">
        <v>510151</v>
      </c>
      <c r="P240" s="60">
        <v>5030</v>
      </c>
      <c r="Q240" s="60">
        <v>4024</v>
      </c>
      <c r="R240" s="60">
        <v>3772.5</v>
      </c>
      <c r="T240" s="96">
        <f t="shared" si="12"/>
        <v>0</v>
      </c>
      <c r="U240" s="96">
        <f t="shared" si="13"/>
        <v>0</v>
      </c>
      <c r="W240" s="94">
        <f t="shared" si="14"/>
        <v>0</v>
      </c>
      <c r="X240" s="94">
        <f t="shared" si="15"/>
        <v>0</v>
      </c>
    </row>
    <row r="241" spans="1:24" ht="293.25">
      <c r="A241" s="20">
        <v>231</v>
      </c>
      <c r="B241" s="21" t="s">
        <v>910</v>
      </c>
      <c r="C241" s="31" t="s">
        <v>911</v>
      </c>
      <c r="D241" s="21" t="s">
        <v>912</v>
      </c>
      <c r="E241" s="23">
        <v>60</v>
      </c>
      <c r="F241" s="24">
        <v>13528</v>
      </c>
      <c r="G241" s="24">
        <v>1032</v>
      </c>
      <c r="H241" s="25">
        <v>0</v>
      </c>
      <c r="I241" s="26"/>
      <c r="J241" s="24">
        <v>13528</v>
      </c>
      <c r="K241" s="27">
        <v>811680</v>
      </c>
      <c r="L241" s="43">
        <v>0</v>
      </c>
      <c r="M241" s="53">
        <v>60</v>
      </c>
      <c r="O241" s="60">
        <v>35746</v>
      </c>
      <c r="P241" s="60">
        <v>1032</v>
      </c>
      <c r="Q241" s="60">
        <v>825.6</v>
      </c>
      <c r="R241" s="60">
        <v>774</v>
      </c>
      <c r="T241" s="96">
        <f t="shared" si="12"/>
        <v>11168716.800000001</v>
      </c>
      <c r="U241" s="96">
        <f t="shared" si="13"/>
        <v>10470672</v>
      </c>
      <c r="W241" s="94">
        <f t="shared" si="14"/>
        <v>11168716.800000001</v>
      </c>
      <c r="X241" s="94">
        <f t="shared" si="15"/>
        <v>10470672</v>
      </c>
    </row>
    <row r="242" spans="1:24" ht="293.25">
      <c r="A242" s="20">
        <v>232</v>
      </c>
      <c r="B242" s="21" t="s">
        <v>913</v>
      </c>
      <c r="C242" s="31" t="s">
        <v>911</v>
      </c>
      <c r="D242" s="21" t="s">
        <v>912</v>
      </c>
      <c r="E242" s="23">
        <v>0</v>
      </c>
      <c r="F242" s="24">
        <v>0</v>
      </c>
      <c r="G242" s="24">
        <v>0</v>
      </c>
      <c r="H242" s="25">
        <v>0</v>
      </c>
      <c r="I242" s="26"/>
      <c r="J242" s="24">
        <v>0</v>
      </c>
      <c r="K242" s="27">
        <v>0</v>
      </c>
      <c r="L242" s="43">
        <v>0</v>
      </c>
      <c r="M242" s="53">
        <v>0</v>
      </c>
      <c r="O242" s="60">
        <v>123258</v>
      </c>
      <c r="P242" s="60">
        <v>9932</v>
      </c>
      <c r="Q242" s="60">
        <v>7945.6</v>
      </c>
      <c r="R242" s="60">
        <v>7449</v>
      </c>
      <c r="T242" s="96">
        <f t="shared" si="12"/>
        <v>0</v>
      </c>
      <c r="U242" s="96">
        <f t="shared" si="13"/>
        <v>0</v>
      </c>
      <c r="W242" s="94">
        <f t="shared" si="14"/>
        <v>0</v>
      </c>
      <c r="X242" s="94">
        <f t="shared" si="15"/>
        <v>0</v>
      </c>
    </row>
    <row r="243" spans="1:24" ht="409.5">
      <c r="A243" s="20">
        <v>233</v>
      </c>
      <c r="B243" s="21" t="s">
        <v>914</v>
      </c>
      <c r="C243" s="31" t="s">
        <v>915</v>
      </c>
      <c r="D243" s="21" t="s">
        <v>912</v>
      </c>
      <c r="E243" s="23">
        <v>0</v>
      </c>
      <c r="F243" s="24">
        <v>0</v>
      </c>
      <c r="G243" s="24">
        <v>0</v>
      </c>
      <c r="H243" s="25">
        <v>0</v>
      </c>
      <c r="I243" s="26"/>
      <c r="J243" s="24">
        <v>0</v>
      </c>
      <c r="K243" s="27">
        <v>0</v>
      </c>
      <c r="L243" s="43">
        <v>0</v>
      </c>
      <c r="M243" s="53">
        <v>0</v>
      </c>
      <c r="O243" s="60">
        <v>234236</v>
      </c>
      <c r="P243" s="60">
        <v>4236</v>
      </c>
      <c r="Q243" s="60">
        <v>3388.8</v>
      </c>
      <c r="R243" s="60">
        <v>3177</v>
      </c>
      <c r="T243" s="96">
        <f t="shared" si="12"/>
        <v>0</v>
      </c>
      <c r="U243" s="96">
        <f t="shared" si="13"/>
        <v>0</v>
      </c>
      <c r="W243" s="94">
        <f t="shared" si="14"/>
        <v>0</v>
      </c>
      <c r="X243" s="94">
        <f t="shared" si="15"/>
        <v>0</v>
      </c>
    </row>
    <row r="244" spans="1:24" ht="409.5">
      <c r="A244" s="20">
        <v>234</v>
      </c>
      <c r="B244" s="21" t="s">
        <v>916</v>
      </c>
      <c r="C244" s="31" t="s">
        <v>915</v>
      </c>
      <c r="D244" s="21" t="s">
        <v>912</v>
      </c>
      <c r="E244" s="23">
        <v>0</v>
      </c>
      <c r="F244" s="24">
        <v>0</v>
      </c>
      <c r="G244" s="24">
        <v>0</v>
      </c>
      <c r="H244" s="25">
        <v>0</v>
      </c>
      <c r="I244" s="26"/>
      <c r="J244" s="24">
        <v>0</v>
      </c>
      <c r="K244" s="27">
        <v>0</v>
      </c>
      <c r="L244" s="43">
        <v>0</v>
      </c>
      <c r="M244" s="53">
        <v>0</v>
      </c>
      <c r="O244" s="60">
        <v>807681</v>
      </c>
      <c r="P244" s="60">
        <v>8594</v>
      </c>
      <c r="Q244" s="60">
        <v>6875.2</v>
      </c>
      <c r="R244" s="60">
        <v>6445.5</v>
      </c>
      <c r="T244" s="96">
        <f t="shared" si="12"/>
        <v>0</v>
      </c>
      <c r="U244" s="96">
        <f t="shared" si="13"/>
        <v>0</v>
      </c>
      <c r="W244" s="94">
        <f t="shared" si="14"/>
        <v>0</v>
      </c>
      <c r="X244" s="94">
        <f t="shared" si="15"/>
        <v>0</v>
      </c>
    </row>
    <row r="245" spans="1:24" ht="409.5">
      <c r="A245" s="20">
        <v>235</v>
      </c>
      <c r="B245" s="21" t="s">
        <v>917</v>
      </c>
      <c r="C245" s="31" t="s">
        <v>918</v>
      </c>
      <c r="D245" s="21" t="s">
        <v>912</v>
      </c>
      <c r="E245" s="23">
        <v>0</v>
      </c>
      <c r="F245" s="24">
        <v>0</v>
      </c>
      <c r="G245" s="24">
        <v>0</v>
      </c>
      <c r="H245" s="25">
        <v>0</v>
      </c>
      <c r="I245" s="26"/>
      <c r="J245" s="24">
        <v>0</v>
      </c>
      <c r="K245" s="27">
        <v>0</v>
      </c>
      <c r="L245" s="43"/>
      <c r="M245" s="53">
        <v>0</v>
      </c>
      <c r="O245" s="60">
        <v>117119</v>
      </c>
      <c r="P245" s="60">
        <v>4297</v>
      </c>
      <c r="Q245" s="60">
        <v>3437.6</v>
      </c>
      <c r="R245" s="60">
        <v>3222.75</v>
      </c>
      <c r="T245" s="96">
        <f t="shared" si="12"/>
        <v>0</v>
      </c>
      <c r="U245" s="96">
        <f t="shared" si="13"/>
        <v>0</v>
      </c>
      <c r="W245" s="94">
        <f t="shared" si="14"/>
        <v>0</v>
      </c>
      <c r="X245" s="94">
        <f t="shared" si="15"/>
        <v>0</v>
      </c>
    </row>
    <row r="246" spans="1:24" ht="409.5">
      <c r="A246" s="20">
        <v>236</v>
      </c>
      <c r="B246" s="21" t="s">
        <v>919</v>
      </c>
      <c r="C246" s="31" t="s">
        <v>918</v>
      </c>
      <c r="D246" s="21" t="s">
        <v>912</v>
      </c>
      <c r="E246" s="23">
        <v>0</v>
      </c>
      <c r="F246" s="24">
        <v>0</v>
      </c>
      <c r="G246" s="24">
        <v>0</v>
      </c>
      <c r="H246" s="25">
        <v>0</v>
      </c>
      <c r="I246" s="26"/>
      <c r="J246" s="24">
        <v>0</v>
      </c>
      <c r="K246" s="27">
        <v>0</v>
      </c>
      <c r="L246" s="43"/>
      <c r="M246" s="53">
        <v>0</v>
      </c>
      <c r="O246" s="60">
        <v>525669</v>
      </c>
      <c r="P246" s="60">
        <v>4297</v>
      </c>
      <c r="Q246" s="60">
        <v>3437.6</v>
      </c>
      <c r="R246" s="60">
        <v>3222.75</v>
      </c>
      <c r="T246" s="96">
        <f t="shared" si="12"/>
        <v>0</v>
      </c>
      <c r="U246" s="96">
        <f t="shared" si="13"/>
        <v>0</v>
      </c>
      <c r="W246" s="94">
        <f t="shared" si="14"/>
        <v>0</v>
      </c>
      <c r="X246" s="94">
        <f t="shared" si="15"/>
        <v>0</v>
      </c>
    </row>
    <row r="247" spans="1:24" ht="165.75">
      <c r="A247" s="20">
        <v>237</v>
      </c>
      <c r="B247" s="21" t="s">
        <v>920</v>
      </c>
      <c r="C247" s="31" t="s">
        <v>921</v>
      </c>
      <c r="D247" s="21" t="s">
        <v>559</v>
      </c>
      <c r="E247" s="23">
        <v>0</v>
      </c>
      <c r="F247" s="24">
        <v>0</v>
      </c>
      <c r="G247" s="24">
        <v>0</v>
      </c>
      <c r="H247" s="25">
        <v>0</v>
      </c>
      <c r="I247" s="26"/>
      <c r="J247" s="24">
        <v>0</v>
      </c>
      <c r="K247" s="27">
        <v>0</v>
      </c>
      <c r="L247" s="43"/>
      <c r="M247" s="53">
        <v>0</v>
      </c>
      <c r="O247" s="60">
        <v>160412</v>
      </c>
      <c r="P247" s="60">
        <v>503</v>
      </c>
      <c r="Q247" s="60">
        <v>402.4</v>
      </c>
      <c r="R247" s="60">
        <v>377.25</v>
      </c>
      <c r="T247" s="96">
        <f t="shared" si="12"/>
        <v>0</v>
      </c>
      <c r="U247" s="96">
        <f t="shared" si="13"/>
        <v>0</v>
      </c>
      <c r="W247" s="94">
        <f t="shared" si="14"/>
        <v>0</v>
      </c>
      <c r="X247" s="94">
        <f t="shared" si="15"/>
        <v>0</v>
      </c>
    </row>
    <row r="248" spans="1:24" ht="114.75">
      <c r="A248" s="20">
        <v>238</v>
      </c>
      <c r="B248" s="21" t="s">
        <v>922</v>
      </c>
      <c r="C248" s="31" t="s">
        <v>923</v>
      </c>
      <c r="D248" s="21" t="s">
        <v>559</v>
      </c>
      <c r="E248" s="23">
        <v>0</v>
      </c>
      <c r="F248" s="24">
        <v>0</v>
      </c>
      <c r="G248" s="24">
        <v>0</v>
      </c>
      <c r="H248" s="25">
        <v>0</v>
      </c>
      <c r="I248" s="26"/>
      <c r="J248" s="24">
        <v>0</v>
      </c>
      <c r="K248" s="27">
        <v>0</v>
      </c>
      <c r="L248" s="43"/>
      <c r="M248" s="53">
        <v>0</v>
      </c>
      <c r="O248" s="60">
        <v>77036</v>
      </c>
      <c r="P248" s="60">
        <v>566</v>
      </c>
      <c r="Q248" s="60">
        <v>452.8</v>
      </c>
      <c r="R248" s="60">
        <v>424.5</v>
      </c>
      <c r="T248" s="96">
        <f t="shared" si="12"/>
        <v>0</v>
      </c>
      <c r="U248" s="96">
        <f t="shared" si="13"/>
        <v>0</v>
      </c>
      <c r="W248" s="94">
        <f t="shared" si="14"/>
        <v>0</v>
      </c>
      <c r="X248" s="94">
        <f t="shared" si="15"/>
        <v>0</v>
      </c>
    </row>
    <row r="249" spans="1:24" ht="76.5">
      <c r="A249" s="20">
        <v>239</v>
      </c>
      <c r="B249" s="21" t="s">
        <v>924</v>
      </c>
      <c r="C249" s="31" t="s">
        <v>925</v>
      </c>
      <c r="D249" s="21" t="s">
        <v>559</v>
      </c>
      <c r="E249" s="23">
        <v>6</v>
      </c>
      <c r="F249" s="24">
        <v>755</v>
      </c>
      <c r="G249" s="24">
        <v>755</v>
      </c>
      <c r="H249" s="25">
        <v>0</v>
      </c>
      <c r="I249" s="26"/>
      <c r="J249" s="24">
        <v>755</v>
      </c>
      <c r="K249" s="27">
        <v>4530</v>
      </c>
      <c r="L249" s="43"/>
      <c r="M249" s="53">
        <v>6</v>
      </c>
      <c r="O249" s="60">
        <v>29789</v>
      </c>
      <c r="P249" s="60">
        <v>755</v>
      </c>
      <c r="Q249" s="60">
        <v>604</v>
      </c>
      <c r="R249" s="60">
        <v>566.25</v>
      </c>
      <c r="T249" s="96">
        <f t="shared" si="12"/>
        <v>456020</v>
      </c>
      <c r="U249" s="96">
        <f t="shared" si="13"/>
        <v>427518.75</v>
      </c>
      <c r="W249" s="94">
        <f t="shared" si="14"/>
        <v>456020</v>
      </c>
      <c r="X249" s="94">
        <f t="shared" si="15"/>
        <v>427518.75</v>
      </c>
    </row>
    <row r="250" spans="1:24" ht="76.5">
      <c r="A250" s="20">
        <v>240</v>
      </c>
      <c r="B250" s="21" t="s">
        <v>926</v>
      </c>
      <c r="C250" s="31" t="s">
        <v>925</v>
      </c>
      <c r="D250" s="21" t="s">
        <v>559</v>
      </c>
      <c r="E250" s="23">
        <v>0</v>
      </c>
      <c r="F250" s="24">
        <v>0</v>
      </c>
      <c r="G250" s="24">
        <v>0</v>
      </c>
      <c r="H250" s="25">
        <v>0</v>
      </c>
      <c r="I250" s="26"/>
      <c r="J250" s="24">
        <v>0</v>
      </c>
      <c r="K250" s="27">
        <v>0</v>
      </c>
      <c r="L250" s="43"/>
      <c r="M250" s="53">
        <v>0</v>
      </c>
      <c r="O250" s="60">
        <v>102715</v>
      </c>
      <c r="P250" s="60">
        <v>755</v>
      </c>
      <c r="Q250" s="60">
        <v>604</v>
      </c>
      <c r="R250" s="60">
        <v>566.25</v>
      </c>
      <c r="T250" s="96">
        <f t="shared" si="12"/>
        <v>0</v>
      </c>
      <c r="U250" s="96">
        <f t="shared" si="13"/>
        <v>0</v>
      </c>
      <c r="W250" s="94">
        <f t="shared" si="14"/>
        <v>0</v>
      </c>
      <c r="X250" s="94">
        <f t="shared" si="15"/>
        <v>0</v>
      </c>
    </row>
    <row r="251" spans="1:24" ht="102">
      <c r="A251" s="20">
        <v>241</v>
      </c>
      <c r="B251" s="21" t="s">
        <v>927</v>
      </c>
      <c r="C251" s="31" t="s">
        <v>928</v>
      </c>
      <c r="D251" s="21" t="s">
        <v>929</v>
      </c>
      <c r="E251" s="23">
        <v>0</v>
      </c>
      <c r="F251" s="24">
        <v>0</v>
      </c>
      <c r="G251" s="24">
        <v>0</v>
      </c>
      <c r="H251" s="25">
        <v>0</v>
      </c>
      <c r="I251" s="26"/>
      <c r="J251" s="24">
        <v>0</v>
      </c>
      <c r="K251" s="27">
        <v>0</v>
      </c>
      <c r="L251" s="43"/>
      <c r="M251" s="53">
        <v>0</v>
      </c>
      <c r="O251" s="60">
        <v>26018</v>
      </c>
      <c r="P251" s="60">
        <v>6913</v>
      </c>
      <c r="Q251" s="60">
        <v>5530.4</v>
      </c>
      <c r="R251" s="60">
        <v>5184.75</v>
      </c>
      <c r="T251" s="96">
        <f t="shared" si="12"/>
        <v>0</v>
      </c>
      <c r="U251" s="96">
        <f t="shared" si="13"/>
        <v>0</v>
      </c>
      <c r="W251" s="94">
        <f t="shared" si="14"/>
        <v>0</v>
      </c>
      <c r="X251" s="94">
        <f t="shared" si="15"/>
        <v>0</v>
      </c>
    </row>
    <row r="252" spans="1:24" ht="102">
      <c r="A252" s="20">
        <v>242</v>
      </c>
      <c r="B252" s="21" t="s">
        <v>930</v>
      </c>
      <c r="C252" s="31" t="s">
        <v>931</v>
      </c>
      <c r="D252" s="21" t="s">
        <v>559</v>
      </c>
      <c r="E252" s="23">
        <v>0</v>
      </c>
      <c r="F252" s="24">
        <v>0</v>
      </c>
      <c r="G252" s="24">
        <v>0</v>
      </c>
      <c r="H252" s="25">
        <v>0</v>
      </c>
      <c r="I252" s="26"/>
      <c r="J252" s="24">
        <v>0</v>
      </c>
      <c r="K252" s="27">
        <v>0</v>
      </c>
      <c r="L252" s="43"/>
      <c r="M252" s="53">
        <v>0</v>
      </c>
      <c r="O252" s="60">
        <v>39479</v>
      </c>
      <c r="P252" s="60">
        <v>391</v>
      </c>
      <c r="Q252" s="60">
        <v>312.8</v>
      </c>
      <c r="R252" s="60">
        <v>293.25</v>
      </c>
      <c r="T252" s="96">
        <f t="shared" si="12"/>
        <v>0</v>
      </c>
      <c r="U252" s="96">
        <f t="shared" si="13"/>
        <v>0</v>
      </c>
      <c r="W252" s="94">
        <f t="shared" si="14"/>
        <v>0</v>
      </c>
      <c r="X252" s="94">
        <f t="shared" si="15"/>
        <v>0</v>
      </c>
    </row>
    <row r="253" spans="1:24" ht="89.25">
      <c r="A253" s="20">
        <v>243</v>
      </c>
      <c r="B253" s="21" t="s">
        <v>932</v>
      </c>
      <c r="C253" s="31" t="s">
        <v>933</v>
      </c>
      <c r="D253" s="21" t="s">
        <v>559</v>
      </c>
      <c r="E253" s="23">
        <v>0</v>
      </c>
      <c r="F253" s="24">
        <v>0</v>
      </c>
      <c r="G253" s="24">
        <v>0</v>
      </c>
      <c r="H253" s="25">
        <v>0</v>
      </c>
      <c r="I253" s="26"/>
      <c r="J253" s="24">
        <v>0</v>
      </c>
      <c r="K253" s="27">
        <v>0</v>
      </c>
      <c r="L253" s="43"/>
      <c r="M253" s="53">
        <v>0</v>
      </c>
      <c r="O253" s="60">
        <v>28874</v>
      </c>
      <c r="P253" s="60">
        <v>100</v>
      </c>
      <c r="Q253" s="60">
        <v>80</v>
      </c>
      <c r="R253" s="60">
        <v>75</v>
      </c>
      <c r="T253" s="96">
        <f t="shared" si="12"/>
        <v>0</v>
      </c>
      <c r="U253" s="96">
        <f t="shared" si="13"/>
        <v>0</v>
      </c>
      <c r="W253" s="94">
        <f t="shared" si="14"/>
        <v>0</v>
      </c>
      <c r="X253" s="94">
        <f t="shared" si="15"/>
        <v>0</v>
      </c>
    </row>
    <row r="254" spans="1:24" ht="153">
      <c r="A254" s="20">
        <v>244</v>
      </c>
      <c r="B254" s="21" t="s">
        <v>934</v>
      </c>
      <c r="C254" s="31" t="s">
        <v>935</v>
      </c>
      <c r="D254" s="21" t="s">
        <v>559</v>
      </c>
      <c r="E254" s="23">
        <v>0</v>
      </c>
      <c r="F254" s="24">
        <v>0</v>
      </c>
      <c r="G254" s="24">
        <v>0</v>
      </c>
      <c r="H254" s="25">
        <v>0</v>
      </c>
      <c r="I254" s="26"/>
      <c r="J254" s="24">
        <v>0</v>
      </c>
      <c r="K254" s="27">
        <v>0</v>
      </c>
      <c r="L254" s="43"/>
      <c r="M254" s="53">
        <v>0</v>
      </c>
      <c r="O254" s="60">
        <v>99093</v>
      </c>
      <c r="P254" s="60">
        <v>5882</v>
      </c>
      <c r="Q254" s="60">
        <v>4705.6000000000004</v>
      </c>
      <c r="R254" s="60">
        <v>4411.5</v>
      </c>
      <c r="T254" s="96">
        <f t="shared" si="12"/>
        <v>0</v>
      </c>
      <c r="U254" s="96">
        <f t="shared" si="13"/>
        <v>0</v>
      </c>
      <c r="W254" s="94">
        <f t="shared" si="14"/>
        <v>0</v>
      </c>
      <c r="X254" s="94">
        <f t="shared" si="15"/>
        <v>0</v>
      </c>
    </row>
    <row r="255" spans="1:24" ht="204">
      <c r="A255" s="20">
        <v>245</v>
      </c>
      <c r="B255" s="21" t="s">
        <v>936</v>
      </c>
      <c r="C255" s="31" t="s">
        <v>937</v>
      </c>
      <c r="D255" s="21" t="s">
        <v>559</v>
      </c>
      <c r="E255" s="23">
        <v>0</v>
      </c>
      <c r="F255" s="24">
        <v>0</v>
      </c>
      <c r="G255" s="24">
        <v>0</v>
      </c>
      <c r="H255" s="25">
        <v>0</v>
      </c>
      <c r="I255" s="26"/>
      <c r="J255" s="24">
        <v>0</v>
      </c>
      <c r="K255" s="27">
        <v>0</v>
      </c>
      <c r="L255" s="43"/>
      <c r="M255" s="53">
        <v>0</v>
      </c>
      <c r="O255" s="60">
        <v>174544</v>
      </c>
      <c r="P255" s="60">
        <v>7700</v>
      </c>
      <c r="Q255" s="60">
        <v>6160</v>
      </c>
      <c r="R255" s="60">
        <v>5775</v>
      </c>
      <c r="T255" s="96">
        <f t="shared" si="12"/>
        <v>0</v>
      </c>
      <c r="U255" s="96">
        <f t="shared" si="13"/>
        <v>0</v>
      </c>
      <c r="W255" s="94">
        <f t="shared" si="14"/>
        <v>0</v>
      </c>
      <c r="X255" s="94">
        <f t="shared" si="15"/>
        <v>0</v>
      </c>
    </row>
    <row r="256" spans="1:24" ht="102">
      <c r="A256" s="20">
        <v>246</v>
      </c>
      <c r="B256" s="21" t="s">
        <v>938</v>
      </c>
      <c r="C256" s="31" t="s">
        <v>939</v>
      </c>
      <c r="D256" s="21" t="s">
        <v>559</v>
      </c>
      <c r="E256" s="23">
        <v>0</v>
      </c>
      <c r="F256" s="24">
        <v>0</v>
      </c>
      <c r="G256" s="24">
        <v>0</v>
      </c>
      <c r="H256" s="25">
        <v>0</v>
      </c>
      <c r="I256" s="26"/>
      <c r="J256" s="24">
        <v>0</v>
      </c>
      <c r="K256" s="27">
        <v>0</v>
      </c>
      <c r="L256" s="43"/>
      <c r="M256" s="53">
        <v>0</v>
      </c>
      <c r="O256" s="60">
        <v>71000</v>
      </c>
      <c r="P256" s="60">
        <v>3966</v>
      </c>
      <c r="Q256" s="60">
        <v>3172.8</v>
      </c>
      <c r="R256" s="60">
        <v>2974.5</v>
      </c>
      <c r="T256" s="96">
        <f t="shared" si="12"/>
        <v>0</v>
      </c>
      <c r="U256" s="96">
        <f t="shared" si="13"/>
        <v>0</v>
      </c>
      <c r="W256" s="94">
        <f t="shared" si="14"/>
        <v>0</v>
      </c>
      <c r="X256" s="94">
        <f t="shared" si="15"/>
        <v>0</v>
      </c>
    </row>
    <row r="257" spans="1:24" ht="102">
      <c r="A257" s="20">
        <v>247</v>
      </c>
      <c r="B257" s="21" t="s">
        <v>940</v>
      </c>
      <c r="C257" s="31" t="s">
        <v>941</v>
      </c>
      <c r="D257" s="21" t="s">
        <v>559</v>
      </c>
      <c r="E257" s="23">
        <v>0</v>
      </c>
      <c r="F257" s="24">
        <v>0</v>
      </c>
      <c r="G257" s="24">
        <v>0</v>
      </c>
      <c r="H257" s="25">
        <v>0</v>
      </c>
      <c r="I257" s="26"/>
      <c r="J257" s="24">
        <v>0</v>
      </c>
      <c r="K257" s="27">
        <v>0</v>
      </c>
      <c r="L257" s="43"/>
      <c r="M257" s="53">
        <v>0</v>
      </c>
      <c r="O257" s="60">
        <v>87954</v>
      </c>
      <c r="P257" s="60">
        <v>7700</v>
      </c>
      <c r="Q257" s="60">
        <v>6160</v>
      </c>
      <c r="R257" s="60">
        <v>5775</v>
      </c>
      <c r="T257" s="96">
        <f t="shared" si="12"/>
        <v>0</v>
      </c>
      <c r="U257" s="96">
        <f t="shared" si="13"/>
        <v>0</v>
      </c>
      <c r="W257" s="94">
        <f t="shared" si="14"/>
        <v>0</v>
      </c>
      <c r="X257" s="94">
        <f t="shared" si="15"/>
        <v>0</v>
      </c>
    </row>
    <row r="258" spans="1:24" ht="280.5">
      <c r="A258" s="20">
        <v>248</v>
      </c>
      <c r="B258" s="21" t="s">
        <v>942</v>
      </c>
      <c r="C258" s="31" t="s">
        <v>943</v>
      </c>
      <c r="D258" s="21" t="s">
        <v>559</v>
      </c>
      <c r="E258" s="23">
        <v>7</v>
      </c>
      <c r="F258" s="24">
        <v>8051</v>
      </c>
      <c r="G258" s="24">
        <v>345</v>
      </c>
      <c r="H258" s="25">
        <v>0</v>
      </c>
      <c r="I258" s="26"/>
      <c r="J258" s="24">
        <v>8051</v>
      </c>
      <c r="K258" s="27">
        <v>56357</v>
      </c>
      <c r="L258" s="43"/>
      <c r="M258" s="53">
        <v>7</v>
      </c>
      <c r="O258" s="60">
        <v>9219</v>
      </c>
      <c r="P258" s="60">
        <v>345</v>
      </c>
      <c r="Q258" s="60">
        <v>276</v>
      </c>
      <c r="R258" s="60">
        <v>258.75</v>
      </c>
      <c r="T258" s="96">
        <f t="shared" si="12"/>
        <v>2222076</v>
      </c>
      <c r="U258" s="96">
        <f t="shared" si="13"/>
        <v>2083196.25</v>
      </c>
      <c r="W258" s="94">
        <f t="shared" si="14"/>
        <v>2222076</v>
      </c>
      <c r="X258" s="94">
        <f t="shared" si="15"/>
        <v>2083196.25</v>
      </c>
    </row>
    <row r="259" spans="1:24" ht="280.5">
      <c r="A259" s="20">
        <v>249</v>
      </c>
      <c r="B259" s="21" t="s">
        <v>944</v>
      </c>
      <c r="C259" s="31" t="s">
        <v>943</v>
      </c>
      <c r="D259" s="21" t="s">
        <v>559</v>
      </c>
      <c r="E259" s="23">
        <v>0</v>
      </c>
      <c r="F259" s="24">
        <v>0</v>
      </c>
      <c r="G259" s="24">
        <v>0</v>
      </c>
      <c r="H259" s="25">
        <v>0</v>
      </c>
      <c r="I259" s="26"/>
      <c r="J259" s="24">
        <v>0</v>
      </c>
      <c r="K259" s="27">
        <v>0</v>
      </c>
      <c r="L259" s="43"/>
      <c r="M259" s="53">
        <v>0</v>
      </c>
      <c r="O259" s="60">
        <v>27911</v>
      </c>
      <c r="P259" s="60">
        <v>3315</v>
      </c>
      <c r="Q259" s="60">
        <v>2652</v>
      </c>
      <c r="R259" s="60">
        <v>2486.25</v>
      </c>
      <c r="T259" s="96">
        <f t="shared" si="12"/>
        <v>0</v>
      </c>
      <c r="U259" s="96">
        <f t="shared" si="13"/>
        <v>0</v>
      </c>
      <c r="W259" s="94">
        <f t="shared" si="14"/>
        <v>0</v>
      </c>
      <c r="X259" s="94">
        <f t="shared" si="15"/>
        <v>0</v>
      </c>
    </row>
    <row r="260" spans="1:24" ht="357">
      <c r="A260" s="20">
        <v>250</v>
      </c>
      <c r="B260" s="21" t="s">
        <v>945</v>
      </c>
      <c r="C260" s="31" t="s">
        <v>946</v>
      </c>
      <c r="D260" s="21" t="s">
        <v>559</v>
      </c>
      <c r="E260" s="23">
        <v>0</v>
      </c>
      <c r="F260" s="24">
        <v>0</v>
      </c>
      <c r="G260" s="24">
        <v>0</v>
      </c>
      <c r="H260" s="25">
        <v>0</v>
      </c>
      <c r="I260" s="26"/>
      <c r="J260" s="24">
        <v>0</v>
      </c>
      <c r="K260" s="27">
        <v>0</v>
      </c>
      <c r="L260" s="43"/>
      <c r="M260" s="53">
        <v>0</v>
      </c>
      <c r="O260" s="60">
        <v>68476</v>
      </c>
      <c r="P260" s="60">
        <v>147</v>
      </c>
      <c r="Q260" s="60">
        <v>117.6</v>
      </c>
      <c r="R260" s="60">
        <v>110.25</v>
      </c>
      <c r="T260" s="96">
        <f t="shared" si="12"/>
        <v>0</v>
      </c>
      <c r="U260" s="96">
        <f t="shared" si="13"/>
        <v>0</v>
      </c>
      <c r="W260" s="94">
        <f t="shared" si="14"/>
        <v>0</v>
      </c>
      <c r="X260" s="94">
        <f t="shared" si="15"/>
        <v>0</v>
      </c>
    </row>
    <row r="261" spans="1:24" ht="357">
      <c r="A261" s="20">
        <v>251</v>
      </c>
      <c r="B261" s="21" t="s">
        <v>947</v>
      </c>
      <c r="C261" s="31" t="s">
        <v>948</v>
      </c>
      <c r="D261" s="21" t="s">
        <v>559</v>
      </c>
      <c r="E261" s="23">
        <v>0</v>
      </c>
      <c r="F261" s="24">
        <v>0</v>
      </c>
      <c r="G261" s="24">
        <v>0</v>
      </c>
      <c r="H261" s="25">
        <v>0</v>
      </c>
      <c r="I261" s="26"/>
      <c r="J261" s="24">
        <v>0</v>
      </c>
      <c r="K261" s="27">
        <v>0</v>
      </c>
      <c r="L261" s="43"/>
      <c r="M261" s="53">
        <v>0</v>
      </c>
      <c r="O261" s="60">
        <v>80205</v>
      </c>
      <c r="P261" s="60">
        <v>165</v>
      </c>
      <c r="Q261" s="60">
        <v>132</v>
      </c>
      <c r="R261" s="60">
        <v>123.75</v>
      </c>
      <c r="T261" s="96">
        <f t="shared" si="12"/>
        <v>0</v>
      </c>
      <c r="U261" s="96">
        <f t="shared" si="13"/>
        <v>0</v>
      </c>
      <c r="W261" s="94">
        <f t="shared" si="14"/>
        <v>0</v>
      </c>
      <c r="X261" s="94">
        <f t="shared" si="15"/>
        <v>0</v>
      </c>
    </row>
    <row r="262" spans="1:24" ht="191.25">
      <c r="A262" s="20">
        <v>252</v>
      </c>
      <c r="B262" s="21" t="s">
        <v>949</v>
      </c>
      <c r="C262" s="31" t="s">
        <v>950</v>
      </c>
      <c r="D262" s="21" t="s">
        <v>559</v>
      </c>
      <c r="E262" s="23">
        <v>0</v>
      </c>
      <c r="F262" s="24">
        <v>0</v>
      </c>
      <c r="G262" s="24">
        <v>0</v>
      </c>
      <c r="H262" s="25">
        <v>0</v>
      </c>
      <c r="I262" s="26"/>
      <c r="J262" s="24">
        <v>0</v>
      </c>
      <c r="K262" s="27">
        <v>0</v>
      </c>
      <c r="L262" s="43"/>
      <c r="M262" s="53">
        <v>0</v>
      </c>
      <c r="O262" s="60">
        <v>17081</v>
      </c>
      <c r="P262" s="60">
        <v>490</v>
      </c>
      <c r="Q262" s="60">
        <v>392</v>
      </c>
      <c r="R262" s="60">
        <v>367.5</v>
      </c>
      <c r="T262" s="96">
        <f t="shared" si="12"/>
        <v>0</v>
      </c>
      <c r="U262" s="96">
        <f t="shared" si="13"/>
        <v>0</v>
      </c>
      <c r="W262" s="94">
        <f t="shared" si="14"/>
        <v>0</v>
      </c>
      <c r="X262" s="94">
        <f t="shared" si="15"/>
        <v>0</v>
      </c>
    </row>
    <row r="263" spans="1:24" ht="191.25">
      <c r="A263" s="20">
        <v>253</v>
      </c>
      <c r="B263" s="21" t="s">
        <v>951</v>
      </c>
      <c r="C263" s="31" t="s">
        <v>950</v>
      </c>
      <c r="D263" s="21" t="s">
        <v>559</v>
      </c>
      <c r="E263" s="23">
        <v>0</v>
      </c>
      <c r="F263" s="24">
        <v>0</v>
      </c>
      <c r="G263" s="24">
        <v>0</v>
      </c>
      <c r="H263" s="25">
        <v>0</v>
      </c>
      <c r="I263" s="26"/>
      <c r="J263" s="24">
        <v>0</v>
      </c>
      <c r="K263" s="27">
        <v>0</v>
      </c>
      <c r="L263" s="43"/>
      <c r="M263" s="53">
        <v>0</v>
      </c>
      <c r="O263" s="60">
        <v>50904</v>
      </c>
      <c r="P263" s="60">
        <v>626</v>
      </c>
      <c r="Q263" s="60">
        <v>500.8</v>
      </c>
      <c r="R263" s="60">
        <v>469.5</v>
      </c>
      <c r="T263" s="96">
        <f t="shared" si="12"/>
        <v>0</v>
      </c>
      <c r="U263" s="96">
        <f t="shared" si="13"/>
        <v>0</v>
      </c>
      <c r="W263" s="94">
        <f t="shared" si="14"/>
        <v>0</v>
      </c>
      <c r="X263" s="94">
        <f t="shared" si="15"/>
        <v>0</v>
      </c>
    </row>
    <row r="264" spans="1:24" ht="280.5">
      <c r="A264" s="20">
        <v>254</v>
      </c>
      <c r="B264" s="21" t="s">
        <v>952</v>
      </c>
      <c r="C264" s="31" t="s">
        <v>953</v>
      </c>
      <c r="D264" s="21" t="s">
        <v>912</v>
      </c>
      <c r="E264" s="23">
        <v>0</v>
      </c>
      <c r="F264" s="24">
        <v>0</v>
      </c>
      <c r="G264" s="24">
        <v>0</v>
      </c>
      <c r="H264" s="25">
        <v>0</v>
      </c>
      <c r="I264" s="26"/>
      <c r="J264" s="24">
        <v>0</v>
      </c>
      <c r="K264" s="27">
        <v>0</v>
      </c>
      <c r="L264" s="43"/>
      <c r="M264" s="53">
        <v>0</v>
      </c>
      <c r="O264" s="60">
        <v>38149</v>
      </c>
      <c r="P264" s="60">
        <v>482</v>
      </c>
      <c r="Q264" s="60">
        <v>385.6</v>
      </c>
      <c r="R264" s="60">
        <v>361.5</v>
      </c>
      <c r="T264" s="96">
        <f t="shared" si="12"/>
        <v>0</v>
      </c>
      <c r="U264" s="96">
        <f t="shared" si="13"/>
        <v>0</v>
      </c>
      <c r="W264" s="94">
        <f t="shared" si="14"/>
        <v>0</v>
      </c>
      <c r="X264" s="94">
        <f t="shared" si="15"/>
        <v>0</v>
      </c>
    </row>
    <row r="265" spans="1:24" ht="280.5">
      <c r="A265" s="20">
        <v>255</v>
      </c>
      <c r="B265" s="21" t="s">
        <v>954</v>
      </c>
      <c r="C265" s="31" t="s">
        <v>953</v>
      </c>
      <c r="D265" s="21" t="s">
        <v>912</v>
      </c>
      <c r="E265" s="23">
        <v>0</v>
      </c>
      <c r="F265" s="24">
        <v>0</v>
      </c>
      <c r="G265" s="24">
        <v>0</v>
      </c>
      <c r="H265" s="25">
        <v>0</v>
      </c>
      <c r="I265" s="26"/>
      <c r="J265" s="24">
        <v>0</v>
      </c>
      <c r="K265" s="27">
        <v>0</v>
      </c>
      <c r="L265" s="43"/>
      <c r="M265" s="53">
        <v>0</v>
      </c>
      <c r="O265" s="60">
        <v>115497</v>
      </c>
      <c r="P265" s="60">
        <v>482</v>
      </c>
      <c r="Q265" s="60">
        <v>385.6</v>
      </c>
      <c r="R265" s="60">
        <v>361.5</v>
      </c>
      <c r="T265" s="96">
        <f t="shared" si="12"/>
        <v>0</v>
      </c>
      <c r="U265" s="96">
        <f t="shared" si="13"/>
        <v>0</v>
      </c>
      <c r="W265" s="94">
        <f t="shared" si="14"/>
        <v>0</v>
      </c>
      <c r="X265" s="94">
        <f t="shared" si="15"/>
        <v>0</v>
      </c>
    </row>
    <row r="266" spans="1:24" ht="165.75">
      <c r="A266" s="20">
        <v>256</v>
      </c>
      <c r="B266" s="21" t="s">
        <v>955</v>
      </c>
      <c r="C266" s="31" t="s">
        <v>956</v>
      </c>
      <c r="D266" s="21" t="s">
        <v>559</v>
      </c>
      <c r="E266" s="23">
        <v>0</v>
      </c>
      <c r="F266" s="24">
        <v>0</v>
      </c>
      <c r="G266" s="24">
        <v>0</v>
      </c>
      <c r="H266" s="25">
        <v>0</v>
      </c>
      <c r="I266" s="26"/>
      <c r="J266" s="24">
        <v>0</v>
      </c>
      <c r="K266" s="27">
        <v>0</v>
      </c>
      <c r="L266" s="43"/>
      <c r="M266" s="53">
        <v>0</v>
      </c>
      <c r="O266" s="60">
        <v>95021</v>
      </c>
      <c r="P266" s="60">
        <v>5741</v>
      </c>
      <c r="Q266" s="60">
        <v>4592.8</v>
      </c>
      <c r="R266" s="60">
        <v>4305.75</v>
      </c>
      <c r="T266" s="96">
        <f t="shared" ref="T266:T329" si="16">F266*Q266</f>
        <v>0</v>
      </c>
      <c r="U266" s="96">
        <f t="shared" ref="U266:U329" si="17">F266*R266</f>
        <v>0</v>
      </c>
      <c r="W266" s="94">
        <f t="shared" ref="W266:W329" si="18">T266-L266</f>
        <v>0</v>
      </c>
      <c r="X266" s="94">
        <f t="shared" ref="X266:X329" si="19">U266-L266</f>
        <v>0</v>
      </c>
    </row>
    <row r="267" spans="1:24" ht="165.75">
      <c r="A267" s="20">
        <v>257</v>
      </c>
      <c r="B267" s="21" t="s">
        <v>957</v>
      </c>
      <c r="C267" s="31" t="s">
        <v>956</v>
      </c>
      <c r="D267" s="21" t="s">
        <v>559</v>
      </c>
      <c r="E267" s="23">
        <v>0</v>
      </c>
      <c r="F267" s="24">
        <v>0</v>
      </c>
      <c r="G267" s="24">
        <v>0</v>
      </c>
      <c r="H267" s="25">
        <v>0</v>
      </c>
      <c r="I267" s="26"/>
      <c r="J267" s="24">
        <v>0</v>
      </c>
      <c r="K267" s="27">
        <v>0</v>
      </c>
      <c r="L267" s="43"/>
      <c r="M267" s="53">
        <v>0</v>
      </c>
      <c r="O267" s="60">
        <v>291850</v>
      </c>
      <c r="P267" s="60">
        <v>5741</v>
      </c>
      <c r="Q267" s="60">
        <v>4592.8</v>
      </c>
      <c r="R267" s="60">
        <v>4305.75</v>
      </c>
      <c r="T267" s="96">
        <f t="shared" si="16"/>
        <v>0</v>
      </c>
      <c r="U267" s="96">
        <f t="shared" si="17"/>
        <v>0</v>
      </c>
      <c r="W267" s="94">
        <f t="shared" si="18"/>
        <v>0</v>
      </c>
      <c r="X267" s="94">
        <f t="shared" si="19"/>
        <v>0</v>
      </c>
    </row>
    <row r="268" spans="1:24" ht="409.5">
      <c r="A268" s="20">
        <v>258</v>
      </c>
      <c r="B268" s="21" t="s">
        <v>958</v>
      </c>
      <c r="C268" s="31" t="s">
        <v>959</v>
      </c>
      <c r="D268" s="21" t="s">
        <v>912</v>
      </c>
      <c r="E268" s="23">
        <v>0</v>
      </c>
      <c r="F268" s="24">
        <v>0</v>
      </c>
      <c r="G268" s="24">
        <v>0</v>
      </c>
      <c r="H268" s="25">
        <v>0</v>
      </c>
      <c r="I268" s="26"/>
      <c r="J268" s="24">
        <v>0</v>
      </c>
      <c r="K268" s="27">
        <v>0</v>
      </c>
      <c r="L268" s="43"/>
      <c r="M268" s="53">
        <v>0</v>
      </c>
      <c r="O268" s="60">
        <v>249977</v>
      </c>
      <c r="P268" s="60">
        <v>4236</v>
      </c>
      <c r="Q268" s="60">
        <v>3388.8</v>
      </c>
      <c r="R268" s="60">
        <v>3177</v>
      </c>
      <c r="T268" s="96">
        <f t="shared" si="16"/>
        <v>0</v>
      </c>
      <c r="U268" s="96">
        <f t="shared" si="17"/>
        <v>0</v>
      </c>
      <c r="W268" s="94">
        <f t="shared" si="18"/>
        <v>0</v>
      </c>
      <c r="X268" s="94">
        <f t="shared" si="19"/>
        <v>0</v>
      </c>
    </row>
    <row r="269" spans="1:24" ht="409.5">
      <c r="A269" s="20">
        <v>259</v>
      </c>
      <c r="B269" s="21" t="s">
        <v>960</v>
      </c>
      <c r="C269" s="31" t="s">
        <v>959</v>
      </c>
      <c r="D269" s="21" t="s">
        <v>912</v>
      </c>
      <c r="E269" s="23">
        <v>0</v>
      </c>
      <c r="F269" s="24">
        <v>0</v>
      </c>
      <c r="G269" s="24">
        <v>0</v>
      </c>
      <c r="H269" s="25">
        <v>0</v>
      </c>
      <c r="I269" s="26"/>
      <c r="J269" s="24">
        <v>0</v>
      </c>
      <c r="K269" s="27">
        <v>0</v>
      </c>
      <c r="L269" s="43"/>
      <c r="M269" s="53">
        <v>0</v>
      </c>
      <c r="O269" s="60">
        <v>790850</v>
      </c>
      <c r="P269" s="60">
        <v>10816</v>
      </c>
      <c r="Q269" s="60">
        <v>8652.7999999999993</v>
      </c>
      <c r="R269" s="60">
        <v>8112</v>
      </c>
      <c r="T269" s="96">
        <f t="shared" si="16"/>
        <v>0</v>
      </c>
      <c r="U269" s="96">
        <f t="shared" si="17"/>
        <v>0</v>
      </c>
      <c r="W269" s="94">
        <f t="shared" si="18"/>
        <v>0</v>
      </c>
      <c r="X269" s="94">
        <f t="shared" si="19"/>
        <v>0</v>
      </c>
    </row>
    <row r="270" spans="1:24" ht="409.5">
      <c r="A270" s="20">
        <v>260</v>
      </c>
      <c r="B270" s="21" t="s">
        <v>961</v>
      </c>
      <c r="C270" s="31" t="s">
        <v>962</v>
      </c>
      <c r="D270" s="21" t="s">
        <v>912</v>
      </c>
      <c r="E270" s="23">
        <v>0</v>
      </c>
      <c r="F270" s="24">
        <v>0</v>
      </c>
      <c r="G270" s="24">
        <v>0</v>
      </c>
      <c r="H270" s="25">
        <v>0</v>
      </c>
      <c r="I270" s="26"/>
      <c r="J270" s="24">
        <v>0</v>
      </c>
      <c r="K270" s="27">
        <v>0</v>
      </c>
      <c r="L270" s="43"/>
      <c r="M270" s="53">
        <v>0</v>
      </c>
      <c r="O270" s="60">
        <v>124989</v>
      </c>
      <c r="P270" s="60">
        <v>4378</v>
      </c>
      <c r="Q270" s="60">
        <v>3502.4</v>
      </c>
      <c r="R270" s="60">
        <v>3283.5</v>
      </c>
      <c r="T270" s="96">
        <f t="shared" si="16"/>
        <v>0</v>
      </c>
      <c r="U270" s="96">
        <f t="shared" si="17"/>
        <v>0</v>
      </c>
      <c r="W270" s="94">
        <f t="shared" si="18"/>
        <v>0</v>
      </c>
      <c r="X270" s="94">
        <f t="shared" si="19"/>
        <v>0</v>
      </c>
    </row>
    <row r="271" spans="1:24" ht="409.5">
      <c r="A271" s="20">
        <v>261</v>
      </c>
      <c r="B271" s="21" t="s">
        <v>963</v>
      </c>
      <c r="C271" s="31" t="s">
        <v>962</v>
      </c>
      <c r="D271" s="21" t="s">
        <v>912</v>
      </c>
      <c r="E271" s="23">
        <v>0</v>
      </c>
      <c r="F271" s="24">
        <v>0</v>
      </c>
      <c r="G271" s="24">
        <v>0</v>
      </c>
      <c r="H271" s="25">
        <v>0</v>
      </c>
      <c r="I271" s="26"/>
      <c r="J271" s="24">
        <v>0</v>
      </c>
      <c r="K271" s="27">
        <v>0</v>
      </c>
      <c r="L271" s="43"/>
      <c r="M271" s="53">
        <v>0</v>
      </c>
      <c r="O271" s="60">
        <v>525669</v>
      </c>
      <c r="P271" s="60">
        <v>5408</v>
      </c>
      <c r="Q271" s="60">
        <v>4326.3999999999996</v>
      </c>
      <c r="R271" s="60">
        <v>4056</v>
      </c>
      <c r="T271" s="96">
        <f t="shared" si="16"/>
        <v>0</v>
      </c>
      <c r="U271" s="96">
        <f t="shared" si="17"/>
        <v>0</v>
      </c>
      <c r="W271" s="94">
        <f t="shared" si="18"/>
        <v>0</v>
      </c>
      <c r="X271" s="94">
        <f t="shared" si="19"/>
        <v>0</v>
      </c>
    </row>
    <row r="272" spans="1:24" ht="76.5">
      <c r="A272" s="20">
        <v>262</v>
      </c>
      <c r="B272" s="21" t="s">
        <v>964</v>
      </c>
      <c r="C272" s="31" t="s">
        <v>965</v>
      </c>
      <c r="D272" s="21" t="s">
        <v>559</v>
      </c>
      <c r="E272" s="23">
        <v>0</v>
      </c>
      <c r="F272" s="24">
        <v>0</v>
      </c>
      <c r="G272" s="24">
        <v>0</v>
      </c>
      <c r="H272" s="25">
        <v>0</v>
      </c>
      <c r="I272" s="26"/>
      <c r="J272" s="24">
        <v>0</v>
      </c>
      <c r="K272" s="27">
        <v>0</v>
      </c>
      <c r="L272" s="43"/>
      <c r="M272" s="53">
        <v>0</v>
      </c>
      <c r="O272" s="60">
        <v>7918</v>
      </c>
      <c r="P272" s="60">
        <v>337</v>
      </c>
      <c r="Q272" s="60">
        <v>269.60000000000002</v>
      </c>
      <c r="R272" s="60">
        <v>252.75</v>
      </c>
      <c r="T272" s="96">
        <f t="shared" si="16"/>
        <v>0</v>
      </c>
      <c r="U272" s="96">
        <f t="shared" si="17"/>
        <v>0</v>
      </c>
      <c r="W272" s="94">
        <f t="shared" si="18"/>
        <v>0</v>
      </c>
      <c r="X272" s="94">
        <f t="shared" si="19"/>
        <v>0</v>
      </c>
    </row>
    <row r="273" spans="1:24" ht="76.5">
      <c r="A273" s="20">
        <v>263</v>
      </c>
      <c r="B273" s="21" t="s">
        <v>966</v>
      </c>
      <c r="C273" s="31" t="s">
        <v>965</v>
      </c>
      <c r="D273" s="21" t="s">
        <v>559</v>
      </c>
      <c r="E273" s="23">
        <v>0</v>
      </c>
      <c r="F273" s="24">
        <v>0</v>
      </c>
      <c r="G273" s="24">
        <v>0</v>
      </c>
      <c r="H273" s="25">
        <v>0</v>
      </c>
      <c r="I273" s="26"/>
      <c r="J273" s="24">
        <v>0</v>
      </c>
      <c r="K273" s="27">
        <v>0</v>
      </c>
      <c r="L273" s="43"/>
      <c r="M273" s="53">
        <v>0</v>
      </c>
      <c r="O273" s="60">
        <v>48528</v>
      </c>
      <c r="P273" s="60">
        <v>337</v>
      </c>
      <c r="Q273" s="60">
        <v>269.60000000000002</v>
      </c>
      <c r="R273" s="60">
        <v>252.75</v>
      </c>
      <c r="T273" s="96">
        <f t="shared" si="16"/>
        <v>0</v>
      </c>
      <c r="U273" s="96">
        <f t="shared" si="17"/>
        <v>0</v>
      </c>
      <c r="W273" s="94">
        <f t="shared" si="18"/>
        <v>0</v>
      </c>
      <c r="X273" s="94">
        <f t="shared" si="19"/>
        <v>0</v>
      </c>
    </row>
    <row r="274" spans="1:24" ht="140.25">
      <c r="A274" s="20">
        <v>264</v>
      </c>
      <c r="B274" s="21" t="s">
        <v>967</v>
      </c>
      <c r="C274" s="31" t="s">
        <v>968</v>
      </c>
      <c r="D274" s="21" t="s">
        <v>559</v>
      </c>
      <c r="E274" s="23">
        <v>0</v>
      </c>
      <c r="F274" s="24">
        <v>0</v>
      </c>
      <c r="G274" s="24">
        <v>0</v>
      </c>
      <c r="H274" s="25">
        <v>0</v>
      </c>
      <c r="I274" s="26"/>
      <c r="J274" s="24">
        <v>0</v>
      </c>
      <c r="K274" s="27">
        <v>0</v>
      </c>
      <c r="L274" s="43"/>
      <c r="M274" s="53">
        <v>0</v>
      </c>
      <c r="O274" s="60">
        <v>31391</v>
      </c>
      <c r="P274" s="60">
        <v>537</v>
      </c>
      <c r="Q274" s="60">
        <v>429.6</v>
      </c>
      <c r="R274" s="60">
        <v>402.75</v>
      </c>
      <c r="T274" s="96">
        <f t="shared" si="16"/>
        <v>0</v>
      </c>
      <c r="U274" s="96">
        <f t="shared" si="17"/>
        <v>0</v>
      </c>
      <c r="W274" s="94">
        <f t="shared" si="18"/>
        <v>0</v>
      </c>
      <c r="X274" s="94">
        <f t="shared" si="19"/>
        <v>0</v>
      </c>
    </row>
    <row r="275" spans="1:24" ht="140.25">
      <c r="A275" s="20">
        <v>265</v>
      </c>
      <c r="B275" s="21" t="s">
        <v>969</v>
      </c>
      <c r="C275" s="31" t="s">
        <v>968</v>
      </c>
      <c r="D275" s="21" t="s">
        <v>559</v>
      </c>
      <c r="E275" s="23">
        <v>0</v>
      </c>
      <c r="F275" s="24">
        <v>0</v>
      </c>
      <c r="G275" s="24">
        <v>0</v>
      </c>
      <c r="H275" s="25">
        <v>0</v>
      </c>
      <c r="I275" s="26"/>
      <c r="J275" s="24">
        <v>0</v>
      </c>
      <c r="K275" s="27">
        <v>0</v>
      </c>
      <c r="L275" s="43"/>
      <c r="M275" s="53">
        <v>0</v>
      </c>
      <c r="O275" s="60">
        <v>179662</v>
      </c>
      <c r="P275" s="60">
        <v>537</v>
      </c>
      <c r="Q275" s="60">
        <v>429.6</v>
      </c>
      <c r="R275" s="60">
        <v>402.75</v>
      </c>
      <c r="T275" s="96">
        <f t="shared" si="16"/>
        <v>0</v>
      </c>
      <c r="U275" s="96">
        <f t="shared" si="17"/>
        <v>0</v>
      </c>
      <c r="W275" s="94">
        <f t="shared" si="18"/>
        <v>0</v>
      </c>
      <c r="X275" s="94">
        <f t="shared" si="19"/>
        <v>0</v>
      </c>
    </row>
    <row r="276" spans="1:24" ht="140.25">
      <c r="A276" s="20">
        <v>266</v>
      </c>
      <c r="B276" s="21" t="s">
        <v>970</v>
      </c>
      <c r="C276" s="31" t="s">
        <v>971</v>
      </c>
      <c r="D276" s="21" t="s">
        <v>559</v>
      </c>
      <c r="E276" s="23">
        <v>0</v>
      </c>
      <c r="F276" s="24">
        <v>0</v>
      </c>
      <c r="G276" s="24">
        <v>0</v>
      </c>
      <c r="H276" s="25">
        <v>0</v>
      </c>
      <c r="I276" s="26"/>
      <c r="J276" s="24">
        <v>0</v>
      </c>
      <c r="K276" s="27">
        <v>0</v>
      </c>
      <c r="L276" s="43"/>
      <c r="M276" s="53">
        <v>0</v>
      </c>
      <c r="O276" s="60">
        <v>35633</v>
      </c>
      <c r="P276" s="60">
        <v>964</v>
      </c>
      <c r="Q276" s="60">
        <v>771.2</v>
      </c>
      <c r="R276" s="60">
        <v>723</v>
      </c>
      <c r="T276" s="96">
        <f t="shared" si="16"/>
        <v>0</v>
      </c>
      <c r="U276" s="96">
        <f t="shared" si="17"/>
        <v>0</v>
      </c>
      <c r="W276" s="94">
        <f t="shared" si="18"/>
        <v>0</v>
      </c>
      <c r="X276" s="94">
        <f t="shared" si="19"/>
        <v>0</v>
      </c>
    </row>
    <row r="277" spans="1:24" ht="140.25">
      <c r="A277" s="20">
        <v>267</v>
      </c>
      <c r="B277" s="21" t="s">
        <v>972</v>
      </c>
      <c r="C277" s="31" t="s">
        <v>971</v>
      </c>
      <c r="D277" s="21" t="s">
        <v>559</v>
      </c>
      <c r="E277" s="23">
        <v>0</v>
      </c>
      <c r="F277" s="24">
        <v>0</v>
      </c>
      <c r="G277" s="24">
        <v>0</v>
      </c>
      <c r="H277" s="25">
        <v>0</v>
      </c>
      <c r="I277" s="26"/>
      <c r="J277" s="24">
        <v>0</v>
      </c>
      <c r="K277" s="27">
        <v>0</v>
      </c>
      <c r="L277" s="43"/>
      <c r="M277" s="53">
        <v>0</v>
      </c>
      <c r="O277" s="60">
        <v>224576</v>
      </c>
      <c r="P277" s="60">
        <v>964</v>
      </c>
      <c r="Q277" s="60">
        <v>771.2</v>
      </c>
      <c r="R277" s="60">
        <v>723</v>
      </c>
      <c r="T277" s="96">
        <f t="shared" si="16"/>
        <v>0</v>
      </c>
      <c r="U277" s="96">
        <f t="shared" si="17"/>
        <v>0</v>
      </c>
      <c r="W277" s="94">
        <f t="shared" si="18"/>
        <v>0</v>
      </c>
      <c r="X277" s="94">
        <f t="shared" si="19"/>
        <v>0</v>
      </c>
    </row>
    <row r="278" spans="1:24" ht="216.75">
      <c r="A278" s="20">
        <v>268</v>
      </c>
      <c r="B278" s="21" t="s">
        <v>973</v>
      </c>
      <c r="C278" s="31" t="s">
        <v>974</v>
      </c>
      <c r="D278" s="21" t="s">
        <v>559</v>
      </c>
      <c r="E278" s="23">
        <v>0</v>
      </c>
      <c r="F278" s="24">
        <v>0</v>
      </c>
      <c r="G278" s="24">
        <v>0</v>
      </c>
      <c r="H278" s="25">
        <v>0</v>
      </c>
      <c r="I278" s="26"/>
      <c r="J278" s="24">
        <v>0</v>
      </c>
      <c r="K278" s="27">
        <v>0</v>
      </c>
      <c r="L278" s="43"/>
      <c r="M278" s="53">
        <v>0</v>
      </c>
      <c r="O278" s="60">
        <v>20134</v>
      </c>
      <c r="P278" s="60">
        <v>260</v>
      </c>
      <c r="Q278" s="60">
        <v>208</v>
      </c>
      <c r="R278" s="60">
        <v>195</v>
      </c>
      <c r="T278" s="96">
        <f t="shared" si="16"/>
        <v>0</v>
      </c>
      <c r="U278" s="96">
        <f t="shared" si="17"/>
        <v>0</v>
      </c>
      <c r="W278" s="94">
        <f t="shared" si="18"/>
        <v>0</v>
      </c>
      <c r="X278" s="94">
        <f t="shared" si="19"/>
        <v>0</v>
      </c>
    </row>
    <row r="279" spans="1:24" ht="216.75">
      <c r="A279" s="20">
        <v>269</v>
      </c>
      <c r="B279" s="21" t="s">
        <v>975</v>
      </c>
      <c r="C279" s="31" t="s">
        <v>974</v>
      </c>
      <c r="D279" s="21" t="s">
        <v>559</v>
      </c>
      <c r="E279" s="23">
        <v>0</v>
      </c>
      <c r="F279" s="24">
        <v>0</v>
      </c>
      <c r="G279" s="24">
        <v>0</v>
      </c>
      <c r="H279" s="25">
        <v>0</v>
      </c>
      <c r="I279" s="26"/>
      <c r="J279" s="24">
        <v>0</v>
      </c>
      <c r="K279" s="27">
        <v>0</v>
      </c>
      <c r="L279" s="43"/>
      <c r="M279" s="53">
        <v>0</v>
      </c>
      <c r="O279" s="60">
        <v>60957</v>
      </c>
      <c r="P279" s="60">
        <v>260</v>
      </c>
      <c r="Q279" s="60">
        <v>208</v>
      </c>
      <c r="R279" s="60">
        <v>195</v>
      </c>
      <c r="T279" s="96">
        <f t="shared" si="16"/>
        <v>0</v>
      </c>
      <c r="U279" s="96">
        <f t="shared" si="17"/>
        <v>0</v>
      </c>
      <c r="W279" s="94">
        <f t="shared" si="18"/>
        <v>0</v>
      </c>
      <c r="X279" s="94">
        <f t="shared" si="19"/>
        <v>0</v>
      </c>
    </row>
    <row r="280" spans="1:24" ht="216.75">
      <c r="A280" s="20">
        <v>270</v>
      </c>
      <c r="B280" s="21" t="s">
        <v>976</v>
      </c>
      <c r="C280" s="31" t="s">
        <v>977</v>
      </c>
      <c r="D280" s="21" t="s">
        <v>559</v>
      </c>
      <c r="E280" s="23">
        <v>0</v>
      </c>
      <c r="F280" s="24">
        <v>0</v>
      </c>
      <c r="G280" s="24">
        <v>0</v>
      </c>
      <c r="H280" s="25">
        <v>0</v>
      </c>
      <c r="I280" s="26"/>
      <c r="J280" s="24">
        <v>0</v>
      </c>
      <c r="K280" s="27">
        <v>0</v>
      </c>
      <c r="L280" s="43"/>
      <c r="M280" s="53">
        <v>0</v>
      </c>
      <c r="O280" s="60">
        <v>254322</v>
      </c>
      <c r="P280" s="60">
        <v>201</v>
      </c>
      <c r="Q280" s="60">
        <v>160.80000000000001</v>
      </c>
      <c r="R280" s="60">
        <v>150.75</v>
      </c>
      <c r="T280" s="96">
        <f t="shared" si="16"/>
        <v>0</v>
      </c>
      <c r="U280" s="96">
        <f t="shared" si="17"/>
        <v>0</v>
      </c>
      <c r="W280" s="94">
        <f t="shared" si="18"/>
        <v>0</v>
      </c>
      <c r="X280" s="94">
        <f t="shared" si="19"/>
        <v>0</v>
      </c>
    </row>
    <row r="281" spans="1:24" ht="216.75">
      <c r="A281" s="20">
        <v>271</v>
      </c>
      <c r="B281" s="21" t="s">
        <v>978</v>
      </c>
      <c r="C281" s="31" t="s">
        <v>977</v>
      </c>
      <c r="D281" s="21" t="s">
        <v>559</v>
      </c>
      <c r="E281" s="23">
        <v>0</v>
      </c>
      <c r="F281" s="24">
        <v>0</v>
      </c>
      <c r="G281" s="24">
        <v>0</v>
      </c>
      <c r="H281" s="25">
        <v>0</v>
      </c>
      <c r="I281" s="26"/>
      <c r="J281" s="24">
        <v>0</v>
      </c>
      <c r="K281" s="27">
        <v>0</v>
      </c>
      <c r="L281" s="43"/>
      <c r="M281" s="53">
        <v>0</v>
      </c>
      <c r="O281" s="60">
        <v>76997</v>
      </c>
      <c r="P281" s="60">
        <v>201</v>
      </c>
      <c r="Q281" s="60">
        <v>160.80000000000001</v>
      </c>
      <c r="R281" s="60">
        <v>150.75</v>
      </c>
      <c r="T281" s="96">
        <f t="shared" si="16"/>
        <v>0</v>
      </c>
      <c r="U281" s="96">
        <f t="shared" si="17"/>
        <v>0</v>
      </c>
      <c r="W281" s="94">
        <f t="shared" si="18"/>
        <v>0</v>
      </c>
      <c r="X281" s="94">
        <f t="shared" si="19"/>
        <v>0</v>
      </c>
    </row>
    <row r="282" spans="1:24" ht="63.75">
      <c r="A282" s="20">
        <v>272</v>
      </c>
      <c r="B282" s="21" t="s">
        <v>979</v>
      </c>
      <c r="C282" s="31" t="s">
        <v>980</v>
      </c>
      <c r="D282" s="21" t="s">
        <v>559</v>
      </c>
      <c r="E282" s="23">
        <v>0</v>
      </c>
      <c r="F282" s="24">
        <v>0</v>
      </c>
      <c r="G282" s="24">
        <v>0</v>
      </c>
      <c r="H282" s="25">
        <v>0</v>
      </c>
      <c r="I282" s="26"/>
      <c r="J282" s="24">
        <v>0</v>
      </c>
      <c r="K282" s="27">
        <v>0</v>
      </c>
      <c r="L282" s="43"/>
      <c r="M282" s="53">
        <v>0</v>
      </c>
      <c r="O282" s="60">
        <v>21193</v>
      </c>
      <c r="P282" s="60">
        <v>538</v>
      </c>
      <c r="Q282" s="60">
        <v>430.4</v>
      </c>
      <c r="R282" s="60">
        <v>403.5</v>
      </c>
      <c r="T282" s="96">
        <f t="shared" si="16"/>
        <v>0</v>
      </c>
      <c r="U282" s="96">
        <f t="shared" si="17"/>
        <v>0</v>
      </c>
      <c r="W282" s="94">
        <f t="shared" si="18"/>
        <v>0</v>
      </c>
      <c r="X282" s="94">
        <f t="shared" si="19"/>
        <v>0</v>
      </c>
    </row>
    <row r="283" spans="1:24" ht="63.75">
      <c r="A283" s="20">
        <v>273</v>
      </c>
      <c r="B283" s="21" t="s">
        <v>981</v>
      </c>
      <c r="C283" s="31" t="s">
        <v>980</v>
      </c>
      <c r="D283" s="21" t="s">
        <v>559</v>
      </c>
      <c r="E283" s="23">
        <v>0</v>
      </c>
      <c r="F283" s="24">
        <v>0</v>
      </c>
      <c r="G283" s="24">
        <v>0</v>
      </c>
      <c r="H283" s="25">
        <v>0</v>
      </c>
      <c r="I283" s="26"/>
      <c r="J283" s="24">
        <v>0</v>
      </c>
      <c r="K283" s="27">
        <v>0</v>
      </c>
      <c r="L283" s="43"/>
      <c r="M283" s="53">
        <v>0</v>
      </c>
      <c r="O283" s="60">
        <v>65044</v>
      </c>
      <c r="P283" s="60">
        <v>692</v>
      </c>
      <c r="Q283" s="60">
        <v>553.6</v>
      </c>
      <c r="R283" s="60">
        <v>519</v>
      </c>
      <c r="T283" s="96">
        <f t="shared" si="16"/>
        <v>0</v>
      </c>
      <c r="U283" s="96">
        <f t="shared" si="17"/>
        <v>0</v>
      </c>
      <c r="W283" s="94">
        <f t="shared" si="18"/>
        <v>0</v>
      </c>
      <c r="X283" s="94">
        <f t="shared" si="19"/>
        <v>0</v>
      </c>
    </row>
    <row r="284" spans="1:24" ht="89.25">
      <c r="A284" s="20">
        <v>274</v>
      </c>
      <c r="B284" s="21" t="s">
        <v>982</v>
      </c>
      <c r="C284" s="31" t="s">
        <v>983</v>
      </c>
      <c r="D284" s="21" t="s">
        <v>559</v>
      </c>
      <c r="E284" s="23">
        <v>0</v>
      </c>
      <c r="F284" s="24">
        <v>0</v>
      </c>
      <c r="G284" s="24">
        <v>0</v>
      </c>
      <c r="H284" s="25">
        <v>0</v>
      </c>
      <c r="I284" s="26"/>
      <c r="J284" s="24">
        <v>0</v>
      </c>
      <c r="K284" s="27">
        <v>0</v>
      </c>
      <c r="L284" s="43"/>
      <c r="M284" s="53">
        <v>0</v>
      </c>
      <c r="O284" s="60">
        <v>36029</v>
      </c>
      <c r="P284" s="60">
        <v>542</v>
      </c>
      <c r="Q284" s="60">
        <v>433.6</v>
      </c>
      <c r="R284" s="60">
        <v>406.5</v>
      </c>
      <c r="T284" s="96">
        <f t="shared" si="16"/>
        <v>0</v>
      </c>
      <c r="U284" s="96">
        <f t="shared" si="17"/>
        <v>0</v>
      </c>
      <c r="W284" s="94">
        <f t="shared" si="18"/>
        <v>0</v>
      </c>
      <c r="X284" s="94">
        <f t="shared" si="19"/>
        <v>0</v>
      </c>
    </row>
    <row r="285" spans="1:24" ht="89.25">
      <c r="A285" s="20">
        <v>275</v>
      </c>
      <c r="B285" s="21" t="s">
        <v>984</v>
      </c>
      <c r="C285" s="31" t="s">
        <v>983</v>
      </c>
      <c r="D285" s="21" t="s">
        <v>559</v>
      </c>
      <c r="E285" s="23">
        <v>0</v>
      </c>
      <c r="F285" s="24">
        <v>0</v>
      </c>
      <c r="G285" s="24">
        <v>0</v>
      </c>
      <c r="H285" s="25">
        <v>0</v>
      </c>
      <c r="I285" s="26"/>
      <c r="J285" s="24">
        <v>0</v>
      </c>
      <c r="K285" s="27">
        <v>0</v>
      </c>
      <c r="L285" s="43"/>
      <c r="M285" s="53">
        <v>0</v>
      </c>
      <c r="O285" s="60">
        <v>109080</v>
      </c>
      <c r="P285" s="60">
        <v>1174</v>
      </c>
      <c r="Q285" s="60">
        <v>939.2</v>
      </c>
      <c r="R285" s="60">
        <v>880.5</v>
      </c>
      <c r="T285" s="96">
        <f t="shared" si="16"/>
        <v>0</v>
      </c>
      <c r="U285" s="96">
        <f t="shared" si="17"/>
        <v>0</v>
      </c>
      <c r="W285" s="94">
        <f t="shared" si="18"/>
        <v>0</v>
      </c>
      <c r="X285" s="94">
        <f t="shared" si="19"/>
        <v>0</v>
      </c>
    </row>
    <row r="286" spans="1:24" ht="89.25">
      <c r="A286" s="20">
        <v>276</v>
      </c>
      <c r="B286" s="21" t="s">
        <v>985</v>
      </c>
      <c r="C286" s="31" t="s">
        <v>986</v>
      </c>
      <c r="D286" s="21" t="s">
        <v>559</v>
      </c>
      <c r="E286" s="23">
        <v>0</v>
      </c>
      <c r="F286" s="24">
        <v>0</v>
      </c>
      <c r="G286" s="24">
        <v>0</v>
      </c>
      <c r="H286" s="25">
        <v>0</v>
      </c>
      <c r="I286" s="26"/>
      <c r="J286" s="24">
        <v>0</v>
      </c>
      <c r="K286" s="27">
        <v>0</v>
      </c>
      <c r="L286" s="43"/>
      <c r="M286" s="53">
        <v>0</v>
      </c>
      <c r="O286" s="60">
        <v>49804</v>
      </c>
      <c r="P286" s="60">
        <v>669</v>
      </c>
      <c r="Q286" s="60">
        <v>535.20000000000005</v>
      </c>
      <c r="R286" s="60">
        <v>501.75</v>
      </c>
      <c r="T286" s="96">
        <f t="shared" si="16"/>
        <v>0</v>
      </c>
      <c r="U286" s="96">
        <f t="shared" si="17"/>
        <v>0</v>
      </c>
      <c r="W286" s="94">
        <f t="shared" si="18"/>
        <v>0</v>
      </c>
      <c r="X286" s="94">
        <f t="shared" si="19"/>
        <v>0</v>
      </c>
    </row>
    <row r="287" spans="1:24" ht="89.25">
      <c r="A287" s="20">
        <v>277</v>
      </c>
      <c r="B287" s="21" t="s">
        <v>987</v>
      </c>
      <c r="C287" s="31" t="s">
        <v>986</v>
      </c>
      <c r="D287" s="21" t="s">
        <v>559</v>
      </c>
      <c r="E287" s="23">
        <v>0</v>
      </c>
      <c r="F287" s="24">
        <v>0</v>
      </c>
      <c r="G287" s="24">
        <v>0</v>
      </c>
      <c r="H287" s="25">
        <v>0</v>
      </c>
      <c r="I287" s="26"/>
      <c r="J287" s="24">
        <v>0</v>
      </c>
      <c r="K287" s="27">
        <v>0</v>
      </c>
      <c r="L287" s="43"/>
      <c r="M287" s="53">
        <v>0</v>
      </c>
      <c r="O287" s="60">
        <v>150787</v>
      </c>
      <c r="P287" s="60">
        <v>1509</v>
      </c>
      <c r="Q287" s="60">
        <v>1207.2</v>
      </c>
      <c r="R287" s="60">
        <v>1131.75</v>
      </c>
      <c r="T287" s="96">
        <f t="shared" si="16"/>
        <v>0</v>
      </c>
      <c r="U287" s="96">
        <f t="shared" si="17"/>
        <v>0</v>
      </c>
      <c r="W287" s="94">
        <f t="shared" si="18"/>
        <v>0</v>
      </c>
      <c r="X287" s="94">
        <f t="shared" si="19"/>
        <v>0</v>
      </c>
    </row>
    <row r="288" spans="1:24" ht="191.25">
      <c r="A288" s="20">
        <v>278</v>
      </c>
      <c r="B288" s="21" t="s">
        <v>988</v>
      </c>
      <c r="C288" s="31" t="s">
        <v>989</v>
      </c>
      <c r="D288" s="21" t="s">
        <v>559</v>
      </c>
      <c r="E288" s="23">
        <v>0</v>
      </c>
      <c r="F288" s="24">
        <v>0</v>
      </c>
      <c r="G288" s="24">
        <v>0</v>
      </c>
      <c r="H288" s="25">
        <v>0</v>
      </c>
      <c r="I288" s="26"/>
      <c r="J288" s="24">
        <v>0</v>
      </c>
      <c r="K288" s="27">
        <v>0</v>
      </c>
      <c r="L288" s="43"/>
      <c r="M288" s="53">
        <v>0</v>
      </c>
      <c r="O288" s="60">
        <v>39875</v>
      </c>
      <c r="P288" s="60">
        <v>933</v>
      </c>
      <c r="Q288" s="60">
        <v>746.4</v>
      </c>
      <c r="R288" s="60">
        <v>699.75</v>
      </c>
      <c r="T288" s="96">
        <f t="shared" si="16"/>
        <v>0</v>
      </c>
      <c r="U288" s="96">
        <f t="shared" si="17"/>
        <v>0</v>
      </c>
      <c r="W288" s="94">
        <f t="shared" si="18"/>
        <v>0</v>
      </c>
      <c r="X288" s="94">
        <f t="shared" si="19"/>
        <v>0</v>
      </c>
    </row>
    <row r="289" spans="1:24" ht="191.25">
      <c r="A289" s="20">
        <v>279</v>
      </c>
      <c r="B289" s="21" t="s">
        <v>990</v>
      </c>
      <c r="C289" s="31" t="s">
        <v>989</v>
      </c>
      <c r="D289" s="21" t="s">
        <v>559</v>
      </c>
      <c r="E289" s="23">
        <v>0</v>
      </c>
      <c r="F289" s="24">
        <v>0</v>
      </c>
      <c r="G289" s="24">
        <v>0</v>
      </c>
      <c r="H289" s="25">
        <v>0</v>
      </c>
      <c r="I289" s="26"/>
      <c r="J289" s="24">
        <v>0</v>
      </c>
      <c r="K289" s="27">
        <v>0</v>
      </c>
      <c r="L289" s="43"/>
      <c r="M289" s="53">
        <v>0</v>
      </c>
      <c r="O289" s="60">
        <v>83098</v>
      </c>
      <c r="P289" s="60">
        <v>1174</v>
      </c>
      <c r="Q289" s="60">
        <v>939.2</v>
      </c>
      <c r="R289" s="60">
        <v>880.5</v>
      </c>
      <c r="T289" s="96">
        <f t="shared" si="16"/>
        <v>0</v>
      </c>
      <c r="U289" s="96">
        <f t="shared" si="17"/>
        <v>0</v>
      </c>
      <c r="W289" s="94">
        <f t="shared" si="18"/>
        <v>0</v>
      </c>
      <c r="X289" s="94">
        <f t="shared" si="19"/>
        <v>0</v>
      </c>
    </row>
    <row r="290" spans="1:24" ht="63.75">
      <c r="A290" s="20">
        <v>280</v>
      </c>
      <c r="B290" s="21" t="s">
        <v>991</v>
      </c>
      <c r="C290" s="31" t="s">
        <v>992</v>
      </c>
      <c r="D290" s="21" t="s">
        <v>559</v>
      </c>
      <c r="E290" s="23">
        <v>0</v>
      </c>
      <c r="F290" s="24">
        <v>0</v>
      </c>
      <c r="G290" s="24">
        <v>0</v>
      </c>
      <c r="H290" s="25">
        <v>0</v>
      </c>
      <c r="I290" s="26"/>
      <c r="J290" s="24">
        <v>0</v>
      </c>
      <c r="K290" s="27">
        <v>0</v>
      </c>
      <c r="L290" s="43"/>
      <c r="M290" s="53">
        <v>0</v>
      </c>
      <c r="O290" s="60">
        <v>116411</v>
      </c>
      <c r="P290" s="60">
        <v>2008</v>
      </c>
      <c r="Q290" s="60">
        <v>1606.4</v>
      </c>
      <c r="R290" s="60">
        <v>1506</v>
      </c>
      <c r="T290" s="96">
        <f t="shared" si="16"/>
        <v>0</v>
      </c>
      <c r="U290" s="96">
        <f t="shared" si="17"/>
        <v>0</v>
      </c>
      <c r="W290" s="94">
        <f t="shared" si="18"/>
        <v>0</v>
      </c>
      <c r="X290" s="94">
        <f t="shared" si="19"/>
        <v>0</v>
      </c>
    </row>
    <row r="291" spans="1:24" ht="127.5">
      <c r="A291" s="20">
        <v>281</v>
      </c>
      <c r="B291" s="21" t="s">
        <v>993</v>
      </c>
      <c r="C291" s="31" t="s">
        <v>994</v>
      </c>
      <c r="D291" s="21" t="s">
        <v>559</v>
      </c>
      <c r="E291" s="23">
        <v>0</v>
      </c>
      <c r="F291" s="24">
        <v>0</v>
      </c>
      <c r="G291" s="24">
        <v>0</v>
      </c>
      <c r="H291" s="25">
        <v>0</v>
      </c>
      <c r="I291" s="26"/>
      <c r="J291" s="24">
        <v>0</v>
      </c>
      <c r="K291" s="27">
        <v>0</v>
      </c>
      <c r="L291" s="43"/>
      <c r="M291" s="53">
        <v>0</v>
      </c>
      <c r="O291" s="60">
        <v>110631</v>
      </c>
      <c r="P291" s="60">
        <v>8478</v>
      </c>
      <c r="Q291" s="60">
        <v>6782.4</v>
      </c>
      <c r="R291" s="60">
        <v>6358.5</v>
      </c>
      <c r="T291" s="96">
        <f t="shared" si="16"/>
        <v>0</v>
      </c>
      <c r="U291" s="96">
        <f t="shared" si="17"/>
        <v>0</v>
      </c>
      <c r="W291" s="94">
        <f t="shared" si="18"/>
        <v>0</v>
      </c>
      <c r="X291" s="94">
        <f t="shared" si="19"/>
        <v>0</v>
      </c>
    </row>
    <row r="292" spans="1:24" ht="127.5">
      <c r="A292" s="20">
        <v>282</v>
      </c>
      <c r="B292" s="21" t="s">
        <v>995</v>
      </c>
      <c r="C292" s="31" t="s">
        <v>994</v>
      </c>
      <c r="D292" s="21" t="s">
        <v>559</v>
      </c>
      <c r="E292" s="23">
        <v>0</v>
      </c>
      <c r="F292" s="24">
        <v>0</v>
      </c>
      <c r="G292" s="24">
        <v>0</v>
      </c>
      <c r="H292" s="25">
        <v>0</v>
      </c>
      <c r="I292" s="26"/>
      <c r="J292" s="24">
        <v>0</v>
      </c>
      <c r="K292" s="27">
        <v>0</v>
      </c>
      <c r="L292" s="43"/>
      <c r="M292" s="53">
        <v>0</v>
      </c>
      <c r="O292" s="60">
        <v>732700</v>
      </c>
      <c r="P292" s="60">
        <v>9952</v>
      </c>
      <c r="Q292" s="60">
        <v>7961.6</v>
      </c>
      <c r="R292" s="60">
        <v>7464</v>
      </c>
      <c r="T292" s="96">
        <f t="shared" si="16"/>
        <v>0</v>
      </c>
      <c r="U292" s="96">
        <f t="shared" si="17"/>
        <v>0</v>
      </c>
      <c r="W292" s="94">
        <f t="shared" si="18"/>
        <v>0</v>
      </c>
      <c r="X292" s="94">
        <f t="shared" si="19"/>
        <v>0</v>
      </c>
    </row>
    <row r="293" spans="1:24" ht="114.75">
      <c r="A293" s="20">
        <v>283</v>
      </c>
      <c r="B293" s="21" t="s">
        <v>996</v>
      </c>
      <c r="C293" s="31" t="s">
        <v>997</v>
      </c>
      <c r="D293" s="21" t="s">
        <v>559</v>
      </c>
      <c r="E293" s="23">
        <v>4</v>
      </c>
      <c r="F293" s="24">
        <v>10616</v>
      </c>
      <c r="G293" s="24">
        <v>10616</v>
      </c>
      <c r="H293" s="25">
        <v>0</v>
      </c>
      <c r="I293" s="26"/>
      <c r="J293" s="24">
        <v>10616</v>
      </c>
      <c r="K293" s="27">
        <v>42464</v>
      </c>
      <c r="L293" s="43"/>
      <c r="M293" s="53">
        <v>4</v>
      </c>
      <c r="O293" s="60">
        <v>123301</v>
      </c>
      <c r="P293" s="60">
        <v>10616</v>
      </c>
      <c r="Q293" s="60">
        <v>8492.7999999999993</v>
      </c>
      <c r="R293" s="60">
        <v>7962</v>
      </c>
      <c r="T293" s="96">
        <f t="shared" si="16"/>
        <v>90159564.799999997</v>
      </c>
      <c r="U293" s="96">
        <f t="shared" si="17"/>
        <v>84524592</v>
      </c>
      <c r="W293" s="94">
        <f t="shared" si="18"/>
        <v>90159564.799999997</v>
      </c>
      <c r="X293" s="94">
        <f t="shared" si="19"/>
        <v>84524592</v>
      </c>
    </row>
    <row r="294" spans="1:24" ht="114.75">
      <c r="A294" s="20">
        <v>284</v>
      </c>
      <c r="B294" s="21" t="s">
        <v>998</v>
      </c>
      <c r="C294" s="31" t="s">
        <v>997</v>
      </c>
      <c r="D294" s="21" t="s">
        <v>559</v>
      </c>
      <c r="E294" s="23">
        <v>0</v>
      </c>
      <c r="F294" s="24">
        <v>0</v>
      </c>
      <c r="G294" s="24">
        <v>0</v>
      </c>
      <c r="H294" s="25">
        <v>0</v>
      </c>
      <c r="I294" s="26"/>
      <c r="J294" s="24">
        <v>0</v>
      </c>
      <c r="K294" s="27">
        <v>0</v>
      </c>
      <c r="L294" s="43"/>
      <c r="M294" s="53">
        <v>0</v>
      </c>
      <c r="O294" s="60">
        <v>813160</v>
      </c>
      <c r="P294" s="60">
        <v>10616</v>
      </c>
      <c r="Q294" s="60">
        <v>8492.7999999999993</v>
      </c>
      <c r="R294" s="60">
        <v>7962</v>
      </c>
      <c r="T294" s="96">
        <f t="shared" si="16"/>
        <v>0</v>
      </c>
      <c r="U294" s="96">
        <f t="shared" si="17"/>
        <v>0</v>
      </c>
      <c r="W294" s="94">
        <f t="shared" si="18"/>
        <v>0</v>
      </c>
      <c r="X294" s="94">
        <f t="shared" si="19"/>
        <v>0</v>
      </c>
    </row>
    <row r="295" spans="1:24" ht="357">
      <c r="A295" s="20">
        <v>285</v>
      </c>
      <c r="B295" s="21" t="s">
        <v>999</v>
      </c>
      <c r="C295" s="31" t="s">
        <v>1000</v>
      </c>
      <c r="D295" s="21" t="s">
        <v>559</v>
      </c>
      <c r="E295" s="23">
        <v>0</v>
      </c>
      <c r="F295" s="24">
        <v>0</v>
      </c>
      <c r="G295" s="24">
        <v>0</v>
      </c>
      <c r="H295" s="25">
        <v>0</v>
      </c>
      <c r="I295" s="26"/>
      <c r="J295" s="24">
        <v>0</v>
      </c>
      <c r="K295" s="27">
        <v>0</v>
      </c>
      <c r="L295" s="43"/>
      <c r="M295" s="53">
        <v>0</v>
      </c>
      <c r="O295" s="60">
        <v>243208</v>
      </c>
      <c r="P295" s="60">
        <v>21757</v>
      </c>
      <c r="Q295" s="60">
        <v>17405.599999999999</v>
      </c>
      <c r="R295" s="60">
        <v>16317.75</v>
      </c>
      <c r="T295" s="96">
        <f t="shared" si="16"/>
        <v>0</v>
      </c>
      <c r="U295" s="96">
        <f t="shared" si="17"/>
        <v>0</v>
      </c>
      <c r="W295" s="94">
        <f t="shared" si="18"/>
        <v>0</v>
      </c>
      <c r="X295" s="94">
        <f t="shared" si="19"/>
        <v>0</v>
      </c>
    </row>
    <row r="296" spans="1:24" ht="357">
      <c r="A296" s="20">
        <v>286</v>
      </c>
      <c r="B296" s="21" t="s">
        <v>1001</v>
      </c>
      <c r="C296" s="31" t="s">
        <v>1000</v>
      </c>
      <c r="D296" s="21" t="s">
        <v>559</v>
      </c>
      <c r="E296" s="23">
        <v>0</v>
      </c>
      <c r="F296" s="24">
        <v>0</v>
      </c>
      <c r="G296" s="24">
        <v>0</v>
      </c>
      <c r="H296" s="25">
        <v>0</v>
      </c>
      <c r="I296" s="26"/>
      <c r="J296" s="24">
        <v>0</v>
      </c>
      <c r="K296" s="27">
        <v>0</v>
      </c>
      <c r="L296" s="43"/>
      <c r="M296" s="53">
        <v>0</v>
      </c>
      <c r="O296" s="60">
        <v>1626318</v>
      </c>
      <c r="P296" s="60">
        <v>21757</v>
      </c>
      <c r="Q296" s="60">
        <v>17405.599999999999</v>
      </c>
      <c r="R296" s="60">
        <v>16317.75</v>
      </c>
      <c r="T296" s="96">
        <f t="shared" si="16"/>
        <v>0</v>
      </c>
      <c r="U296" s="96">
        <f t="shared" si="17"/>
        <v>0</v>
      </c>
      <c r="W296" s="94">
        <f t="shared" si="18"/>
        <v>0</v>
      </c>
      <c r="X296" s="94">
        <f t="shared" si="19"/>
        <v>0</v>
      </c>
    </row>
    <row r="297" spans="1:24" ht="204">
      <c r="A297" s="20">
        <v>287</v>
      </c>
      <c r="B297" s="21" t="s">
        <v>1002</v>
      </c>
      <c r="C297" s="31" t="s">
        <v>1003</v>
      </c>
      <c r="D297" s="21" t="s">
        <v>559</v>
      </c>
      <c r="E297" s="23">
        <v>0</v>
      </c>
      <c r="F297" s="24">
        <v>0</v>
      </c>
      <c r="G297" s="24">
        <v>0</v>
      </c>
      <c r="H297" s="25">
        <v>0</v>
      </c>
      <c r="I297" s="26"/>
      <c r="J297" s="24">
        <v>0</v>
      </c>
      <c r="K297" s="27">
        <v>0</v>
      </c>
      <c r="L297" s="43"/>
      <c r="M297" s="53">
        <v>0</v>
      </c>
      <c r="O297" s="60">
        <v>274316</v>
      </c>
      <c r="P297" s="60">
        <v>20718</v>
      </c>
      <c r="Q297" s="60">
        <v>16574.400000000001</v>
      </c>
      <c r="R297" s="60">
        <v>15538.5</v>
      </c>
      <c r="T297" s="96">
        <f t="shared" si="16"/>
        <v>0</v>
      </c>
      <c r="U297" s="96">
        <f t="shared" si="17"/>
        <v>0</v>
      </c>
      <c r="W297" s="94">
        <f t="shared" si="18"/>
        <v>0</v>
      </c>
      <c r="X297" s="94">
        <f t="shared" si="19"/>
        <v>0</v>
      </c>
    </row>
    <row r="298" spans="1:24" ht="204">
      <c r="A298" s="20">
        <v>288</v>
      </c>
      <c r="B298" s="21" t="s">
        <v>1004</v>
      </c>
      <c r="C298" s="31" t="s">
        <v>1003</v>
      </c>
      <c r="D298" s="21" t="s">
        <v>559</v>
      </c>
      <c r="E298" s="23">
        <v>0</v>
      </c>
      <c r="F298" s="24">
        <v>0</v>
      </c>
      <c r="G298" s="24">
        <v>0</v>
      </c>
      <c r="H298" s="25">
        <v>0</v>
      </c>
      <c r="I298" s="26"/>
      <c r="J298" s="24">
        <v>0</v>
      </c>
      <c r="K298" s="27">
        <v>0</v>
      </c>
      <c r="L298" s="43"/>
      <c r="M298" s="53">
        <v>0</v>
      </c>
      <c r="O298" s="60">
        <v>1883105</v>
      </c>
      <c r="P298" s="60">
        <v>20718</v>
      </c>
      <c r="Q298" s="60">
        <v>16574.400000000001</v>
      </c>
      <c r="R298" s="60">
        <v>15538.5</v>
      </c>
      <c r="T298" s="96">
        <f t="shared" si="16"/>
        <v>0</v>
      </c>
      <c r="U298" s="96">
        <f t="shared" si="17"/>
        <v>0</v>
      </c>
      <c r="W298" s="94">
        <f t="shared" si="18"/>
        <v>0</v>
      </c>
      <c r="X298" s="94">
        <f t="shared" si="19"/>
        <v>0</v>
      </c>
    </row>
    <row r="299" spans="1:24" ht="76.5">
      <c r="A299" s="20">
        <v>289</v>
      </c>
      <c r="B299" s="21" t="s">
        <v>1005</v>
      </c>
      <c r="C299" s="31" t="s">
        <v>1006</v>
      </c>
      <c r="D299" s="21" t="s">
        <v>559</v>
      </c>
      <c r="E299" s="23">
        <v>1</v>
      </c>
      <c r="F299" s="24">
        <v>2372</v>
      </c>
      <c r="G299" s="24">
        <v>2372</v>
      </c>
      <c r="H299" s="25">
        <v>0</v>
      </c>
      <c r="I299" s="26"/>
      <c r="J299" s="24">
        <v>2372</v>
      </c>
      <c r="K299" s="27">
        <v>2372</v>
      </c>
      <c r="L299" s="43"/>
      <c r="M299" s="53">
        <v>1</v>
      </c>
      <c r="O299" s="60">
        <v>39875</v>
      </c>
      <c r="P299" s="60">
        <v>2372</v>
      </c>
      <c r="Q299" s="60">
        <v>1897.6</v>
      </c>
      <c r="R299" s="60">
        <v>1779</v>
      </c>
      <c r="T299" s="96">
        <f t="shared" si="16"/>
        <v>4501107.2</v>
      </c>
      <c r="U299" s="96">
        <f t="shared" si="17"/>
        <v>4219788</v>
      </c>
      <c r="W299" s="94">
        <f t="shared" si="18"/>
        <v>4501107.2</v>
      </c>
      <c r="X299" s="94">
        <f t="shared" si="19"/>
        <v>4219788</v>
      </c>
    </row>
    <row r="300" spans="1:24" ht="76.5">
      <c r="A300" s="20">
        <v>290</v>
      </c>
      <c r="B300" s="21" t="s">
        <v>1007</v>
      </c>
      <c r="C300" s="31" t="s">
        <v>1006</v>
      </c>
      <c r="D300" s="21" t="s">
        <v>559</v>
      </c>
      <c r="E300" s="23">
        <v>0</v>
      </c>
      <c r="F300" s="24">
        <v>0</v>
      </c>
      <c r="G300" s="24">
        <v>0</v>
      </c>
      <c r="H300" s="25">
        <v>0</v>
      </c>
      <c r="I300" s="26"/>
      <c r="J300" s="24">
        <v>0</v>
      </c>
      <c r="K300" s="27">
        <v>0</v>
      </c>
      <c r="L300" s="43"/>
      <c r="M300" s="53">
        <v>0</v>
      </c>
      <c r="O300" s="60">
        <v>111274</v>
      </c>
      <c r="P300" s="60">
        <v>2372</v>
      </c>
      <c r="Q300" s="60">
        <v>1897.6</v>
      </c>
      <c r="R300" s="60">
        <v>1779</v>
      </c>
      <c r="T300" s="96">
        <f t="shared" si="16"/>
        <v>0</v>
      </c>
      <c r="U300" s="96">
        <f t="shared" si="17"/>
        <v>0</v>
      </c>
      <c r="W300" s="94">
        <f t="shared" si="18"/>
        <v>0</v>
      </c>
      <c r="X300" s="94">
        <f t="shared" si="19"/>
        <v>0</v>
      </c>
    </row>
    <row r="301" spans="1:24" ht="76.5">
      <c r="A301" s="20">
        <v>291</v>
      </c>
      <c r="B301" s="21" t="s">
        <v>1008</v>
      </c>
      <c r="C301" s="31" t="s">
        <v>1009</v>
      </c>
      <c r="D301" s="21" t="s">
        <v>559</v>
      </c>
      <c r="E301" s="23">
        <v>0</v>
      </c>
      <c r="F301" s="24">
        <v>0</v>
      </c>
      <c r="G301" s="24">
        <v>0</v>
      </c>
      <c r="H301" s="25">
        <v>0</v>
      </c>
      <c r="I301" s="26"/>
      <c r="J301" s="24">
        <v>0</v>
      </c>
      <c r="K301" s="27">
        <v>0</v>
      </c>
      <c r="L301" s="43"/>
      <c r="M301" s="53">
        <v>0</v>
      </c>
      <c r="O301" s="60">
        <v>52013</v>
      </c>
      <c r="P301" s="60">
        <v>5618</v>
      </c>
      <c r="Q301" s="60">
        <v>4494.3999999999996</v>
      </c>
      <c r="R301" s="60">
        <v>4213.5</v>
      </c>
      <c r="T301" s="96">
        <f t="shared" si="16"/>
        <v>0</v>
      </c>
      <c r="U301" s="96">
        <f t="shared" si="17"/>
        <v>0</v>
      </c>
      <c r="W301" s="94">
        <f t="shared" si="18"/>
        <v>0</v>
      </c>
      <c r="X301" s="94">
        <f t="shared" si="19"/>
        <v>0</v>
      </c>
    </row>
    <row r="302" spans="1:24" ht="76.5">
      <c r="A302" s="20">
        <v>292</v>
      </c>
      <c r="B302" s="21" t="s">
        <v>1010</v>
      </c>
      <c r="C302" s="31" t="s">
        <v>1009</v>
      </c>
      <c r="D302" s="21" t="s">
        <v>559</v>
      </c>
      <c r="E302" s="23">
        <v>0</v>
      </c>
      <c r="F302" s="24">
        <v>0</v>
      </c>
      <c r="G302" s="24">
        <v>0</v>
      </c>
      <c r="H302" s="25">
        <v>0</v>
      </c>
      <c r="I302" s="26"/>
      <c r="J302" s="24">
        <v>0</v>
      </c>
      <c r="K302" s="27">
        <v>0</v>
      </c>
      <c r="L302" s="43"/>
      <c r="M302" s="53">
        <v>0</v>
      </c>
      <c r="O302" s="60">
        <v>325778</v>
      </c>
      <c r="P302" s="60">
        <v>5618</v>
      </c>
      <c r="Q302" s="60">
        <v>4494.3999999999996</v>
      </c>
      <c r="R302" s="60">
        <v>4213.5</v>
      </c>
      <c r="T302" s="96">
        <f t="shared" si="16"/>
        <v>0</v>
      </c>
      <c r="U302" s="96">
        <f t="shared" si="17"/>
        <v>0</v>
      </c>
      <c r="W302" s="94">
        <f t="shared" si="18"/>
        <v>0</v>
      </c>
      <c r="X302" s="94">
        <f t="shared" si="19"/>
        <v>0</v>
      </c>
    </row>
    <row r="303" spans="1:24" ht="89.25">
      <c r="A303" s="20">
        <v>293</v>
      </c>
      <c r="B303" s="21" t="s">
        <v>1011</v>
      </c>
      <c r="C303" s="31" t="s">
        <v>1012</v>
      </c>
      <c r="D303" s="21" t="s">
        <v>559</v>
      </c>
      <c r="E303" s="23">
        <v>0</v>
      </c>
      <c r="F303" s="24">
        <v>0</v>
      </c>
      <c r="G303" s="24">
        <v>0</v>
      </c>
      <c r="H303" s="25">
        <v>0</v>
      </c>
      <c r="I303" s="26"/>
      <c r="J303" s="24">
        <v>0</v>
      </c>
      <c r="K303" s="27">
        <v>0</v>
      </c>
      <c r="L303" s="43"/>
      <c r="M303" s="53">
        <v>0</v>
      </c>
      <c r="O303" s="60">
        <v>147056</v>
      </c>
      <c r="P303" s="60">
        <v>8657</v>
      </c>
      <c r="Q303" s="60">
        <v>6925.6</v>
      </c>
      <c r="R303" s="60">
        <v>6492.75</v>
      </c>
      <c r="T303" s="96">
        <f t="shared" si="16"/>
        <v>0</v>
      </c>
      <c r="U303" s="96">
        <f t="shared" si="17"/>
        <v>0</v>
      </c>
      <c r="W303" s="94">
        <f t="shared" si="18"/>
        <v>0</v>
      </c>
      <c r="X303" s="94">
        <f t="shared" si="19"/>
        <v>0</v>
      </c>
    </row>
    <row r="304" spans="1:24" ht="89.25">
      <c r="A304" s="20">
        <v>294</v>
      </c>
      <c r="B304" s="21" t="s">
        <v>1013</v>
      </c>
      <c r="C304" s="31" t="s">
        <v>1012</v>
      </c>
      <c r="D304" s="21" t="s">
        <v>559</v>
      </c>
      <c r="E304" s="23">
        <v>0</v>
      </c>
      <c r="F304" s="24">
        <v>0</v>
      </c>
      <c r="G304" s="24">
        <v>0</v>
      </c>
      <c r="H304" s="25">
        <v>0</v>
      </c>
      <c r="I304" s="26"/>
      <c r="J304" s="24">
        <v>0</v>
      </c>
      <c r="K304" s="27">
        <v>0</v>
      </c>
      <c r="L304" s="43"/>
      <c r="M304" s="53">
        <v>0</v>
      </c>
      <c r="O304" s="60">
        <v>647046</v>
      </c>
      <c r="P304" s="60">
        <v>10963</v>
      </c>
      <c r="Q304" s="60">
        <v>8770.4</v>
      </c>
      <c r="R304" s="60">
        <v>8222.25</v>
      </c>
      <c r="T304" s="96">
        <f t="shared" si="16"/>
        <v>0</v>
      </c>
      <c r="U304" s="96">
        <f t="shared" si="17"/>
        <v>0</v>
      </c>
      <c r="W304" s="94">
        <f t="shared" si="18"/>
        <v>0</v>
      </c>
      <c r="X304" s="94">
        <f t="shared" si="19"/>
        <v>0</v>
      </c>
    </row>
    <row r="305" spans="1:24" ht="76.5">
      <c r="A305" s="20">
        <v>295</v>
      </c>
      <c r="B305" s="21" t="s">
        <v>1014</v>
      </c>
      <c r="C305" s="31" t="s">
        <v>1015</v>
      </c>
      <c r="D305" s="21" t="s">
        <v>559</v>
      </c>
      <c r="E305" s="23">
        <v>1</v>
      </c>
      <c r="F305" s="24">
        <v>17812</v>
      </c>
      <c r="G305" s="24">
        <v>12427</v>
      </c>
      <c r="H305" s="25">
        <v>0</v>
      </c>
      <c r="I305" s="26"/>
      <c r="J305" s="24">
        <v>17812</v>
      </c>
      <c r="K305" s="27">
        <v>17812</v>
      </c>
      <c r="L305" s="43"/>
      <c r="M305" s="53">
        <v>1</v>
      </c>
      <c r="O305" s="60">
        <v>164024</v>
      </c>
      <c r="P305" s="60">
        <v>12427</v>
      </c>
      <c r="Q305" s="60">
        <v>9941.6</v>
      </c>
      <c r="R305" s="60">
        <v>9320.25</v>
      </c>
      <c r="T305" s="96">
        <f t="shared" si="16"/>
        <v>177079779.20000002</v>
      </c>
      <c r="U305" s="96">
        <f t="shared" si="17"/>
        <v>166012293</v>
      </c>
      <c r="W305" s="94">
        <f t="shared" si="18"/>
        <v>177079779.20000002</v>
      </c>
      <c r="X305" s="94">
        <f t="shared" si="19"/>
        <v>166012293</v>
      </c>
    </row>
    <row r="306" spans="1:24" ht="76.5">
      <c r="A306" s="20">
        <v>296</v>
      </c>
      <c r="B306" s="21" t="s">
        <v>1016</v>
      </c>
      <c r="C306" s="31" t="s">
        <v>1015</v>
      </c>
      <c r="D306" s="21" t="s">
        <v>559</v>
      </c>
      <c r="E306" s="23">
        <v>0</v>
      </c>
      <c r="F306" s="24">
        <v>0</v>
      </c>
      <c r="G306" s="24">
        <v>0</v>
      </c>
      <c r="H306" s="25">
        <v>0</v>
      </c>
      <c r="I306" s="26"/>
      <c r="J306" s="24">
        <v>0</v>
      </c>
      <c r="K306" s="27">
        <v>0</v>
      </c>
      <c r="L306" s="43"/>
      <c r="M306" s="53">
        <v>0</v>
      </c>
      <c r="O306" s="60">
        <v>770362</v>
      </c>
      <c r="P306" s="60">
        <v>17812</v>
      </c>
      <c r="Q306" s="60">
        <v>14249.6</v>
      </c>
      <c r="R306" s="60">
        <v>13359</v>
      </c>
      <c r="T306" s="96">
        <f t="shared" si="16"/>
        <v>0</v>
      </c>
      <c r="U306" s="96">
        <f t="shared" si="17"/>
        <v>0</v>
      </c>
      <c r="W306" s="94">
        <f t="shared" si="18"/>
        <v>0</v>
      </c>
      <c r="X306" s="94">
        <f t="shared" si="19"/>
        <v>0</v>
      </c>
    </row>
    <row r="307" spans="1:24" ht="267.75">
      <c r="A307" s="20">
        <v>297</v>
      </c>
      <c r="B307" s="21" t="s">
        <v>1017</v>
      </c>
      <c r="C307" s="31" t="s">
        <v>1018</v>
      </c>
      <c r="D307" s="21" t="s">
        <v>559</v>
      </c>
      <c r="E307" s="23">
        <v>0</v>
      </c>
      <c r="F307" s="24">
        <v>0</v>
      </c>
      <c r="G307" s="24">
        <v>0</v>
      </c>
      <c r="H307" s="25">
        <v>0</v>
      </c>
      <c r="I307" s="26"/>
      <c r="J307" s="24">
        <v>0</v>
      </c>
      <c r="K307" s="27">
        <v>0</v>
      </c>
      <c r="L307" s="43"/>
      <c r="M307" s="53">
        <v>0</v>
      </c>
      <c r="O307" s="60">
        <v>314561</v>
      </c>
      <c r="P307" s="60">
        <v>10987</v>
      </c>
      <c r="Q307" s="60">
        <v>8789.6</v>
      </c>
      <c r="R307" s="60">
        <v>8240.25</v>
      </c>
      <c r="T307" s="96">
        <f t="shared" si="16"/>
        <v>0</v>
      </c>
      <c r="U307" s="96">
        <f t="shared" si="17"/>
        <v>0</v>
      </c>
      <c r="W307" s="94">
        <f t="shared" si="18"/>
        <v>0</v>
      </c>
      <c r="X307" s="94">
        <f t="shared" si="19"/>
        <v>0</v>
      </c>
    </row>
    <row r="308" spans="1:24" ht="267.75">
      <c r="A308" s="20">
        <v>298</v>
      </c>
      <c r="B308" s="21" t="s">
        <v>1019</v>
      </c>
      <c r="C308" s="31" t="s">
        <v>1018</v>
      </c>
      <c r="D308" s="21" t="s">
        <v>559</v>
      </c>
      <c r="E308" s="23">
        <v>0</v>
      </c>
      <c r="F308" s="24">
        <v>0</v>
      </c>
      <c r="G308" s="24">
        <v>0</v>
      </c>
      <c r="H308" s="25">
        <v>0</v>
      </c>
      <c r="I308" s="26"/>
      <c r="J308" s="24">
        <v>0</v>
      </c>
      <c r="K308" s="27">
        <v>0</v>
      </c>
      <c r="L308" s="43"/>
      <c r="M308" s="53">
        <v>0</v>
      </c>
      <c r="O308" s="60">
        <v>2350287</v>
      </c>
      <c r="P308" s="60">
        <v>18367</v>
      </c>
      <c r="Q308" s="60">
        <v>14693.6</v>
      </c>
      <c r="R308" s="60">
        <v>13775.25</v>
      </c>
      <c r="T308" s="96">
        <f t="shared" si="16"/>
        <v>0</v>
      </c>
      <c r="U308" s="96">
        <f t="shared" si="17"/>
        <v>0</v>
      </c>
      <c r="W308" s="94">
        <f t="shared" si="18"/>
        <v>0</v>
      </c>
      <c r="X308" s="94">
        <f t="shared" si="19"/>
        <v>0</v>
      </c>
    </row>
    <row r="309" spans="1:24" ht="178.5">
      <c r="A309" s="20">
        <v>299</v>
      </c>
      <c r="B309" s="21" t="s">
        <v>1020</v>
      </c>
      <c r="C309" s="31" t="s">
        <v>1021</v>
      </c>
      <c r="D309" s="21" t="s">
        <v>559</v>
      </c>
      <c r="E309" s="23">
        <v>0</v>
      </c>
      <c r="F309" s="24">
        <v>0</v>
      </c>
      <c r="G309" s="24">
        <v>0</v>
      </c>
      <c r="H309" s="25">
        <v>0</v>
      </c>
      <c r="I309" s="26"/>
      <c r="J309" s="24">
        <v>0</v>
      </c>
      <c r="K309" s="27">
        <v>0</v>
      </c>
      <c r="L309" s="43"/>
      <c r="M309" s="53">
        <v>0</v>
      </c>
      <c r="O309" s="60">
        <v>49704</v>
      </c>
      <c r="P309" s="60">
        <v>3054</v>
      </c>
      <c r="Q309" s="60">
        <v>2443.1999999999998</v>
      </c>
      <c r="R309" s="60">
        <v>2290.5</v>
      </c>
      <c r="T309" s="96">
        <f t="shared" si="16"/>
        <v>0</v>
      </c>
      <c r="U309" s="96">
        <f t="shared" si="17"/>
        <v>0</v>
      </c>
      <c r="W309" s="94">
        <f t="shared" si="18"/>
        <v>0</v>
      </c>
      <c r="X309" s="94">
        <f t="shared" si="19"/>
        <v>0</v>
      </c>
    </row>
    <row r="310" spans="1:24" ht="178.5">
      <c r="A310" s="20">
        <v>300</v>
      </c>
      <c r="B310" s="21" t="s">
        <v>1022</v>
      </c>
      <c r="C310" s="31" t="s">
        <v>1021</v>
      </c>
      <c r="D310" s="21" t="s">
        <v>559</v>
      </c>
      <c r="E310" s="23">
        <v>0</v>
      </c>
      <c r="F310" s="24">
        <v>0</v>
      </c>
      <c r="G310" s="24">
        <v>0</v>
      </c>
      <c r="H310" s="25">
        <v>0</v>
      </c>
      <c r="I310" s="26"/>
      <c r="J310" s="24">
        <v>0</v>
      </c>
      <c r="K310" s="27">
        <v>0</v>
      </c>
      <c r="L310" s="43"/>
      <c r="M310" s="53">
        <v>0</v>
      </c>
      <c r="O310" s="60">
        <v>356395</v>
      </c>
      <c r="P310" s="60">
        <v>3884</v>
      </c>
      <c r="Q310" s="60">
        <v>3107.2</v>
      </c>
      <c r="R310" s="60">
        <v>2913</v>
      </c>
      <c r="T310" s="96">
        <f t="shared" si="16"/>
        <v>0</v>
      </c>
      <c r="U310" s="96">
        <f t="shared" si="17"/>
        <v>0</v>
      </c>
      <c r="W310" s="94">
        <f t="shared" si="18"/>
        <v>0</v>
      </c>
      <c r="X310" s="94">
        <f t="shared" si="19"/>
        <v>0</v>
      </c>
    </row>
    <row r="311" spans="1:24" ht="178.5">
      <c r="A311" s="20">
        <v>301</v>
      </c>
      <c r="B311" s="21" t="s">
        <v>1023</v>
      </c>
      <c r="C311" s="31" t="s">
        <v>1024</v>
      </c>
      <c r="D311" s="21" t="s">
        <v>559</v>
      </c>
      <c r="E311" s="23">
        <v>1</v>
      </c>
      <c r="F311" s="24">
        <v>5270</v>
      </c>
      <c r="G311" s="24">
        <v>3733</v>
      </c>
      <c r="H311" s="25">
        <v>0</v>
      </c>
      <c r="I311" s="26"/>
      <c r="J311" s="24">
        <v>5270</v>
      </c>
      <c r="K311" s="27">
        <v>5270</v>
      </c>
      <c r="L311" s="43"/>
      <c r="M311" s="53">
        <v>1</v>
      </c>
      <c r="O311" s="60">
        <v>71833</v>
      </c>
      <c r="P311" s="60">
        <v>3733</v>
      </c>
      <c r="Q311" s="60">
        <v>2986.4</v>
      </c>
      <c r="R311" s="60">
        <v>2799.75</v>
      </c>
      <c r="T311" s="96">
        <f t="shared" si="16"/>
        <v>15738328</v>
      </c>
      <c r="U311" s="96">
        <f t="shared" si="17"/>
        <v>14754682.5</v>
      </c>
      <c r="W311" s="94">
        <f t="shared" si="18"/>
        <v>15738328</v>
      </c>
      <c r="X311" s="94">
        <f t="shared" si="19"/>
        <v>14754682.5</v>
      </c>
    </row>
    <row r="312" spans="1:24" ht="178.5">
      <c r="A312" s="20">
        <v>302</v>
      </c>
      <c r="B312" s="21" t="s">
        <v>1025</v>
      </c>
      <c r="C312" s="31" t="s">
        <v>1024</v>
      </c>
      <c r="D312" s="21" t="s">
        <v>559</v>
      </c>
      <c r="E312" s="23">
        <v>0</v>
      </c>
      <c r="F312" s="24">
        <v>0</v>
      </c>
      <c r="G312" s="24">
        <v>0</v>
      </c>
      <c r="H312" s="25">
        <v>0</v>
      </c>
      <c r="I312" s="26"/>
      <c r="J312" s="24">
        <v>0</v>
      </c>
      <c r="K312" s="27">
        <v>0</v>
      </c>
      <c r="L312" s="43"/>
      <c r="M312" s="53">
        <v>0</v>
      </c>
      <c r="O312" s="60">
        <v>338960</v>
      </c>
      <c r="P312" s="60">
        <v>5270</v>
      </c>
      <c r="Q312" s="60">
        <v>4216</v>
      </c>
      <c r="R312" s="60">
        <v>3952.5</v>
      </c>
      <c r="T312" s="96">
        <f t="shared" si="16"/>
        <v>0</v>
      </c>
      <c r="U312" s="96">
        <f t="shared" si="17"/>
        <v>0</v>
      </c>
      <c r="W312" s="94">
        <f t="shared" si="18"/>
        <v>0</v>
      </c>
      <c r="X312" s="94">
        <f t="shared" si="19"/>
        <v>0</v>
      </c>
    </row>
    <row r="313" spans="1:24" ht="178.5">
      <c r="A313" s="20">
        <v>303</v>
      </c>
      <c r="B313" s="21" t="s">
        <v>1026</v>
      </c>
      <c r="C313" s="31" t="s">
        <v>1027</v>
      </c>
      <c r="D313" s="21" t="s">
        <v>559</v>
      </c>
      <c r="E313" s="23">
        <v>0</v>
      </c>
      <c r="F313" s="24">
        <v>0</v>
      </c>
      <c r="G313" s="24">
        <v>0</v>
      </c>
      <c r="H313" s="25">
        <v>0</v>
      </c>
      <c r="I313" s="26"/>
      <c r="J313" s="24">
        <v>0</v>
      </c>
      <c r="K313" s="27">
        <v>0</v>
      </c>
      <c r="L313" s="43"/>
      <c r="M313" s="53">
        <v>0</v>
      </c>
      <c r="O313" s="60">
        <v>101583</v>
      </c>
      <c r="P313" s="60">
        <v>8041</v>
      </c>
      <c r="Q313" s="60">
        <v>6432.8</v>
      </c>
      <c r="R313" s="60">
        <v>6030.75</v>
      </c>
      <c r="T313" s="96">
        <f t="shared" si="16"/>
        <v>0</v>
      </c>
      <c r="U313" s="96">
        <f t="shared" si="17"/>
        <v>0</v>
      </c>
      <c r="W313" s="94">
        <f t="shared" si="18"/>
        <v>0</v>
      </c>
      <c r="X313" s="94">
        <f t="shared" si="19"/>
        <v>0</v>
      </c>
    </row>
    <row r="314" spans="1:24" ht="178.5">
      <c r="A314" s="20">
        <v>304</v>
      </c>
      <c r="B314" s="21" t="s">
        <v>1028</v>
      </c>
      <c r="C314" s="31" t="s">
        <v>1027</v>
      </c>
      <c r="D314" s="21" t="s">
        <v>559</v>
      </c>
      <c r="E314" s="23">
        <v>0</v>
      </c>
      <c r="F314" s="24">
        <v>0</v>
      </c>
      <c r="G314" s="24">
        <v>0</v>
      </c>
      <c r="H314" s="25">
        <v>0</v>
      </c>
      <c r="I314" s="26"/>
      <c r="J314" s="24">
        <v>0</v>
      </c>
      <c r="K314" s="27">
        <v>0</v>
      </c>
      <c r="L314" s="43"/>
      <c r="M314" s="53">
        <v>0</v>
      </c>
      <c r="O314" s="60">
        <v>479336</v>
      </c>
      <c r="P314" s="60">
        <v>8041</v>
      </c>
      <c r="Q314" s="60">
        <v>6432.8</v>
      </c>
      <c r="R314" s="60">
        <v>6030.75</v>
      </c>
      <c r="T314" s="96">
        <f t="shared" si="16"/>
        <v>0</v>
      </c>
      <c r="U314" s="96">
        <f t="shared" si="17"/>
        <v>0</v>
      </c>
      <c r="W314" s="94">
        <f t="shared" si="18"/>
        <v>0</v>
      </c>
      <c r="X314" s="94">
        <f t="shared" si="19"/>
        <v>0</v>
      </c>
    </row>
    <row r="315" spans="1:24" ht="216.75">
      <c r="A315" s="20">
        <v>305</v>
      </c>
      <c r="B315" s="21" t="s">
        <v>1029</v>
      </c>
      <c r="C315" s="31" t="s">
        <v>1030</v>
      </c>
      <c r="D315" s="21" t="s">
        <v>559</v>
      </c>
      <c r="E315" s="23">
        <v>0</v>
      </c>
      <c r="F315" s="24">
        <v>0</v>
      </c>
      <c r="G315" s="24">
        <v>0</v>
      </c>
      <c r="H315" s="25">
        <v>0</v>
      </c>
      <c r="I315" s="26"/>
      <c r="J315" s="24">
        <v>0</v>
      </c>
      <c r="K315" s="27">
        <v>0</v>
      </c>
      <c r="L315" s="43"/>
      <c r="M315" s="53">
        <v>0</v>
      </c>
      <c r="O315" s="60">
        <v>90948</v>
      </c>
      <c r="P315" s="60">
        <v>1212</v>
      </c>
      <c r="Q315" s="60">
        <v>969.6</v>
      </c>
      <c r="R315" s="60">
        <v>909</v>
      </c>
      <c r="T315" s="96">
        <f t="shared" si="16"/>
        <v>0</v>
      </c>
      <c r="U315" s="96">
        <f t="shared" si="17"/>
        <v>0</v>
      </c>
      <c r="W315" s="94">
        <f t="shared" si="18"/>
        <v>0</v>
      </c>
      <c r="X315" s="94">
        <f t="shared" si="19"/>
        <v>0</v>
      </c>
    </row>
    <row r="316" spans="1:24" ht="229.5">
      <c r="A316" s="20">
        <v>306</v>
      </c>
      <c r="B316" s="21" t="s">
        <v>1031</v>
      </c>
      <c r="C316" s="31" t="s">
        <v>1032</v>
      </c>
      <c r="D316" s="21" t="s">
        <v>559</v>
      </c>
      <c r="E316" s="23">
        <v>0</v>
      </c>
      <c r="F316" s="24">
        <v>0</v>
      </c>
      <c r="G316" s="24">
        <v>0</v>
      </c>
      <c r="H316" s="25">
        <v>0</v>
      </c>
      <c r="I316" s="26"/>
      <c r="J316" s="24">
        <v>0</v>
      </c>
      <c r="K316" s="27">
        <v>0</v>
      </c>
      <c r="L316" s="43"/>
      <c r="M316" s="53">
        <v>0</v>
      </c>
      <c r="O316" s="60">
        <v>90948</v>
      </c>
      <c r="P316" s="60">
        <v>1212</v>
      </c>
      <c r="Q316" s="60">
        <v>969.6</v>
      </c>
      <c r="R316" s="60">
        <v>909</v>
      </c>
      <c r="T316" s="96">
        <f t="shared" si="16"/>
        <v>0</v>
      </c>
      <c r="U316" s="96">
        <f t="shared" si="17"/>
        <v>0</v>
      </c>
      <c r="W316" s="94">
        <f t="shared" si="18"/>
        <v>0</v>
      </c>
      <c r="X316" s="94">
        <f t="shared" si="19"/>
        <v>0</v>
      </c>
    </row>
    <row r="317" spans="1:24" ht="267.75">
      <c r="A317" s="20">
        <v>307</v>
      </c>
      <c r="B317" s="21" t="s">
        <v>1033</v>
      </c>
      <c r="C317" s="31" t="s">
        <v>1034</v>
      </c>
      <c r="D317" s="21" t="s">
        <v>559</v>
      </c>
      <c r="E317" s="23">
        <v>0</v>
      </c>
      <c r="F317" s="24">
        <v>0</v>
      </c>
      <c r="G317" s="24">
        <v>0</v>
      </c>
      <c r="H317" s="25">
        <v>0</v>
      </c>
      <c r="I317" s="26"/>
      <c r="J317" s="24">
        <v>0</v>
      </c>
      <c r="K317" s="27">
        <v>0</v>
      </c>
      <c r="L317" s="43"/>
      <c r="M317" s="53">
        <v>0</v>
      </c>
      <c r="O317" s="60">
        <v>90948</v>
      </c>
      <c r="P317" s="60">
        <v>1212</v>
      </c>
      <c r="Q317" s="60">
        <v>969.6</v>
      </c>
      <c r="R317" s="60">
        <v>909</v>
      </c>
      <c r="T317" s="96">
        <f t="shared" si="16"/>
        <v>0</v>
      </c>
      <c r="U317" s="96">
        <f t="shared" si="17"/>
        <v>0</v>
      </c>
      <c r="W317" s="94">
        <f t="shared" si="18"/>
        <v>0</v>
      </c>
      <c r="X317" s="94">
        <f t="shared" si="19"/>
        <v>0</v>
      </c>
    </row>
    <row r="318" spans="1:24" ht="242.25">
      <c r="A318" s="20">
        <v>308</v>
      </c>
      <c r="B318" s="21" t="s">
        <v>1035</v>
      </c>
      <c r="C318" s="31" t="s">
        <v>1036</v>
      </c>
      <c r="D318" s="21" t="s">
        <v>559</v>
      </c>
      <c r="E318" s="23">
        <v>0</v>
      </c>
      <c r="F318" s="24">
        <v>0</v>
      </c>
      <c r="G318" s="24">
        <v>0</v>
      </c>
      <c r="H318" s="25">
        <v>0</v>
      </c>
      <c r="I318" s="26"/>
      <c r="J318" s="24">
        <v>0</v>
      </c>
      <c r="K318" s="27">
        <v>0</v>
      </c>
      <c r="L318" s="43"/>
      <c r="M318" s="53">
        <v>0</v>
      </c>
      <c r="O318" s="60">
        <v>90948</v>
      </c>
      <c r="P318" s="60">
        <v>1212</v>
      </c>
      <c r="Q318" s="60">
        <v>969.6</v>
      </c>
      <c r="R318" s="60">
        <v>909</v>
      </c>
      <c r="T318" s="96">
        <f t="shared" si="16"/>
        <v>0</v>
      </c>
      <c r="U318" s="96">
        <f t="shared" si="17"/>
        <v>0</v>
      </c>
      <c r="W318" s="94">
        <f t="shared" si="18"/>
        <v>0</v>
      </c>
      <c r="X318" s="94">
        <f t="shared" si="19"/>
        <v>0</v>
      </c>
    </row>
    <row r="319" spans="1:24" ht="216.75">
      <c r="A319" s="20">
        <v>309</v>
      </c>
      <c r="B319" s="21" t="s">
        <v>1037</v>
      </c>
      <c r="C319" s="31" t="s">
        <v>1038</v>
      </c>
      <c r="D319" s="21" t="s">
        <v>559</v>
      </c>
      <c r="E319" s="23">
        <v>0</v>
      </c>
      <c r="F319" s="24">
        <v>0</v>
      </c>
      <c r="G319" s="24">
        <v>0</v>
      </c>
      <c r="H319" s="25">
        <v>0</v>
      </c>
      <c r="I319" s="26"/>
      <c r="J319" s="24">
        <v>0</v>
      </c>
      <c r="K319" s="27">
        <v>0</v>
      </c>
      <c r="L319" s="43"/>
      <c r="M319" s="53">
        <v>0</v>
      </c>
      <c r="O319" s="60">
        <v>125563</v>
      </c>
      <c r="P319" s="60">
        <v>1515</v>
      </c>
      <c r="Q319" s="60">
        <v>1212</v>
      </c>
      <c r="R319" s="60">
        <v>1136.25</v>
      </c>
      <c r="T319" s="96">
        <f t="shared" si="16"/>
        <v>0</v>
      </c>
      <c r="U319" s="96">
        <f t="shared" si="17"/>
        <v>0</v>
      </c>
      <c r="W319" s="94">
        <f t="shared" si="18"/>
        <v>0</v>
      </c>
      <c r="X319" s="94">
        <f t="shared" si="19"/>
        <v>0</v>
      </c>
    </row>
    <row r="320" spans="1:24" ht="229.5">
      <c r="A320" s="20">
        <v>310</v>
      </c>
      <c r="B320" s="21" t="s">
        <v>1039</v>
      </c>
      <c r="C320" s="31" t="s">
        <v>1040</v>
      </c>
      <c r="D320" s="21" t="s">
        <v>559</v>
      </c>
      <c r="E320" s="23">
        <v>0</v>
      </c>
      <c r="F320" s="24">
        <v>0</v>
      </c>
      <c r="G320" s="24">
        <v>0</v>
      </c>
      <c r="H320" s="25">
        <v>0</v>
      </c>
      <c r="I320" s="26"/>
      <c r="J320" s="24">
        <v>0</v>
      </c>
      <c r="K320" s="27">
        <v>0</v>
      </c>
      <c r="L320" s="43"/>
      <c r="M320" s="53">
        <v>0</v>
      </c>
      <c r="O320" s="60">
        <v>125563</v>
      </c>
      <c r="P320" s="60">
        <v>1515</v>
      </c>
      <c r="Q320" s="60">
        <v>1212</v>
      </c>
      <c r="R320" s="60">
        <v>1136.25</v>
      </c>
      <c r="T320" s="96">
        <f t="shared" si="16"/>
        <v>0</v>
      </c>
      <c r="U320" s="96">
        <f t="shared" si="17"/>
        <v>0</v>
      </c>
      <c r="W320" s="94">
        <f t="shared" si="18"/>
        <v>0</v>
      </c>
      <c r="X320" s="94">
        <f t="shared" si="19"/>
        <v>0</v>
      </c>
    </row>
    <row r="321" spans="1:24" ht="267.75">
      <c r="A321" s="20">
        <v>311</v>
      </c>
      <c r="B321" s="21" t="s">
        <v>1041</v>
      </c>
      <c r="C321" s="31" t="s">
        <v>1042</v>
      </c>
      <c r="D321" s="21" t="s">
        <v>559</v>
      </c>
      <c r="E321" s="23">
        <v>0</v>
      </c>
      <c r="F321" s="24">
        <v>0</v>
      </c>
      <c r="G321" s="24">
        <v>0</v>
      </c>
      <c r="H321" s="25">
        <v>0</v>
      </c>
      <c r="I321" s="26"/>
      <c r="J321" s="24">
        <v>0</v>
      </c>
      <c r="K321" s="27">
        <v>0</v>
      </c>
      <c r="L321" s="43"/>
      <c r="M321" s="53">
        <v>0</v>
      </c>
      <c r="O321" s="60">
        <v>125563</v>
      </c>
      <c r="P321" s="60">
        <v>1515</v>
      </c>
      <c r="Q321" s="60">
        <v>1212</v>
      </c>
      <c r="R321" s="60">
        <v>1136.25</v>
      </c>
      <c r="T321" s="96">
        <f t="shared" si="16"/>
        <v>0</v>
      </c>
      <c r="U321" s="96">
        <f t="shared" si="17"/>
        <v>0</v>
      </c>
      <c r="W321" s="94">
        <f t="shared" si="18"/>
        <v>0</v>
      </c>
      <c r="X321" s="94">
        <f t="shared" si="19"/>
        <v>0</v>
      </c>
    </row>
    <row r="322" spans="1:24" ht="242.25">
      <c r="A322" s="20">
        <v>312</v>
      </c>
      <c r="B322" s="21" t="s">
        <v>1043</v>
      </c>
      <c r="C322" s="31" t="s">
        <v>1044</v>
      </c>
      <c r="D322" s="21" t="s">
        <v>559</v>
      </c>
      <c r="E322" s="23">
        <v>0</v>
      </c>
      <c r="F322" s="24">
        <v>0</v>
      </c>
      <c r="G322" s="24">
        <v>0</v>
      </c>
      <c r="H322" s="25">
        <v>0</v>
      </c>
      <c r="I322" s="26"/>
      <c r="J322" s="24">
        <v>0</v>
      </c>
      <c r="K322" s="27">
        <v>0</v>
      </c>
      <c r="L322" s="43"/>
      <c r="M322" s="53">
        <v>0</v>
      </c>
      <c r="O322" s="60">
        <v>125563</v>
      </c>
      <c r="P322" s="60">
        <v>1515</v>
      </c>
      <c r="Q322" s="60">
        <v>1212</v>
      </c>
      <c r="R322" s="60">
        <v>1136.25</v>
      </c>
      <c r="T322" s="96">
        <f t="shared" si="16"/>
        <v>0</v>
      </c>
      <c r="U322" s="96">
        <f t="shared" si="17"/>
        <v>0</v>
      </c>
      <c r="W322" s="94">
        <f t="shared" si="18"/>
        <v>0</v>
      </c>
      <c r="X322" s="94">
        <f t="shared" si="19"/>
        <v>0</v>
      </c>
    </row>
    <row r="323" spans="1:24" ht="216.75">
      <c r="A323" s="20">
        <v>313</v>
      </c>
      <c r="B323" s="21" t="s">
        <v>1045</v>
      </c>
      <c r="C323" s="31" t="s">
        <v>1046</v>
      </c>
      <c r="D323" s="21" t="s">
        <v>559</v>
      </c>
      <c r="E323" s="23">
        <v>0</v>
      </c>
      <c r="F323" s="24">
        <v>0</v>
      </c>
      <c r="G323" s="24">
        <v>0</v>
      </c>
      <c r="H323" s="25">
        <v>0</v>
      </c>
      <c r="I323" s="26"/>
      <c r="J323" s="24">
        <v>0</v>
      </c>
      <c r="K323" s="27">
        <v>0</v>
      </c>
      <c r="L323" s="43"/>
      <c r="M323" s="53">
        <v>0</v>
      </c>
      <c r="O323" s="60">
        <v>152938</v>
      </c>
      <c r="P323" s="60">
        <v>2272</v>
      </c>
      <c r="Q323" s="60">
        <v>1817.6</v>
      </c>
      <c r="R323" s="60">
        <v>1704</v>
      </c>
      <c r="T323" s="96">
        <f t="shared" si="16"/>
        <v>0</v>
      </c>
      <c r="U323" s="96">
        <f t="shared" si="17"/>
        <v>0</v>
      </c>
      <c r="W323" s="94">
        <f t="shared" si="18"/>
        <v>0</v>
      </c>
      <c r="X323" s="94">
        <f t="shared" si="19"/>
        <v>0</v>
      </c>
    </row>
    <row r="324" spans="1:24" ht="229.5">
      <c r="A324" s="20">
        <v>314</v>
      </c>
      <c r="B324" s="21" t="s">
        <v>1047</v>
      </c>
      <c r="C324" s="31" t="s">
        <v>1048</v>
      </c>
      <c r="D324" s="21" t="s">
        <v>559</v>
      </c>
      <c r="E324" s="23">
        <v>0</v>
      </c>
      <c r="F324" s="24">
        <v>0</v>
      </c>
      <c r="G324" s="24">
        <v>0</v>
      </c>
      <c r="H324" s="25">
        <v>0</v>
      </c>
      <c r="I324" s="26"/>
      <c r="J324" s="24">
        <v>0</v>
      </c>
      <c r="K324" s="27">
        <v>0</v>
      </c>
      <c r="L324" s="43"/>
      <c r="M324" s="53">
        <v>0</v>
      </c>
      <c r="O324" s="60">
        <v>152938</v>
      </c>
      <c r="P324" s="60">
        <v>2272</v>
      </c>
      <c r="Q324" s="60">
        <v>1817.6</v>
      </c>
      <c r="R324" s="60">
        <v>1704</v>
      </c>
      <c r="T324" s="96">
        <f t="shared" si="16"/>
        <v>0</v>
      </c>
      <c r="U324" s="96">
        <f t="shared" si="17"/>
        <v>0</v>
      </c>
      <c r="W324" s="94">
        <f t="shared" si="18"/>
        <v>0</v>
      </c>
      <c r="X324" s="94">
        <f t="shared" si="19"/>
        <v>0</v>
      </c>
    </row>
    <row r="325" spans="1:24" ht="267.75">
      <c r="A325" s="20">
        <v>315</v>
      </c>
      <c r="B325" s="21" t="s">
        <v>1049</v>
      </c>
      <c r="C325" s="31" t="s">
        <v>1050</v>
      </c>
      <c r="D325" s="21" t="s">
        <v>559</v>
      </c>
      <c r="E325" s="23">
        <v>0</v>
      </c>
      <c r="F325" s="24">
        <v>0</v>
      </c>
      <c r="G325" s="24">
        <v>0</v>
      </c>
      <c r="H325" s="25">
        <v>0</v>
      </c>
      <c r="I325" s="26"/>
      <c r="J325" s="24">
        <v>0</v>
      </c>
      <c r="K325" s="27">
        <v>0</v>
      </c>
      <c r="L325" s="43"/>
      <c r="M325" s="53">
        <v>0</v>
      </c>
      <c r="O325" s="60">
        <v>172884</v>
      </c>
      <c r="P325" s="60">
        <v>2272</v>
      </c>
      <c r="Q325" s="60">
        <v>1817.6</v>
      </c>
      <c r="R325" s="60">
        <v>1704</v>
      </c>
      <c r="T325" s="96">
        <f t="shared" si="16"/>
        <v>0</v>
      </c>
      <c r="U325" s="96">
        <f t="shared" si="17"/>
        <v>0</v>
      </c>
      <c r="W325" s="94">
        <f t="shared" si="18"/>
        <v>0</v>
      </c>
      <c r="X325" s="94">
        <f t="shared" si="19"/>
        <v>0</v>
      </c>
    </row>
    <row r="326" spans="1:24" ht="242.25">
      <c r="A326" s="20">
        <v>316</v>
      </c>
      <c r="B326" s="21" t="s">
        <v>1051</v>
      </c>
      <c r="C326" s="31" t="s">
        <v>1052</v>
      </c>
      <c r="D326" s="21" t="s">
        <v>559</v>
      </c>
      <c r="E326" s="23">
        <v>0</v>
      </c>
      <c r="F326" s="24">
        <v>0</v>
      </c>
      <c r="G326" s="24">
        <v>0</v>
      </c>
      <c r="H326" s="25">
        <v>0</v>
      </c>
      <c r="I326" s="26"/>
      <c r="J326" s="24">
        <v>0</v>
      </c>
      <c r="K326" s="27">
        <v>0</v>
      </c>
      <c r="L326" s="43"/>
      <c r="M326" s="53">
        <v>0</v>
      </c>
      <c r="O326" s="60">
        <v>152938</v>
      </c>
      <c r="P326" s="60">
        <v>2272</v>
      </c>
      <c r="Q326" s="60">
        <v>1817.6</v>
      </c>
      <c r="R326" s="60">
        <v>1704</v>
      </c>
      <c r="T326" s="96">
        <f t="shared" si="16"/>
        <v>0</v>
      </c>
      <c r="U326" s="96">
        <f t="shared" si="17"/>
        <v>0</v>
      </c>
      <c r="W326" s="94">
        <f t="shared" si="18"/>
        <v>0</v>
      </c>
      <c r="X326" s="94">
        <f t="shared" si="19"/>
        <v>0</v>
      </c>
    </row>
    <row r="327" spans="1:24" ht="216.75">
      <c r="A327" s="20">
        <v>317</v>
      </c>
      <c r="B327" s="21" t="s">
        <v>1053</v>
      </c>
      <c r="C327" s="31" t="s">
        <v>1054</v>
      </c>
      <c r="D327" s="21" t="s">
        <v>559</v>
      </c>
      <c r="E327" s="23">
        <v>0</v>
      </c>
      <c r="F327" s="24">
        <v>0</v>
      </c>
      <c r="G327" s="24">
        <v>0</v>
      </c>
      <c r="H327" s="25">
        <v>0</v>
      </c>
      <c r="I327" s="26"/>
      <c r="J327" s="24">
        <v>0</v>
      </c>
      <c r="K327" s="27">
        <v>0</v>
      </c>
      <c r="L327" s="43"/>
      <c r="M327" s="53">
        <v>0</v>
      </c>
      <c r="O327" s="60">
        <v>689771</v>
      </c>
      <c r="P327" s="60">
        <v>5236</v>
      </c>
      <c r="Q327" s="60">
        <v>4188.8</v>
      </c>
      <c r="R327" s="60">
        <v>3927</v>
      </c>
      <c r="T327" s="96">
        <f t="shared" si="16"/>
        <v>0</v>
      </c>
      <c r="U327" s="96">
        <f t="shared" si="17"/>
        <v>0</v>
      </c>
      <c r="W327" s="94">
        <f t="shared" si="18"/>
        <v>0</v>
      </c>
      <c r="X327" s="94">
        <f t="shared" si="19"/>
        <v>0</v>
      </c>
    </row>
    <row r="328" spans="1:24" ht="229.5">
      <c r="A328" s="20">
        <v>318</v>
      </c>
      <c r="B328" s="21" t="s">
        <v>1055</v>
      </c>
      <c r="C328" s="31" t="s">
        <v>1056</v>
      </c>
      <c r="D328" s="21" t="s">
        <v>559</v>
      </c>
      <c r="E328" s="23">
        <v>0</v>
      </c>
      <c r="F328" s="24">
        <v>0</v>
      </c>
      <c r="G328" s="24">
        <v>0</v>
      </c>
      <c r="H328" s="25">
        <v>0</v>
      </c>
      <c r="I328" s="26"/>
      <c r="J328" s="24">
        <v>0</v>
      </c>
      <c r="K328" s="27">
        <v>0</v>
      </c>
      <c r="L328" s="43"/>
      <c r="M328" s="53">
        <v>0</v>
      </c>
      <c r="O328" s="60">
        <v>736123</v>
      </c>
      <c r="P328" s="60">
        <v>5236</v>
      </c>
      <c r="Q328" s="60">
        <v>4188.8</v>
      </c>
      <c r="R328" s="60">
        <v>3927</v>
      </c>
      <c r="T328" s="96">
        <f t="shared" si="16"/>
        <v>0</v>
      </c>
      <c r="U328" s="96">
        <f t="shared" si="17"/>
        <v>0</v>
      </c>
      <c r="W328" s="94">
        <f t="shared" si="18"/>
        <v>0</v>
      </c>
      <c r="X328" s="94">
        <f t="shared" si="19"/>
        <v>0</v>
      </c>
    </row>
    <row r="329" spans="1:24" ht="267.75">
      <c r="A329" s="20">
        <v>319</v>
      </c>
      <c r="B329" s="21" t="s">
        <v>1057</v>
      </c>
      <c r="C329" s="31" t="s">
        <v>1058</v>
      </c>
      <c r="D329" s="21" t="s">
        <v>559</v>
      </c>
      <c r="E329" s="23">
        <v>0</v>
      </c>
      <c r="F329" s="24">
        <v>0</v>
      </c>
      <c r="G329" s="24">
        <v>0</v>
      </c>
      <c r="H329" s="25">
        <v>0</v>
      </c>
      <c r="I329" s="26"/>
      <c r="J329" s="24">
        <v>0</v>
      </c>
      <c r="K329" s="27">
        <v>0</v>
      </c>
      <c r="L329" s="43"/>
      <c r="M329" s="53">
        <v>0</v>
      </c>
      <c r="O329" s="60">
        <v>689771</v>
      </c>
      <c r="P329" s="60">
        <v>5236</v>
      </c>
      <c r="Q329" s="60">
        <v>4188.8</v>
      </c>
      <c r="R329" s="60">
        <v>3927</v>
      </c>
      <c r="T329" s="96">
        <f t="shared" si="16"/>
        <v>0</v>
      </c>
      <c r="U329" s="96">
        <f t="shared" si="17"/>
        <v>0</v>
      </c>
      <c r="W329" s="94">
        <f t="shared" si="18"/>
        <v>0</v>
      </c>
      <c r="X329" s="94">
        <f t="shared" si="19"/>
        <v>0</v>
      </c>
    </row>
    <row r="330" spans="1:24" ht="242.25">
      <c r="A330" s="20">
        <v>320</v>
      </c>
      <c r="B330" s="21" t="s">
        <v>1059</v>
      </c>
      <c r="C330" s="31" t="s">
        <v>1060</v>
      </c>
      <c r="D330" s="21" t="s">
        <v>559</v>
      </c>
      <c r="E330" s="23">
        <v>0</v>
      </c>
      <c r="F330" s="24">
        <v>0</v>
      </c>
      <c r="G330" s="24">
        <v>0</v>
      </c>
      <c r="H330" s="25">
        <v>0</v>
      </c>
      <c r="I330" s="26"/>
      <c r="J330" s="24">
        <v>0</v>
      </c>
      <c r="K330" s="27">
        <v>0</v>
      </c>
      <c r="L330" s="43"/>
      <c r="M330" s="53">
        <v>0</v>
      </c>
      <c r="O330" s="60">
        <v>736123</v>
      </c>
      <c r="P330" s="60">
        <v>5236</v>
      </c>
      <c r="Q330" s="60">
        <v>4188.8</v>
      </c>
      <c r="R330" s="60">
        <v>3927</v>
      </c>
      <c r="T330" s="96">
        <f t="shared" ref="T330:T393" si="20">F330*Q330</f>
        <v>0</v>
      </c>
      <c r="U330" s="96">
        <f t="shared" ref="U330:U393" si="21">F330*R330</f>
        <v>0</v>
      </c>
      <c r="W330" s="94">
        <f t="shared" ref="W330:W393" si="22">T330-L330</f>
        <v>0</v>
      </c>
      <c r="X330" s="94">
        <f t="shared" ref="X330:X393" si="23">U330-L330</f>
        <v>0</v>
      </c>
    </row>
    <row r="331" spans="1:24" ht="165.75">
      <c r="A331" s="20">
        <v>321</v>
      </c>
      <c r="B331" s="21" t="s">
        <v>1061</v>
      </c>
      <c r="C331" s="31" t="s">
        <v>1062</v>
      </c>
      <c r="D331" s="21" t="s">
        <v>559</v>
      </c>
      <c r="E331" s="23">
        <v>0</v>
      </c>
      <c r="F331" s="24">
        <v>0</v>
      </c>
      <c r="G331" s="24">
        <v>0</v>
      </c>
      <c r="H331" s="25">
        <v>0</v>
      </c>
      <c r="I331" s="26"/>
      <c r="J331" s="24">
        <v>0</v>
      </c>
      <c r="K331" s="27">
        <v>0</v>
      </c>
      <c r="L331" s="43"/>
      <c r="M331" s="53">
        <v>0</v>
      </c>
      <c r="O331" s="60">
        <v>989800</v>
      </c>
      <c r="P331" s="60">
        <v>15590</v>
      </c>
      <c r="Q331" s="60">
        <v>12472</v>
      </c>
      <c r="R331" s="60">
        <v>11692.5</v>
      </c>
      <c r="T331" s="96">
        <f t="shared" si="20"/>
        <v>0</v>
      </c>
      <c r="U331" s="96">
        <f t="shared" si="21"/>
        <v>0</v>
      </c>
      <c r="W331" s="94">
        <f t="shared" si="22"/>
        <v>0</v>
      </c>
      <c r="X331" s="94">
        <f t="shared" si="23"/>
        <v>0</v>
      </c>
    </row>
    <row r="332" spans="1:24" ht="153">
      <c r="A332" s="20">
        <v>322</v>
      </c>
      <c r="B332" s="21" t="s">
        <v>1063</v>
      </c>
      <c r="C332" s="31" t="s">
        <v>1064</v>
      </c>
      <c r="D332" s="21" t="s">
        <v>559</v>
      </c>
      <c r="E332" s="23">
        <v>0</v>
      </c>
      <c r="F332" s="24">
        <v>0</v>
      </c>
      <c r="G332" s="24">
        <v>0</v>
      </c>
      <c r="H332" s="25">
        <v>0</v>
      </c>
      <c r="I332" s="26"/>
      <c r="J332" s="24">
        <v>0</v>
      </c>
      <c r="K332" s="27">
        <v>0</v>
      </c>
      <c r="L332" s="43"/>
      <c r="M332" s="53">
        <v>0</v>
      </c>
      <c r="O332" s="60">
        <v>992911</v>
      </c>
      <c r="P332" s="60">
        <v>15590</v>
      </c>
      <c r="Q332" s="60">
        <v>12472</v>
      </c>
      <c r="R332" s="60">
        <v>11692.5</v>
      </c>
      <c r="T332" s="96">
        <f t="shared" si="20"/>
        <v>0</v>
      </c>
      <c r="U332" s="96">
        <f t="shared" si="21"/>
        <v>0</v>
      </c>
      <c r="W332" s="94">
        <f t="shared" si="22"/>
        <v>0</v>
      </c>
      <c r="X332" s="94">
        <f t="shared" si="23"/>
        <v>0</v>
      </c>
    </row>
    <row r="333" spans="1:24" ht="165.75">
      <c r="A333" s="20">
        <v>323</v>
      </c>
      <c r="B333" s="21" t="s">
        <v>1065</v>
      </c>
      <c r="C333" s="31" t="s">
        <v>1066</v>
      </c>
      <c r="D333" s="21" t="s">
        <v>559</v>
      </c>
      <c r="E333" s="23">
        <v>0</v>
      </c>
      <c r="F333" s="24">
        <v>0</v>
      </c>
      <c r="G333" s="24">
        <v>0</v>
      </c>
      <c r="H333" s="25">
        <v>0</v>
      </c>
      <c r="I333" s="26"/>
      <c r="J333" s="24">
        <v>0</v>
      </c>
      <c r="K333" s="27">
        <v>0</v>
      </c>
      <c r="L333" s="43"/>
      <c r="M333" s="53">
        <v>0</v>
      </c>
      <c r="O333" s="60">
        <v>989800</v>
      </c>
      <c r="P333" s="60">
        <v>15590</v>
      </c>
      <c r="Q333" s="60">
        <v>12472</v>
      </c>
      <c r="R333" s="60">
        <v>11692.5</v>
      </c>
      <c r="T333" s="96">
        <f t="shared" si="20"/>
        <v>0</v>
      </c>
      <c r="U333" s="96">
        <f t="shared" si="21"/>
        <v>0</v>
      </c>
      <c r="W333" s="94">
        <f t="shared" si="22"/>
        <v>0</v>
      </c>
      <c r="X333" s="94">
        <f t="shared" si="23"/>
        <v>0</v>
      </c>
    </row>
    <row r="334" spans="1:24" ht="165.75">
      <c r="A334" s="20">
        <v>324</v>
      </c>
      <c r="B334" s="21" t="s">
        <v>1067</v>
      </c>
      <c r="C334" s="31" t="s">
        <v>1068</v>
      </c>
      <c r="D334" s="21" t="s">
        <v>559</v>
      </c>
      <c r="E334" s="23">
        <v>0</v>
      </c>
      <c r="F334" s="24">
        <v>0</v>
      </c>
      <c r="G334" s="24">
        <v>0</v>
      </c>
      <c r="H334" s="25">
        <v>0</v>
      </c>
      <c r="I334" s="26"/>
      <c r="J334" s="24">
        <v>0</v>
      </c>
      <c r="K334" s="27">
        <v>0</v>
      </c>
      <c r="L334" s="43"/>
      <c r="M334" s="53">
        <v>0</v>
      </c>
      <c r="O334" s="60">
        <v>1360972</v>
      </c>
      <c r="P334" s="60">
        <v>14942</v>
      </c>
      <c r="Q334" s="60">
        <v>11953.6</v>
      </c>
      <c r="R334" s="60">
        <v>11206.5</v>
      </c>
      <c r="T334" s="96">
        <f t="shared" si="20"/>
        <v>0</v>
      </c>
      <c r="U334" s="96">
        <f t="shared" si="21"/>
        <v>0</v>
      </c>
      <c r="W334" s="94">
        <f t="shared" si="22"/>
        <v>0</v>
      </c>
      <c r="X334" s="94">
        <f t="shared" si="23"/>
        <v>0</v>
      </c>
    </row>
    <row r="335" spans="1:24" ht="153">
      <c r="A335" s="20">
        <v>325</v>
      </c>
      <c r="B335" s="21" t="s">
        <v>1069</v>
      </c>
      <c r="C335" s="31" t="s">
        <v>1070</v>
      </c>
      <c r="D335" s="21" t="s">
        <v>559</v>
      </c>
      <c r="E335" s="23">
        <v>0</v>
      </c>
      <c r="F335" s="24">
        <v>0</v>
      </c>
      <c r="G335" s="24">
        <v>0</v>
      </c>
      <c r="H335" s="25">
        <v>0</v>
      </c>
      <c r="I335" s="26"/>
      <c r="J335" s="24">
        <v>0</v>
      </c>
      <c r="K335" s="27">
        <v>0</v>
      </c>
      <c r="L335" s="43"/>
      <c r="M335" s="53">
        <v>0</v>
      </c>
      <c r="O335" s="60">
        <v>1275273</v>
      </c>
      <c r="P335" s="60">
        <v>14942</v>
      </c>
      <c r="Q335" s="60">
        <v>11953.6</v>
      </c>
      <c r="R335" s="60">
        <v>11206.5</v>
      </c>
      <c r="T335" s="96">
        <f t="shared" si="20"/>
        <v>0</v>
      </c>
      <c r="U335" s="96">
        <f t="shared" si="21"/>
        <v>0</v>
      </c>
      <c r="W335" s="94">
        <f t="shared" si="22"/>
        <v>0</v>
      </c>
      <c r="X335" s="94">
        <f t="shared" si="23"/>
        <v>0</v>
      </c>
    </row>
    <row r="336" spans="1:24" ht="165.75">
      <c r="A336" s="20">
        <v>326</v>
      </c>
      <c r="B336" s="21" t="s">
        <v>1071</v>
      </c>
      <c r="C336" s="31" t="s">
        <v>1072</v>
      </c>
      <c r="D336" s="21" t="s">
        <v>559</v>
      </c>
      <c r="E336" s="23">
        <v>0</v>
      </c>
      <c r="F336" s="24">
        <v>0</v>
      </c>
      <c r="G336" s="24">
        <v>0</v>
      </c>
      <c r="H336" s="25">
        <v>0</v>
      </c>
      <c r="I336" s="26"/>
      <c r="J336" s="24">
        <v>0</v>
      </c>
      <c r="K336" s="27">
        <v>0</v>
      </c>
      <c r="L336" s="43"/>
      <c r="M336" s="53">
        <v>0</v>
      </c>
      <c r="O336" s="60">
        <v>1360972</v>
      </c>
      <c r="P336" s="60">
        <v>14942</v>
      </c>
      <c r="Q336" s="60">
        <v>11953.6</v>
      </c>
      <c r="R336" s="60">
        <v>11206.5</v>
      </c>
      <c r="T336" s="96">
        <f t="shared" si="20"/>
        <v>0</v>
      </c>
      <c r="U336" s="96">
        <f t="shared" si="21"/>
        <v>0</v>
      </c>
      <c r="W336" s="94">
        <f t="shared" si="22"/>
        <v>0</v>
      </c>
      <c r="X336" s="94">
        <f t="shared" si="23"/>
        <v>0</v>
      </c>
    </row>
    <row r="337" spans="1:24" ht="165.75">
      <c r="A337" s="20">
        <v>327</v>
      </c>
      <c r="B337" s="21" t="s">
        <v>1073</v>
      </c>
      <c r="C337" s="31" t="s">
        <v>1074</v>
      </c>
      <c r="D337" s="21" t="s">
        <v>559</v>
      </c>
      <c r="E337" s="23">
        <v>0</v>
      </c>
      <c r="F337" s="24">
        <v>0</v>
      </c>
      <c r="G337" s="24">
        <v>0</v>
      </c>
      <c r="H337" s="25">
        <v>0</v>
      </c>
      <c r="I337" s="26"/>
      <c r="J337" s="24">
        <v>0</v>
      </c>
      <c r="K337" s="27">
        <v>0</v>
      </c>
      <c r="L337" s="43"/>
      <c r="M337" s="53">
        <v>0</v>
      </c>
      <c r="O337" s="60">
        <v>2196682</v>
      </c>
      <c r="P337" s="60">
        <v>27437</v>
      </c>
      <c r="Q337" s="60">
        <v>21949.599999999999</v>
      </c>
      <c r="R337" s="60">
        <v>20577.75</v>
      </c>
      <c r="T337" s="96">
        <f t="shared" si="20"/>
        <v>0</v>
      </c>
      <c r="U337" s="96">
        <f t="shared" si="21"/>
        <v>0</v>
      </c>
      <c r="W337" s="94">
        <f t="shared" si="22"/>
        <v>0</v>
      </c>
      <c r="X337" s="94">
        <f t="shared" si="23"/>
        <v>0</v>
      </c>
    </row>
    <row r="338" spans="1:24" ht="153">
      <c r="A338" s="20">
        <v>328</v>
      </c>
      <c r="B338" s="21" t="s">
        <v>1075</v>
      </c>
      <c r="C338" s="31" t="s">
        <v>1076</v>
      </c>
      <c r="D338" s="21" t="s">
        <v>559</v>
      </c>
      <c r="E338" s="23">
        <v>0</v>
      </c>
      <c r="F338" s="24">
        <v>0</v>
      </c>
      <c r="G338" s="24">
        <v>0</v>
      </c>
      <c r="H338" s="25">
        <v>0</v>
      </c>
      <c r="I338" s="26"/>
      <c r="J338" s="24">
        <v>0</v>
      </c>
      <c r="K338" s="27">
        <v>0</v>
      </c>
      <c r="L338" s="43"/>
      <c r="M338" s="53">
        <v>0</v>
      </c>
      <c r="O338" s="60">
        <v>2202277</v>
      </c>
      <c r="P338" s="60">
        <v>27437</v>
      </c>
      <c r="Q338" s="60">
        <v>21949.599999999999</v>
      </c>
      <c r="R338" s="60">
        <v>20577.75</v>
      </c>
      <c r="T338" s="96">
        <f t="shared" si="20"/>
        <v>0</v>
      </c>
      <c r="U338" s="96">
        <f t="shared" si="21"/>
        <v>0</v>
      </c>
      <c r="W338" s="94">
        <f t="shared" si="22"/>
        <v>0</v>
      </c>
      <c r="X338" s="94">
        <f t="shared" si="23"/>
        <v>0</v>
      </c>
    </row>
    <row r="339" spans="1:24" ht="165.75">
      <c r="A339" s="20">
        <v>329</v>
      </c>
      <c r="B339" s="21" t="s">
        <v>1077</v>
      </c>
      <c r="C339" s="31" t="s">
        <v>1078</v>
      </c>
      <c r="D339" s="21" t="s">
        <v>559</v>
      </c>
      <c r="E339" s="23">
        <v>0</v>
      </c>
      <c r="F339" s="24">
        <v>0</v>
      </c>
      <c r="G339" s="24">
        <v>0</v>
      </c>
      <c r="H339" s="25">
        <v>0</v>
      </c>
      <c r="I339" s="26"/>
      <c r="J339" s="24">
        <v>0</v>
      </c>
      <c r="K339" s="27">
        <v>0</v>
      </c>
      <c r="L339" s="43"/>
      <c r="M339" s="53">
        <v>0</v>
      </c>
      <c r="O339" s="60">
        <v>2196682</v>
      </c>
      <c r="P339" s="60">
        <v>27437</v>
      </c>
      <c r="Q339" s="60">
        <v>21949.599999999999</v>
      </c>
      <c r="R339" s="60">
        <v>20577.75</v>
      </c>
      <c r="T339" s="96">
        <f t="shared" si="20"/>
        <v>0</v>
      </c>
      <c r="U339" s="96">
        <f t="shared" si="21"/>
        <v>0</v>
      </c>
      <c r="W339" s="94">
        <f t="shared" si="22"/>
        <v>0</v>
      </c>
      <c r="X339" s="94">
        <f t="shared" si="23"/>
        <v>0</v>
      </c>
    </row>
    <row r="340" spans="1:24" ht="165.75">
      <c r="A340" s="20">
        <v>330</v>
      </c>
      <c r="B340" s="21" t="s">
        <v>1079</v>
      </c>
      <c r="C340" s="31" t="s">
        <v>1080</v>
      </c>
      <c r="D340" s="21" t="s">
        <v>559</v>
      </c>
      <c r="E340" s="23">
        <v>0</v>
      </c>
      <c r="F340" s="24">
        <v>0</v>
      </c>
      <c r="G340" s="24">
        <v>0</v>
      </c>
      <c r="H340" s="25">
        <v>0</v>
      </c>
      <c r="I340" s="26"/>
      <c r="J340" s="24">
        <v>0</v>
      </c>
      <c r="K340" s="27">
        <v>0</v>
      </c>
      <c r="L340" s="43"/>
      <c r="M340" s="53">
        <v>0</v>
      </c>
      <c r="O340" s="60">
        <v>5290566</v>
      </c>
      <c r="P340" s="60">
        <v>79229</v>
      </c>
      <c r="Q340" s="60">
        <v>63383.199999999997</v>
      </c>
      <c r="R340" s="60">
        <v>59421.75</v>
      </c>
      <c r="T340" s="96">
        <f t="shared" si="20"/>
        <v>0</v>
      </c>
      <c r="U340" s="96">
        <f t="shared" si="21"/>
        <v>0</v>
      </c>
      <c r="W340" s="94">
        <f t="shared" si="22"/>
        <v>0</v>
      </c>
      <c r="X340" s="94">
        <f t="shared" si="23"/>
        <v>0</v>
      </c>
    </row>
    <row r="341" spans="1:24" ht="153">
      <c r="A341" s="20">
        <v>331</v>
      </c>
      <c r="B341" s="21" t="s">
        <v>1081</v>
      </c>
      <c r="C341" s="31" t="s">
        <v>1082</v>
      </c>
      <c r="D341" s="21" t="s">
        <v>559</v>
      </c>
      <c r="E341" s="23">
        <v>0</v>
      </c>
      <c r="F341" s="24">
        <v>0</v>
      </c>
      <c r="G341" s="24">
        <v>0</v>
      </c>
      <c r="H341" s="25">
        <v>0</v>
      </c>
      <c r="I341" s="26"/>
      <c r="J341" s="24">
        <v>0</v>
      </c>
      <c r="K341" s="27">
        <v>0</v>
      </c>
      <c r="L341" s="43"/>
      <c r="M341" s="53">
        <v>0</v>
      </c>
      <c r="O341" s="60">
        <v>5280107</v>
      </c>
      <c r="P341" s="60">
        <v>79229</v>
      </c>
      <c r="Q341" s="60">
        <v>63383.199999999997</v>
      </c>
      <c r="R341" s="60">
        <v>59421.75</v>
      </c>
      <c r="T341" s="96">
        <f t="shared" si="20"/>
        <v>0</v>
      </c>
      <c r="U341" s="96">
        <f t="shared" si="21"/>
        <v>0</v>
      </c>
      <c r="W341" s="94">
        <f t="shared" si="22"/>
        <v>0</v>
      </c>
      <c r="X341" s="94">
        <f t="shared" si="23"/>
        <v>0</v>
      </c>
    </row>
    <row r="342" spans="1:24" ht="165.75">
      <c r="A342" s="20">
        <v>332</v>
      </c>
      <c r="B342" s="21" t="s">
        <v>1083</v>
      </c>
      <c r="C342" s="31" t="s">
        <v>1084</v>
      </c>
      <c r="D342" s="21" t="s">
        <v>559</v>
      </c>
      <c r="E342" s="23">
        <v>0</v>
      </c>
      <c r="F342" s="24">
        <v>0</v>
      </c>
      <c r="G342" s="24">
        <v>0</v>
      </c>
      <c r="H342" s="25">
        <v>0</v>
      </c>
      <c r="I342" s="26"/>
      <c r="J342" s="24">
        <v>0</v>
      </c>
      <c r="K342" s="27">
        <v>0</v>
      </c>
      <c r="L342" s="43"/>
      <c r="M342" s="53">
        <v>0</v>
      </c>
      <c r="O342" s="60">
        <v>5282014</v>
      </c>
      <c r="P342" s="60">
        <v>79229</v>
      </c>
      <c r="Q342" s="60">
        <v>63383.199999999997</v>
      </c>
      <c r="R342" s="60">
        <v>59421.75</v>
      </c>
      <c r="T342" s="96">
        <f t="shared" si="20"/>
        <v>0</v>
      </c>
      <c r="U342" s="96">
        <f t="shared" si="21"/>
        <v>0</v>
      </c>
      <c r="W342" s="94">
        <f t="shared" si="22"/>
        <v>0</v>
      </c>
      <c r="X342" s="94">
        <f t="shared" si="23"/>
        <v>0</v>
      </c>
    </row>
    <row r="343" spans="1:24" ht="165.75">
      <c r="A343" s="20">
        <v>333</v>
      </c>
      <c r="B343" s="21" t="s">
        <v>1085</v>
      </c>
      <c r="C343" s="31" t="s">
        <v>1086</v>
      </c>
      <c r="D343" s="21" t="s">
        <v>559</v>
      </c>
      <c r="E343" s="23">
        <v>0</v>
      </c>
      <c r="F343" s="24">
        <v>0</v>
      </c>
      <c r="G343" s="24">
        <v>0</v>
      </c>
      <c r="H343" s="25">
        <v>0</v>
      </c>
      <c r="I343" s="26"/>
      <c r="J343" s="24">
        <v>0</v>
      </c>
      <c r="K343" s="27">
        <v>0</v>
      </c>
      <c r="L343" s="43"/>
      <c r="M343" s="53">
        <v>0</v>
      </c>
      <c r="O343" s="60">
        <v>8130308</v>
      </c>
      <c r="P343" s="60">
        <v>79768</v>
      </c>
      <c r="Q343" s="60">
        <v>63814.400000000001</v>
      </c>
      <c r="R343" s="60">
        <v>59826</v>
      </c>
      <c r="T343" s="96">
        <f t="shared" si="20"/>
        <v>0</v>
      </c>
      <c r="U343" s="96">
        <f t="shared" si="21"/>
        <v>0</v>
      </c>
      <c r="W343" s="94">
        <f t="shared" si="22"/>
        <v>0</v>
      </c>
      <c r="X343" s="94">
        <f t="shared" si="23"/>
        <v>0</v>
      </c>
    </row>
    <row r="344" spans="1:24" ht="153">
      <c r="A344" s="20">
        <v>334</v>
      </c>
      <c r="B344" s="21" t="s">
        <v>1087</v>
      </c>
      <c r="C344" s="31" t="s">
        <v>1088</v>
      </c>
      <c r="D344" s="21" t="s">
        <v>559</v>
      </c>
      <c r="E344" s="23">
        <v>0</v>
      </c>
      <c r="F344" s="24">
        <v>0</v>
      </c>
      <c r="G344" s="24">
        <v>0</v>
      </c>
      <c r="H344" s="25">
        <v>0</v>
      </c>
      <c r="I344" s="26"/>
      <c r="J344" s="24">
        <v>0</v>
      </c>
      <c r="K344" s="27">
        <v>0</v>
      </c>
      <c r="L344" s="43"/>
      <c r="M344" s="53">
        <v>0</v>
      </c>
      <c r="O344" s="60">
        <v>7977814</v>
      </c>
      <c r="P344" s="60">
        <v>79768</v>
      </c>
      <c r="Q344" s="60">
        <v>63814.400000000001</v>
      </c>
      <c r="R344" s="60">
        <v>59826</v>
      </c>
      <c r="T344" s="96">
        <f t="shared" si="20"/>
        <v>0</v>
      </c>
      <c r="U344" s="96">
        <f t="shared" si="21"/>
        <v>0</v>
      </c>
      <c r="W344" s="94">
        <f t="shared" si="22"/>
        <v>0</v>
      </c>
      <c r="X344" s="94">
        <f t="shared" si="23"/>
        <v>0</v>
      </c>
    </row>
    <row r="345" spans="1:24" ht="409.5">
      <c r="A345" s="20">
        <v>335</v>
      </c>
      <c r="B345" s="21" t="s">
        <v>1089</v>
      </c>
      <c r="C345" s="31" t="s">
        <v>1090</v>
      </c>
      <c r="D345" s="21" t="s">
        <v>559</v>
      </c>
      <c r="E345" s="23">
        <v>0</v>
      </c>
      <c r="F345" s="24">
        <v>0</v>
      </c>
      <c r="G345" s="24">
        <v>0</v>
      </c>
      <c r="H345" s="25">
        <v>0</v>
      </c>
      <c r="I345" s="26"/>
      <c r="J345" s="24">
        <v>0</v>
      </c>
      <c r="K345" s="27">
        <v>0</v>
      </c>
      <c r="L345" s="43"/>
      <c r="M345" s="53">
        <v>0</v>
      </c>
      <c r="O345" s="60">
        <v>615866</v>
      </c>
      <c r="P345" s="60">
        <v>11755</v>
      </c>
      <c r="Q345" s="60">
        <v>9404</v>
      </c>
      <c r="R345" s="60">
        <v>8816.25</v>
      </c>
      <c r="T345" s="96">
        <f t="shared" si="20"/>
        <v>0</v>
      </c>
      <c r="U345" s="96">
        <f t="shared" si="21"/>
        <v>0</v>
      </c>
      <c r="W345" s="94">
        <f t="shared" si="22"/>
        <v>0</v>
      </c>
      <c r="X345" s="94">
        <f t="shared" si="23"/>
        <v>0</v>
      </c>
    </row>
    <row r="346" spans="1:24" ht="409.5">
      <c r="A346" s="20">
        <v>336</v>
      </c>
      <c r="B346" s="21" t="s">
        <v>1091</v>
      </c>
      <c r="C346" s="31" t="s">
        <v>1092</v>
      </c>
      <c r="D346" s="21" t="s">
        <v>559</v>
      </c>
      <c r="E346" s="23">
        <v>1</v>
      </c>
      <c r="F346" s="24">
        <v>12785</v>
      </c>
      <c r="G346" s="24">
        <v>12785</v>
      </c>
      <c r="H346" s="25">
        <v>0</v>
      </c>
      <c r="I346" s="26"/>
      <c r="J346" s="24">
        <v>12785</v>
      </c>
      <c r="K346" s="27">
        <v>12785</v>
      </c>
      <c r="L346" s="43"/>
      <c r="M346" s="53">
        <v>1</v>
      </c>
      <c r="O346" s="60">
        <v>724461</v>
      </c>
      <c r="P346" s="60">
        <v>12785</v>
      </c>
      <c r="Q346" s="60">
        <v>10228</v>
      </c>
      <c r="R346" s="60">
        <v>9588.75</v>
      </c>
      <c r="T346" s="96">
        <f t="shared" si="20"/>
        <v>130764980</v>
      </c>
      <c r="U346" s="96">
        <f t="shared" si="21"/>
        <v>122592168.75</v>
      </c>
      <c r="W346" s="94">
        <f t="shared" si="22"/>
        <v>130764980</v>
      </c>
      <c r="X346" s="94">
        <f t="shared" si="23"/>
        <v>122592168.75</v>
      </c>
    </row>
    <row r="347" spans="1:24" ht="409.5">
      <c r="A347" s="20">
        <v>337</v>
      </c>
      <c r="B347" s="21" t="s">
        <v>1093</v>
      </c>
      <c r="C347" s="31" t="s">
        <v>1094</v>
      </c>
      <c r="D347" s="21" t="s">
        <v>559</v>
      </c>
      <c r="E347" s="23">
        <v>0</v>
      </c>
      <c r="F347" s="24">
        <v>0</v>
      </c>
      <c r="G347" s="24">
        <v>0</v>
      </c>
      <c r="H347" s="25">
        <v>0</v>
      </c>
      <c r="I347" s="26"/>
      <c r="J347" s="24">
        <v>0</v>
      </c>
      <c r="K347" s="27">
        <v>0</v>
      </c>
      <c r="L347" s="43"/>
      <c r="M347" s="53">
        <v>0</v>
      </c>
      <c r="O347" s="60">
        <v>846058</v>
      </c>
      <c r="P347" s="60">
        <v>14249</v>
      </c>
      <c r="Q347" s="60">
        <v>11399.2</v>
      </c>
      <c r="R347" s="60">
        <v>10686.75</v>
      </c>
      <c r="T347" s="96">
        <f t="shared" si="20"/>
        <v>0</v>
      </c>
      <c r="U347" s="96">
        <f t="shared" si="21"/>
        <v>0</v>
      </c>
      <c r="W347" s="94">
        <f t="shared" si="22"/>
        <v>0</v>
      </c>
      <c r="X347" s="94">
        <f t="shared" si="23"/>
        <v>0</v>
      </c>
    </row>
    <row r="348" spans="1:24" ht="409.5">
      <c r="A348" s="20">
        <v>338</v>
      </c>
      <c r="B348" s="21" t="s">
        <v>1095</v>
      </c>
      <c r="C348" s="31" t="s">
        <v>1096</v>
      </c>
      <c r="D348" s="21" t="s">
        <v>559</v>
      </c>
      <c r="E348" s="23">
        <v>0</v>
      </c>
      <c r="F348" s="24">
        <v>0</v>
      </c>
      <c r="G348" s="24">
        <v>0</v>
      </c>
      <c r="H348" s="25">
        <v>0</v>
      </c>
      <c r="I348" s="26"/>
      <c r="J348" s="24">
        <v>0</v>
      </c>
      <c r="K348" s="27">
        <v>0</v>
      </c>
      <c r="L348" s="43"/>
      <c r="M348" s="53">
        <v>0</v>
      </c>
      <c r="O348" s="60">
        <v>1115096</v>
      </c>
      <c r="P348" s="60">
        <v>14936</v>
      </c>
      <c r="Q348" s="60">
        <v>11948.8</v>
      </c>
      <c r="R348" s="60">
        <v>11202</v>
      </c>
      <c r="T348" s="96">
        <f t="shared" si="20"/>
        <v>0</v>
      </c>
      <c r="U348" s="96">
        <f t="shared" si="21"/>
        <v>0</v>
      </c>
      <c r="W348" s="94">
        <f t="shared" si="22"/>
        <v>0</v>
      </c>
      <c r="X348" s="94">
        <f t="shared" si="23"/>
        <v>0</v>
      </c>
    </row>
    <row r="349" spans="1:24" ht="409.5">
      <c r="A349" s="20">
        <v>339</v>
      </c>
      <c r="B349" s="21" t="s">
        <v>1097</v>
      </c>
      <c r="C349" s="31" t="s">
        <v>1098</v>
      </c>
      <c r="D349" s="21" t="s">
        <v>559</v>
      </c>
      <c r="E349" s="23">
        <v>0</v>
      </c>
      <c r="F349" s="24">
        <v>0</v>
      </c>
      <c r="G349" s="24">
        <v>0</v>
      </c>
      <c r="H349" s="25">
        <v>0</v>
      </c>
      <c r="I349" s="26"/>
      <c r="J349" s="24">
        <v>0</v>
      </c>
      <c r="K349" s="27">
        <v>0</v>
      </c>
      <c r="L349" s="43"/>
      <c r="M349" s="53">
        <v>0</v>
      </c>
      <c r="O349" s="60">
        <v>1866480</v>
      </c>
      <c r="P349" s="60">
        <v>14123</v>
      </c>
      <c r="Q349" s="60">
        <v>11298.4</v>
      </c>
      <c r="R349" s="60">
        <v>10592.25</v>
      </c>
      <c r="T349" s="96">
        <f t="shared" si="20"/>
        <v>0</v>
      </c>
      <c r="U349" s="96">
        <f t="shared" si="21"/>
        <v>0</v>
      </c>
      <c r="W349" s="94">
        <f t="shared" si="22"/>
        <v>0</v>
      </c>
      <c r="X349" s="94">
        <f t="shared" si="23"/>
        <v>0</v>
      </c>
    </row>
    <row r="350" spans="1:24" ht="409.5">
      <c r="A350" s="20">
        <v>340</v>
      </c>
      <c r="B350" s="21" t="s">
        <v>1099</v>
      </c>
      <c r="C350" s="31" t="s">
        <v>1100</v>
      </c>
      <c r="D350" s="21" t="s">
        <v>559</v>
      </c>
      <c r="E350" s="23">
        <v>0</v>
      </c>
      <c r="F350" s="24">
        <v>0</v>
      </c>
      <c r="G350" s="24">
        <v>0</v>
      </c>
      <c r="H350" s="25">
        <v>0</v>
      </c>
      <c r="I350" s="26"/>
      <c r="J350" s="24">
        <v>0</v>
      </c>
      <c r="K350" s="27">
        <v>0</v>
      </c>
      <c r="L350" s="43"/>
      <c r="M350" s="53">
        <v>0</v>
      </c>
      <c r="O350" s="60">
        <v>2355724</v>
      </c>
      <c r="P350" s="60">
        <v>29054</v>
      </c>
      <c r="Q350" s="60">
        <v>23243.200000000001</v>
      </c>
      <c r="R350" s="60">
        <v>21790.5</v>
      </c>
      <c r="T350" s="96">
        <f t="shared" si="20"/>
        <v>0</v>
      </c>
      <c r="U350" s="96">
        <f t="shared" si="21"/>
        <v>0</v>
      </c>
      <c r="W350" s="94">
        <f t="shared" si="22"/>
        <v>0</v>
      </c>
      <c r="X350" s="94">
        <f t="shared" si="23"/>
        <v>0</v>
      </c>
    </row>
    <row r="351" spans="1:24" ht="127.5">
      <c r="A351" s="20">
        <v>341</v>
      </c>
      <c r="B351" s="21" t="s">
        <v>1101</v>
      </c>
      <c r="C351" s="31" t="s">
        <v>1102</v>
      </c>
      <c r="D351" s="21" t="s">
        <v>559</v>
      </c>
      <c r="E351" s="23">
        <v>0</v>
      </c>
      <c r="F351" s="24">
        <v>0</v>
      </c>
      <c r="G351" s="24">
        <v>0</v>
      </c>
      <c r="H351" s="25">
        <v>0</v>
      </c>
      <c r="I351" s="26"/>
      <c r="J351" s="24">
        <v>0</v>
      </c>
      <c r="K351" s="27">
        <v>0</v>
      </c>
      <c r="L351" s="43"/>
      <c r="M351" s="53">
        <v>0</v>
      </c>
      <c r="O351" s="60">
        <v>172884</v>
      </c>
      <c r="P351" s="60">
        <v>834</v>
      </c>
      <c r="Q351" s="60">
        <v>667.2</v>
      </c>
      <c r="R351" s="60">
        <v>625.5</v>
      </c>
      <c r="T351" s="96">
        <f t="shared" si="20"/>
        <v>0</v>
      </c>
      <c r="U351" s="96">
        <f t="shared" si="21"/>
        <v>0</v>
      </c>
      <c r="W351" s="94">
        <f t="shared" si="22"/>
        <v>0</v>
      </c>
      <c r="X351" s="94">
        <f t="shared" si="23"/>
        <v>0</v>
      </c>
    </row>
    <row r="352" spans="1:24" ht="165.75">
      <c r="A352" s="20">
        <v>342</v>
      </c>
      <c r="B352" s="21" t="s">
        <v>1103</v>
      </c>
      <c r="C352" s="31" t="s">
        <v>1104</v>
      </c>
      <c r="D352" s="21" t="s">
        <v>559</v>
      </c>
      <c r="E352" s="23">
        <v>0</v>
      </c>
      <c r="F352" s="24">
        <v>0</v>
      </c>
      <c r="G352" s="24">
        <v>0</v>
      </c>
      <c r="H352" s="25">
        <v>0</v>
      </c>
      <c r="I352" s="26"/>
      <c r="J352" s="24">
        <v>0</v>
      </c>
      <c r="K352" s="27">
        <v>0</v>
      </c>
      <c r="L352" s="43"/>
      <c r="M352" s="53">
        <v>0</v>
      </c>
      <c r="O352" s="60">
        <v>81725</v>
      </c>
      <c r="P352" s="60">
        <v>742</v>
      </c>
      <c r="Q352" s="60">
        <v>593.6</v>
      </c>
      <c r="R352" s="60">
        <v>556.5</v>
      </c>
      <c r="T352" s="96">
        <f t="shared" si="20"/>
        <v>0</v>
      </c>
      <c r="U352" s="96">
        <f t="shared" si="21"/>
        <v>0</v>
      </c>
      <c r="W352" s="94">
        <f t="shared" si="22"/>
        <v>0</v>
      </c>
      <c r="X352" s="94">
        <f t="shared" si="23"/>
        <v>0</v>
      </c>
    </row>
    <row r="353" spans="1:24" ht="114.75">
      <c r="A353" s="20">
        <v>343</v>
      </c>
      <c r="B353" s="21" t="s">
        <v>1105</v>
      </c>
      <c r="C353" s="31" t="s">
        <v>1106</v>
      </c>
      <c r="D353" s="21" t="s">
        <v>559</v>
      </c>
      <c r="E353" s="23">
        <v>0</v>
      </c>
      <c r="F353" s="24">
        <v>0</v>
      </c>
      <c r="G353" s="24">
        <v>0</v>
      </c>
      <c r="H353" s="25">
        <v>0</v>
      </c>
      <c r="I353" s="26"/>
      <c r="J353" s="24">
        <v>0</v>
      </c>
      <c r="K353" s="27">
        <v>0</v>
      </c>
      <c r="L353" s="43"/>
      <c r="M353" s="53">
        <v>0</v>
      </c>
      <c r="O353" s="60">
        <v>65496</v>
      </c>
      <c r="P353" s="60">
        <v>482</v>
      </c>
      <c r="Q353" s="60">
        <v>385.6</v>
      </c>
      <c r="R353" s="60">
        <v>361.5</v>
      </c>
      <c r="T353" s="96">
        <f t="shared" si="20"/>
        <v>0</v>
      </c>
      <c r="U353" s="96">
        <f t="shared" si="21"/>
        <v>0</v>
      </c>
      <c r="W353" s="94">
        <f t="shared" si="22"/>
        <v>0</v>
      </c>
      <c r="X353" s="94">
        <f t="shared" si="23"/>
        <v>0</v>
      </c>
    </row>
    <row r="354" spans="1:24" ht="331.5">
      <c r="A354" s="20">
        <v>344</v>
      </c>
      <c r="B354" s="21" t="s">
        <v>1107</v>
      </c>
      <c r="C354" s="31" t="s">
        <v>1108</v>
      </c>
      <c r="D354" s="21" t="s">
        <v>559</v>
      </c>
      <c r="E354" s="23">
        <v>0</v>
      </c>
      <c r="F354" s="24">
        <v>0</v>
      </c>
      <c r="G354" s="24">
        <v>0</v>
      </c>
      <c r="H354" s="25">
        <v>0</v>
      </c>
      <c r="I354" s="26"/>
      <c r="J354" s="24">
        <v>0</v>
      </c>
      <c r="K354" s="27">
        <v>0</v>
      </c>
      <c r="L354" s="43"/>
      <c r="M354" s="53">
        <v>0</v>
      </c>
      <c r="O354" s="60">
        <v>55994</v>
      </c>
      <c r="P354" s="60">
        <v>627</v>
      </c>
      <c r="Q354" s="60">
        <v>501.6</v>
      </c>
      <c r="R354" s="60">
        <v>470.25</v>
      </c>
      <c r="T354" s="96">
        <f t="shared" si="20"/>
        <v>0</v>
      </c>
      <c r="U354" s="96">
        <f t="shared" si="21"/>
        <v>0</v>
      </c>
      <c r="W354" s="94">
        <f t="shared" si="22"/>
        <v>0</v>
      </c>
      <c r="X354" s="94">
        <f t="shared" si="23"/>
        <v>0</v>
      </c>
    </row>
    <row r="355" spans="1:24" ht="255">
      <c r="A355" s="20">
        <v>345</v>
      </c>
      <c r="B355" s="21" t="s">
        <v>1109</v>
      </c>
      <c r="C355" s="31" t="s">
        <v>1110</v>
      </c>
      <c r="D355" s="21" t="s">
        <v>559</v>
      </c>
      <c r="E355" s="23">
        <v>0</v>
      </c>
      <c r="F355" s="24">
        <v>0</v>
      </c>
      <c r="G355" s="24">
        <v>0</v>
      </c>
      <c r="H355" s="25">
        <v>0</v>
      </c>
      <c r="I355" s="26"/>
      <c r="J355" s="24">
        <v>0</v>
      </c>
      <c r="K355" s="27">
        <v>0</v>
      </c>
      <c r="L355" s="43"/>
      <c r="M355" s="53">
        <v>0</v>
      </c>
      <c r="O355" s="60">
        <v>105541</v>
      </c>
      <c r="P355" s="60">
        <v>792</v>
      </c>
      <c r="Q355" s="60">
        <v>633.6</v>
      </c>
      <c r="R355" s="60">
        <v>594</v>
      </c>
      <c r="T355" s="96">
        <f t="shared" si="20"/>
        <v>0</v>
      </c>
      <c r="U355" s="96">
        <f t="shared" si="21"/>
        <v>0</v>
      </c>
      <c r="W355" s="94">
        <f t="shared" si="22"/>
        <v>0</v>
      </c>
      <c r="X355" s="94">
        <f t="shared" si="23"/>
        <v>0</v>
      </c>
    </row>
    <row r="356" spans="1:24" ht="255">
      <c r="A356" s="20">
        <v>346</v>
      </c>
      <c r="B356" s="21" t="s">
        <v>1111</v>
      </c>
      <c r="C356" s="31" t="s">
        <v>1112</v>
      </c>
      <c r="D356" s="21" t="s">
        <v>559</v>
      </c>
      <c r="E356" s="23">
        <v>0</v>
      </c>
      <c r="F356" s="24">
        <v>0</v>
      </c>
      <c r="G356" s="24">
        <v>0</v>
      </c>
      <c r="H356" s="25">
        <v>0</v>
      </c>
      <c r="I356" s="26"/>
      <c r="J356" s="24">
        <v>0</v>
      </c>
      <c r="K356" s="27">
        <v>0</v>
      </c>
      <c r="L356" s="43"/>
      <c r="M356" s="53">
        <v>0</v>
      </c>
      <c r="O356" s="60">
        <v>136536</v>
      </c>
      <c r="P356" s="60">
        <v>1216</v>
      </c>
      <c r="Q356" s="60">
        <v>972.8</v>
      </c>
      <c r="R356" s="60">
        <v>912</v>
      </c>
      <c r="T356" s="96">
        <f t="shared" si="20"/>
        <v>0</v>
      </c>
      <c r="U356" s="96">
        <f t="shared" si="21"/>
        <v>0</v>
      </c>
      <c r="W356" s="94">
        <f t="shared" si="22"/>
        <v>0</v>
      </c>
      <c r="X356" s="94">
        <f t="shared" si="23"/>
        <v>0</v>
      </c>
    </row>
    <row r="357" spans="1:24" ht="267.75">
      <c r="A357" s="20">
        <v>347</v>
      </c>
      <c r="B357" s="21" t="s">
        <v>1113</v>
      </c>
      <c r="C357" s="31" t="s">
        <v>1114</v>
      </c>
      <c r="D357" s="21" t="s">
        <v>559</v>
      </c>
      <c r="E357" s="23">
        <v>0</v>
      </c>
      <c r="F357" s="24">
        <v>0</v>
      </c>
      <c r="G357" s="24">
        <v>0</v>
      </c>
      <c r="H357" s="25">
        <v>0</v>
      </c>
      <c r="I357" s="26"/>
      <c r="J357" s="24">
        <v>0</v>
      </c>
      <c r="K357" s="27">
        <v>0</v>
      </c>
      <c r="L357" s="43"/>
      <c r="M357" s="53">
        <v>0</v>
      </c>
      <c r="O357" s="60">
        <v>114338</v>
      </c>
      <c r="P357" s="60">
        <v>858</v>
      </c>
      <c r="Q357" s="60">
        <v>686.4</v>
      </c>
      <c r="R357" s="60">
        <v>643.5</v>
      </c>
      <c r="T357" s="96">
        <f t="shared" si="20"/>
        <v>0</v>
      </c>
      <c r="U357" s="96">
        <f t="shared" si="21"/>
        <v>0</v>
      </c>
      <c r="W357" s="94">
        <f t="shared" si="22"/>
        <v>0</v>
      </c>
      <c r="X357" s="94">
        <f t="shared" si="23"/>
        <v>0</v>
      </c>
    </row>
    <row r="358" spans="1:24" ht="318.75">
      <c r="A358" s="20">
        <v>348</v>
      </c>
      <c r="B358" s="21" t="s">
        <v>1115</v>
      </c>
      <c r="C358" s="31" t="s">
        <v>1116</v>
      </c>
      <c r="D358" s="21" t="s">
        <v>559</v>
      </c>
      <c r="E358" s="23">
        <v>0</v>
      </c>
      <c r="F358" s="24">
        <v>0</v>
      </c>
      <c r="G358" s="24">
        <v>0</v>
      </c>
      <c r="H358" s="25">
        <v>0</v>
      </c>
      <c r="I358" s="26"/>
      <c r="J358" s="24">
        <v>0</v>
      </c>
      <c r="K358" s="27">
        <v>0</v>
      </c>
      <c r="L358" s="43"/>
      <c r="M358" s="53">
        <v>0</v>
      </c>
      <c r="O358" s="60">
        <v>124382</v>
      </c>
      <c r="P358" s="60">
        <v>858</v>
      </c>
      <c r="Q358" s="60">
        <v>686.4</v>
      </c>
      <c r="R358" s="60">
        <v>643.5</v>
      </c>
      <c r="T358" s="96">
        <f t="shared" si="20"/>
        <v>0</v>
      </c>
      <c r="U358" s="96">
        <f t="shared" si="21"/>
        <v>0</v>
      </c>
      <c r="W358" s="94">
        <f t="shared" si="22"/>
        <v>0</v>
      </c>
      <c r="X358" s="94">
        <f t="shared" si="23"/>
        <v>0</v>
      </c>
    </row>
    <row r="359" spans="1:24" ht="357">
      <c r="A359" s="20">
        <v>349</v>
      </c>
      <c r="B359" s="21" t="s">
        <v>1117</v>
      </c>
      <c r="C359" s="31" t="s">
        <v>1118</v>
      </c>
      <c r="D359" s="21" t="s">
        <v>559</v>
      </c>
      <c r="E359" s="23">
        <v>2</v>
      </c>
      <c r="F359" s="24">
        <v>858</v>
      </c>
      <c r="G359" s="24">
        <v>858</v>
      </c>
      <c r="H359" s="25">
        <v>0</v>
      </c>
      <c r="I359" s="26"/>
      <c r="J359" s="24">
        <v>858</v>
      </c>
      <c r="K359" s="27">
        <v>1716</v>
      </c>
      <c r="L359" s="43"/>
      <c r="M359" s="53">
        <v>2</v>
      </c>
      <c r="O359" s="60">
        <v>67306</v>
      </c>
      <c r="P359" s="60">
        <v>858</v>
      </c>
      <c r="Q359" s="60">
        <v>686.4</v>
      </c>
      <c r="R359" s="60">
        <v>643.5</v>
      </c>
      <c r="T359" s="96">
        <f t="shared" si="20"/>
        <v>588931.19999999995</v>
      </c>
      <c r="U359" s="96">
        <f t="shared" si="21"/>
        <v>552123</v>
      </c>
      <c r="W359" s="94">
        <f t="shared" si="22"/>
        <v>588931.19999999995</v>
      </c>
      <c r="X359" s="94">
        <f t="shared" si="23"/>
        <v>552123</v>
      </c>
    </row>
    <row r="360" spans="1:24" ht="306">
      <c r="A360" s="20">
        <v>350</v>
      </c>
      <c r="B360" s="21" t="s">
        <v>1119</v>
      </c>
      <c r="C360" s="31" t="s">
        <v>1120</v>
      </c>
      <c r="D360" s="21" t="s">
        <v>559</v>
      </c>
      <c r="E360" s="23">
        <v>0</v>
      </c>
      <c r="F360" s="24">
        <v>0</v>
      </c>
      <c r="G360" s="24">
        <v>0</v>
      </c>
      <c r="H360" s="25">
        <v>0</v>
      </c>
      <c r="I360" s="26"/>
      <c r="J360" s="24">
        <v>0</v>
      </c>
      <c r="K360" s="27">
        <v>0</v>
      </c>
      <c r="L360" s="43"/>
      <c r="M360" s="53">
        <v>0</v>
      </c>
      <c r="O360" s="60">
        <v>322440</v>
      </c>
      <c r="P360" s="60">
        <v>1258</v>
      </c>
      <c r="Q360" s="60">
        <v>1006.4</v>
      </c>
      <c r="R360" s="60">
        <v>943.5</v>
      </c>
      <c r="T360" s="96">
        <f t="shared" si="20"/>
        <v>0</v>
      </c>
      <c r="U360" s="96">
        <f t="shared" si="21"/>
        <v>0</v>
      </c>
      <c r="W360" s="94">
        <f t="shared" si="22"/>
        <v>0</v>
      </c>
      <c r="X360" s="94">
        <f t="shared" si="23"/>
        <v>0</v>
      </c>
    </row>
    <row r="361" spans="1:24" ht="306">
      <c r="A361" s="20">
        <v>351</v>
      </c>
      <c r="B361" s="21" t="s">
        <v>1121</v>
      </c>
      <c r="C361" s="31" t="s">
        <v>1122</v>
      </c>
      <c r="D361" s="21" t="s">
        <v>559</v>
      </c>
      <c r="E361" s="23">
        <v>0</v>
      </c>
      <c r="F361" s="24">
        <v>0</v>
      </c>
      <c r="G361" s="24">
        <v>0</v>
      </c>
      <c r="H361" s="25">
        <v>0</v>
      </c>
      <c r="I361" s="26"/>
      <c r="J361" s="24">
        <v>0</v>
      </c>
      <c r="K361" s="27">
        <v>0</v>
      </c>
      <c r="L361" s="43"/>
      <c r="M361" s="53">
        <v>0</v>
      </c>
      <c r="O361" s="60">
        <v>683861</v>
      </c>
      <c r="P361" s="60">
        <v>3773</v>
      </c>
      <c r="Q361" s="60">
        <v>3018.4</v>
      </c>
      <c r="R361" s="60">
        <v>2829.75</v>
      </c>
      <c r="T361" s="96">
        <f t="shared" si="20"/>
        <v>0</v>
      </c>
      <c r="U361" s="96">
        <f t="shared" si="21"/>
        <v>0</v>
      </c>
      <c r="W361" s="94">
        <f t="shared" si="22"/>
        <v>0</v>
      </c>
      <c r="X361" s="94">
        <f t="shared" si="23"/>
        <v>0</v>
      </c>
    </row>
    <row r="362" spans="1:24" ht="409.5">
      <c r="A362" s="20">
        <v>352</v>
      </c>
      <c r="B362" s="21" t="s">
        <v>1123</v>
      </c>
      <c r="C362" s="31" t="s">
        <v>1124</v>
      </c>
      <c r="D362" s="21" t="s">
        <v>559</v>
      </c>
      <c r="E362" s="23">
        <v>0</v>
      </c>
      <c r="F362" s="24">
        <v>0</v>
      </c>
      <c r="G362" s="24">
        <v>0</v>
      </c>
      <c r="H362" s="25">
        <v>0</v>
      </c>
      <c r="I362" s="26"/>
      <c r="J362" s="24">
        <v>0</v>
      </c>
      <c r="K362" s="27">
        <v>0</v>
      </c>
      <c r="L362" s="43"/>
      <c r="M362" s="53">
        <v>0</v>
      </c>
      <c r="O362" s="60">
        <v>554175</v>
      </c>
      <c r="P362" s="60">
        <v>13158</v>
      </c>
      <c r="Q362" s="60">
        <v>10526.4</v>
      </c>
      <c r="R362" s="60">
        <v>9868.5</v>
      </c>
      <c r="T362" s="96">
        <f t="shared" si="20"/>
        <v>0</v>
      </c>
      <c r="U362" s="96">
        <f t="shared" si="21"/>
        <v>0</v>
      </c>
      <c r="W362" s="94">
        <f t="shared" si="22"/>
        <v>0</v>
      </c>
      <c r="X362" s="94">
        <f t="shared" si="23"/>
        <v>0</v>
      </c>
    </row>
    <row r="363" spans="1:24" ht="369.75">
      <c r="A363" s="20">
        <v>353</v>
      </c>
      <c r="B363" s="21" t="s">
        <v>1125</v>
      </c>
      <c r="C363" s="31" t="s">
        <v>1126</v>
      </c>
      <c r="D363" s="21" t="s">
        <v>559</v>
      </c>
      <c r="E363" s="23">
        <v>0</v>
      </c>
      <c r="F363" s="24">
        <v>0</v>
      </c>
      <c r="G363" s="24">
        <v>0</v>
      </c>
      <c r="H363" s="25">
        <v>0</v>
      </c>
      <c r="I363" s="26"/>
      <c r="J363" s="24">
        <v>0</v>
      </c>
      <c r="K363" s="27">
        <v>0</v>
      </c>
      <c r="L363" s="43"/>
      <c r="M363" s="53">
        <v>0</v>
      </c>
      <c r="O363" s="60">
        <v>521338</v>
      </c>
      <c r="P363" s="60">
        <v>1237</v>
      </c>
      <c r="Q363" s="60">
        <v>989.6</v>
      </c>
      <c r="R363" s="60">
        <v>927.75</v>
      </c>
      <c r="T363" s="96">
        <f t="shared" si="20"/>
        <v>0</v>
      </c>
      <c r="U363" s="96">
        <f t="shared" si="21"/>
        <v>0</v>
      </c>
      <c r="W363" s="94">
        <f t="shared" si="22"/>
        <v>0</v>
      </c>
      <c r="X363" s="94">
        <f t="shared" si="23"/>
        <v>0</v>
      </c>
    </row>
    <row r="364" spans="1:24" ht="369.75">
      <c r="A364" s="20">
        <v>354</v>
      </c>
      <c r="B364" s="21" t="s">
        <v>1127</v>
      </c>
      <c r="C364" s="31" t="s">
        <v>1128</v>
      </c>
      <c r="D364" s="21" t="s">
        <v>559</v>
      </c>
      <c r="E364" s="23">
        <v>0</v>
      </c>
      <c r="F364" s="24">
        <v>0</v>
      </c>
      <c r="G364" s="24">
        <v>0</v>
      </c>
      <c r="H364" s="25">
        <v>0</v>
      </c>
      <c r="I364" s="26"/>
      <c r="J364" s="24">
        <v>0</v>
      </c>
      <c r="K364" s="27">
        <v>0</v>
      </c>
      <c r="L364" s="43"/>
      <c r="M364" s="53">
        <v>0</v>
      </c>
      <c r="O364" s="60">
        <v>435938</v>
      </c>
      <c r="P364" s="60">
        <v>3312</v>
      </c>
      <c r="Q364" s="60">
        <v>2649.6</v>
      </c>
      <c r="R364" s="60">
        <v>2484</v>
      </c>
      <c r="T364" s="96">
        <f t="shared" si="20"/>
        <v>0</v>
      </c>
      <c r="U364" s="96">
        <f t="shared" si="21"/>
        <v>0</v>
      </c>
      <c r="W364" s="94">
        <f t="shared" si="22"/>
        <v>0</v>
      </c>
      <c r="X364" s="94">
        <f t="shared" si="23"/>
        <v>0</v>
      </c>
    </row>
    <row r="365" spans="1:24" ht="331.5">
      <c r="A365" s="20">
        <v>355</v>
      </c>
      <c r="B365" s="21" t="s">
        <v>1129</v>
      </c>
      <c r="C365" s="31" t="s">
        <v>1130</v>
      </c>
      <c r="D365" s="21" t="s">
        <v>559</v>
      </c>
      <c r="E365" s="23">
        <v>0</v>
      </c>
      <c r="F365" s="24">
        <v>0</v>
      </c>
      <c r="G365" s="24">
        <v>0</v>
      </c>
      <c r="H365" s="25">
        <v>0</v>
      </c>
      <c r="I365" s="26"/>
      <c r="J365" s="24">
        <v>0</v>
      </c>
      <c r="K365" s="27">
        <v>0</v>
      </c>
      <c r="L365" s="43"/>
      <c r="M365" s="53">
        <v>0</v>
      </c>
      <c r="O365" s="60">
        <v>320711</v>
      </c>
      <c r="P365" s="60">
        <v>880</v>
      </c>
      <c r="Q365" s="60">
        <v>704</v>
      </c>
      <c r="R365" s="60">
        <v>660</v>
      </c>
      <c r="T365" s="96">
        <f t="shared" si="20"/>
        <v>0</v>
      </c>
      <c r="U365" s="96">
        <f t="shared" si="21"/>
        <v>0</v>
      </c>
      <c r="W365" s="94">
        <f t="shared" si="22"/>
        <v>0</v>
      </c>
      <c r="X365" s="94">
        <f t="shared" si="23"/>
        <v>0</v>
      </c>
    </row>
    <row r="366" spans="1:24" ht="331.5">
      <c r="A366" s="20">
        <v>356</v>
      </c>
      <c r="B366" s="21" t="s">
        <v>1131</v>
      </c>
      <c r="C366" s="31" t="s">
        <v>1132</v>
      </c>
      <c r="D366" s="21" t="s">
        <v>559</v>
      </c>
      <c r="E366" s="23">
        <v>0</v>
      </c>
      <c r="F366" s="24">
        <v>0</v>
      </c>
      <c r="G366" s="24">
        <v>0</v>
      </c>
      <c r="H366" s="25">
        <v>0</v>
      </c>
      <c r="I366" s="26"/>
      <c r="J366" s="24">
        <v>0</v>
      </c>
      <c r="K366" s="27">
        <v>0</v>
      </c>
      <c r="L366" s="43"/>
      <c r="M366" s="53">
        <v>0</v>
      </c>
      <c r="O366" s="60">
        <v>556372</v>
      </c>
      <c r="P366" s="60">
        <v>3333</v>
      </c>
      <c r="Q366" s="60">
        <v>2666.4</v>
      </c>
      <c r="R366" s="60">
        <v>2499.75</v>
      </c>
      <c r="T366" s="96">
        <f t="shared" si="20"/>
        <v>0</v>
      </c>
      <c r="U366" s="96">
        <f t="shared" si="21"/>
        <v>0</v>
      </c>
      <c r="W366" s="94">
        <f t="shared" si="22"/>
        <v>0</v>
      </c>
      <c r="X366" s="94">
        <f t="shared" si="23"/>
        <v>0</v>
      </c>
    </row>
    <row r="367" spans="1:24" ht="369.75">
      <c r="A367" s="20">
        <v>357</v>
      </c>
      <c r="B367" s="21" t="s">
        <v>1133</v>
      </c>
      <c r="C367" s="31" t="s">
        <v>1134</v>
      </c>
      <c r="D367" s="21" t="s">
        <v>559</v>
      </c>
      <c r="E367" s="23">
        <v>0</v>
      </c>
      <c r="F367" s="24">
        <v>0</v>
      </c>
      <c r="G367" s="24">
        <v>0</v>
      </c>
      <c r="H367" s="25">
        <v>0</v>
      </c>
      <c r="I367" s="26"/>
      <c r="J367" s="24">
        <v>0</v>
      </c>
      <c r="K367" s="27">
        <v>0</v>
      </c>
      <c r="L367" s="43"/>
      <c r="M367" s="53">
        <v>0</v>
      </c>
      <c r="O367" s="60">
        <v>344885</v>
      </c>
      <c r="P367" s="60">
        <v>2264</v>
      </c>
      <c r="Q367" s="60">
        <v>1811.2</v>
      </c>
      <c r="R367" s="60">
        <v>1698</v>
      </c>
      <c r="T367" s="96">
        <f t="shared" si="20"/>
        <v>0</v>
      </c>
      <c r="U367" s="96">
        <f t="shared" si="21"/>
        <v>0</v>
      </c>
      <c r="W367" s="94">
        <f t="shared" si="22"/>
        <v>0</v>
      </c>
      <c r="X367" s="94">
        <f t="shared" si="23"/>
        <v>0</v>
      </c>
    </row>
    <row r="368" spans="1:24" ht="369.75">
      <c r="A368" s="20">
        <v>358</v>
      </c>
      <c r="B368" s="21" t="s">
        <v>1135</v>
      </c>
      <c r="C368" s="31" t="s">
        <v>1136</v>
      </c>
      <c r="D368" s="21" t="s">
        <v>559</v>
      </c>
      <c r="E368" s="23">
        <v>0</v>
      </c>
      <c r="F368" s="24">
        <v>0</v>
      </c>
      <c r="G368" s="24">
        <v>0</v>
      </c>
      <c r="H368" s="25">
        <v>0</v>
      </c>
      <c r="I368" s="26"/>
      <c r="J368" s="24">
        <v>0</v>
      </c>
      <c r="K368" s="27">
        <v>0</v>
      </c>
      <c r="L368" s="43"/>
      <c r="M368" s="53">
        <v>0</v>
      </c>
      <c r="O368" s="60">
        <v>1245417</v>
      </c>
      <c r="P368" s="60">
        <v>15674</v>
      </c>
      <c r="Q368" s="60">
        <v>12539.2</v>
      </c>
      <c r="R368" s="60">
        <v>11755.5</v>
      </c>
      <c r="T368" s="96">
        <f t="shared" si="20"/>
        <v>0</v>
      </c>
      <c r="U368" s="96">
        <f t="shared" si="21"/>
        <v>0</v>
      </c>
      <c r="W368" s="94">
        <f t="shared" si="22"/>
        <v>0</v>
      </c>
      <c r="X368" s="94">
        <f t="shared" si="23"/>
        <v>0</v>
      </c>
    </row>
    <row r="369" spans="1:24" ht="318.75">
      <c r="A369" s="20">
        <v>359</v>
      </c>
      <c r="B369" s="21" t="s">
        <v>1137</v>
      </c>
      <c r="C369" s="31" t="s">
        <v>1138</v>
      </c>
      <c r="D369" s="21" t="s">
        <v>559</v>
      </c>
      <c r="E369" s="23">
        <v>0</v>
      </c>
      <c r="F369" s="24">
        <v>0</v>
      </c>
      <c r="G369" s="24">
        <v>0</v>
      </c>
      <c r="H369" s="25">
        <v>0</v>
      </c>
      <c r="I369" s="26"/>
      <c r="J369" s="24">
        <v>0</v>
      </c>
      <c r="K369" s="27">
        <v>0</v>
      </c>
      <c r="L369" s="43"/>
      <c r="M369" s="53">
        <v>0</v>
      </c>
      <c r="O369" s="60">
        <v>911182</v>
      </c>
      <c r="P369" s="60">
        <v>1170</v>
      </c>
      <c r="Q369" s="60">
        <v>936</v>
      </c>
      <c r="R369" s="60">
        <v>877.5</v>
      </c>
      <c r="T369" s="96">
        <f t="shared" si="20"/>
        <v>0</v>
      </c>
      <c r="U369" s="96">
        <f t="shared" si="21"/>
        <v>0</v>
      </c>
      <c r="W369" s="94">
        <f t="shared" si="22"/>
        <v>0</v>
      </c>
      <c r="X369" s="94">
        <f t="shared" si="23"/>
        <v>0</v>
      </c>
    </row>
    <row r="370" spans="1:24" ht="331.5">
      <c r="A370" s="20">
        <v>360</v>
      </c>
      <c r="B370" s="21" t="s">
        <v>1139</v>
      </c>
      <c r="C370" s="31" t="s">
        <v>1140</v>
      </c>
      <c r="D370" s="21" t="s">
        <v>559</v>
      </c>
      <c r="E370" s="23">
        <v>0</v>
      </c>
      <c r="F370" s="24">
        <v>0</v>
      </c>
      <c r="G370" s="24">
        <v>0</v>
      </c>
      <c r="H370" s="25">
        <v>0</v>
      </c>
      <c r="I370" s="26"/>
      <c r="J370" s="24">
        <v>0</v>
      </c>
      <c r="K370" s="27">
        <v>0</v>
      </c>
      <c r="L370" s="43"/>
      <c r="M370" s="53">
        <v>0</v>
      </c>
      <c r="O370" s="60">
        <v>4279785</v>
      </c>
      <c r="P370" s="60">
        <v>4817</v>
      </c>
      <c r="Q370" s="60">
        <v>3853.6</v>
      </c>
      <c r="R370" s="60">
        <v>3612.75</v>
      </c>
      <c r="T370" s="96">
        <f t="shared" si="20"/>
        <v>0</v>
      </c>
      <c r="U370" s="96">
        <f t="shared" si="21"/>
        <v>0</v>
      </c>
      <c r="W370" s="94">
        <f t="shared" si="22"/>
        <v>0</v>
      </c>
      <c r="X370" s="94">
        <f t="shared" si="23"/>
        <v>0</v>
      </c>
    </row>
    <row r="371" spans="1:24" ht="191.25">
      <c r="A371" s="20">
        <v>361</v>
      </c>
      <c r="B371" s="21" t="s">
        <v>1141</v>
      </c>
      <c r="C371" s="31" t="s">
        <v>1142</v>
      </c>
      <c r="D371" s="21" t="s">
        <v>559</v>
      </c>
      <c r="E371" s="23">
        <v>0</v>
      </c>
      <c r="F371" s="24">
        <v>0</v>
      </c>
      <c r="G371" s="24">
        <v>0</v>
      </c>
      <c r="H371" s="25">
        <v>0</v>
      </c>
      <c r="I371" s="26"/>
      <c r="J371" s="24">
        <v>0</v>
      </c>
      <c r="K371" s="27">
        <v>0</v>
      </c>
      <c r="L371" s="43"/>
      <c r="M371" s="53">
        <v>0</v>
      </c>
      <c r="O371" s="60">
        <v>3096763</v>
      </c>
      <c r="P371" s="60">
        <v>46071</v>
      </c>
      <c r="Q371" s="60">
        <v>36856.800000000003</v>
      </c>
      <c r="R371" s="60">
        <v>34553.25</v>
      </c>
      <c r="T371" s="96">
        <f t="shared" si="20"/>
        <v>0</v>
      </c>
      <c r="U371" s="96">
        <f t="shared" si="21"/>
        <v>0</v>
      </c>
      <c r="W371" s="94">
        <f t="shared" si="22"/>
        <v>0</v>
      </c>
      <c r="X371" s="94">
        <f t="shared" si="23"/>
        <v>0</v>
      </c>
    </row>
    <row r="372" spans="1:24" ht="140.25">
      <c r="A372" s="20">
        <v>362</v>
      </c>
      <c r="B372" s="21" t="s">
        <v>1143</v>
      </c>
      <c r="C372" s="31" t="s">
        <v>1144</v>
      </c>
      <c r="D372" s="21" t="s">
        <v>559</v>
      </c>
      <c r="E372" s="23">
        <v>0</v>
      </c>
      <c r="F372" s="24">
        <v>0</v>
      </c>
      <c r="G372" s="24">
        <v>0</v>
      </c>
      <c r="H372" s="25">
        <v>0</v>
      </c>
      <c r="I372" s="26"/>
      <c r="J372" s="24">
        <v>0</v>
      </c>
      <c r="K372" s="27">
        <v>0</v>
      </c>
      <c r="L372" s="43"/>
      <c r="M372" s="53">
        <v>0</v>
      </c>
      <c r="O372" s="60">
        <v>1848008</v>
      </c>
      <c r="P372" s="60">
        <v>33537</v>
      </c>
      <c r="Q372" s="60">
        <v>26829.599999999999</v>
      </c>
      <c r="R372" s="60">
        <v>25152.75</v>
      </c>
      <c r="T372" s="96">
        <f t="shared" si="20"/>
        <v>0</v>
      </c>
      <c r="U372" s="96">
        <f t="shared" si="21"/>
        <v>0</v>
      </c>
      <c r="W372" s="94">
        <f t="shared" si="22"/>
        <v>0</v>
      </c>
      <c r="X372" s="94">
        <f t="shared" si="23"/>
        <v>0</v>
      </c>
    </row>
    <row r="373" spans="1:24" ht="395.25">
      <c r="A373" s="20">
        <v>363</v>
      </c>
      <c r="B373" s="21" t="s">
        <v>1145</v>
      </c>
      <c r="C373" s="31" t="s">
        <v>1146</v>
      </c>
      <c r="D373" s="21" t="s">
        <v>559</v>
      </c>
      <c r="E373" s="23">
        <v>0</v>
      </c>
      <c r="F373" s="24">
        <v>0</v>
      </c>
      <c r="G373" s="24">
        <v>0</v>
      </c>
      <c r="H373" s="25">
        <v>0</v>
      </c>
      <c r="I373" s="26"/>
      <c r="J373" s="24">
        <v>0</v>
      </c>
      <c r="K373" s="27">
        <v>0</v>
      </c>
      <c r="L373" s="43"/>
      <c r="M373" s="53">
        <v>0</v>
      </c>
      <c r="O373" s="60">
        <v>322392</v>
      </c>
      <c r="P373" s="60">
        <v>14253</v>
      </c>
      <c r="Q373" s="60">
        <v>11402.4</v>
      </c>
      <c r="R373" s="60">
        <v>10689.75</v>
      </c>
      <c r="T373" s="96">
        <f t="shared" si="20"/>
        <v>0</v>
      </c>
      <c r="U373" s="96">
        <f t="shared" si="21"/>
        <v>0</v>
      </c>
      <c r="W373" s="94">
        <f t="shared" si="22"/>
        <v>0</v>
      </c>
      <c r="X373" s="94">
        <f t="shared" si="23"/>
        <v>0</v>
      </c>
    </row>
    <row r="374" spans="1:24" ht="395.25">
      <c r="A374" s="20">
        <v>364</v>
      </c>
      <c r="B374" s="21" t="s">
        <v>1147</v>
      </c>
      <c r="C374" s="31" t="s">
        <v>1146</v>
      </c>
      <c r="D374" s="21" t="s">
        <v>559</v>
      </c>
      <c r="E374" s="23">
        <v>0</v>
      </c>
      <c r="F374" s="24">
        <v>0</v>
      </c>
      <c r="G374" s="24">
        <v>0</v>
      </c>
      <c r="H374" s="25">
        <v>0</v>
      </c>
      <c r="I374" s="26"/>
      <c r="J374" s="24">
        <v>0</v>
      </c>
      <c r="K374" s="27">
        <v>0</v>
      </c>
      <c r="L374" s="43"/>
      <c r="M374" s="53">
        <v>0</v>
      </c>
      <c r="O374" s="60">
        <v>1230451</v>
      </c>
      <c r="P374" s="60">
        <v>14253</v>
      </c>
      <c r="Q374" s="60">
        <v>11402.4</v>
      </c>
      <c r="R374" s="60">
        <v>10689.75</v>
      </c>
      <c r="T374" s="96">
        <f t="shared" si="20"/>
        <v>0</v>
      </c>
      <c r="U374" s="96">
        <f t="shared" si="21"/>
        <v>0</v>
      </c>
      <c r="W374" s="94">
        <f t="shared" si="22"/>
        <v>0</v>
      </c>
      <c r="X374" s="94">
        <f t="shared" si="23"/>
        <v>0</v>
      </c>
    </row>
    <row r="375" spans="1:24" ht="408">
      <c r="A375" s="20">
        <v>365</v>
      </c>
      <c r="B375" s="21" t="s">
        <v>1148</v>
      </c>
      <c r="C375" s="31" t="s">
        <v>1149</v>
      </c>
      <c r="D375" s="21" t="s">
        <v>559</v>
      </c>
      <c r="E375" s="23">
        <v>0</v>
      </c>
      <c r="F375" s="24">
        <v>0</v>
      </c>
      <c r="G375" s="24">
        <v>0</v>
      </c>
      <c r="H375" s="25">
        <v>0</v>
      </c>
      <c r="I375" s="26"/>
      <c r="J375" s="24">
        <v>0</v>
      </c>
      <c r="K375" s="27">
        <v>0</v>
      </c>
      <c r="L375" s="43"/>
      <c r="M375" s="53">
        <v>0</v>
      </c>
      <c r="O375" s="60">
        <v>350672</v>
      </c>
      <c r="P375" s="60">
        <v>17420</v>
      </c>
      <c r="Q375" s="60">
        <v>13936</v>
      </c>
      <c r="R375" s="60">
        <v>13065</v>
      </c>
      <c r="T375" s="96">
        <f t="shared" si="20"/>
        <v>0</v>
      </c>
      <c r="U375" s="96">
        <f t="shared" si="21"/>
        <v>0</v>
      </c>
      <c r="W375" s="94">
        <f t="shared" si="22"/>
        <v>0</v>
      </c>
      <c r="X375" s="94">
        <f t="shared" si="23"/>
        <v>0</v>
      </c>
    </row>
    <row r="376" spans="1:24" ht="408">
      <c r="A376" s="20">
        <v>366</v>
      </c>
      <c r="B376" s="21" t="s">
        <v>1150</v>
      </c>
      <c r="C376" s="31" t="s">
        <v>1149</v>
      </c>
      <c r="D376" s="21" t="s">
        <v>559</v>
      </c>
      <c r="E376" s="23">
        <v>0</v>
      </c>
      <c r="F376" s="24">
        <v>0</v>
      </c>
      <c r="G376" s="24">
        <v>0</v>
      </c>
      <c r="H376" s="25">
        <v>0</v>
      </c>
      <c r="I376" s="26"/>
      <c r="J376" s="24">
        <v>0</v>
      </c>
      <c r="K376" s="27">
        <v>0</v>
      </c>
      <c r="L376" s="43"/>
      <c r="M376" s="53">
        <v>0</v>
      </c>
      <c r="O376" s="60">
        <v>1360952</v>
      </c>
      <c r="P376" s="60">
        <v>17420</v>
      </c>
      <c r="Q376" s="60">
        <v>13936</v>
      </c>
      <c r="R376" s="60">
        <v>13065</v>
      </c>
      <c r="T376" s="96">
        <f t="shared" si="20"/>
        <v>0</v>
      </c>
      <c r="U376" s="96">
        <f t="shared" si="21"/>
        <v>0</v>
      </c>
      <c r="W376" s="94">
        <f t="shared" si="22"/>
        <v>0</v>
      </c>
      <c r="X376" s="94">
        <f t="shared" si="23"/>
        <v>0</v>
      </c>
    </row>
    <row r="377" spans="1:24" ht="409.5">
      <c r="A377" s="20">
        <v>367</v>
      </c>
      <c r="B377" s="21" t="s">
        <v>1151</v>
      </c>
      <c r="C377" s="31" t="s">
        <v>1152</v>
      </c>
      <c r="D377" s="21" t="s">
        <v>559</v>
      </c>
      <c r="E377" s="23">
        <v>2</v>
      </c>
      <c r="F377" s="24">
        <v>20984</v>
      </c>
      <c r="G377" s="24">
        <v>20984</v>
      </c>
      <c r="H377" s="25">
        <v>0</v>
      </c>
      <c r="I377" s="26"/>
      <c r="J377" s="24">
        <v>20984</v>
      </c>
      <c r="K377" s="27">
        <v>41968</v>
      </c>
      <c r="L377" s="43"/>
      <c r="M377" s="53">
        <v>2</v>
      </c>
      <c r="O377" s="60">
        <v>373296</v>
      </c>
      <c r="P377" s="60">
        <v>20984</v>
      </c>
      <c r="Q377" s="60">
        <v>16787.2</v>
      </c>
      <c r="R377" s="60">
        <v>15738</v>
      </c>
      <c r="T377" s="96">
        <f t="shared" si="20"/>
        <v>352262604.80000001</v>
      </c>
      <c r="U377" s="96">
        <f t="shared" si="21"/>
        <v>330246192</v>
      </c>
      <c r="W377" s="94">
        <f t="shared" si="22"/>
        <v>352262604.80000001</v>
      </c>
      <c r="X377" s="94">
        <f t="shared" si="23"/>
        <v>330246192</v>
      </c>
    </row>
    <row r="378" spans="1:24" ht="409.5">
      <c r="A378" s="20">
        <v>368</v>
      </c>
      <c r="B378" s="21" t="s">
        <v>1153</v>
      </c>
      <c r="C378" s="31" t="s">
        <v>1152</v>
      </c>
      <c r="D378" s="21" t="s">
        <v>559</v>
      </c>
      <c r="E378" s="23">
        <v>0</v>
      </c>
      <c r="F378" s="24">
        <v>0</v>
      </c>
      <c r="G378" s="24">
        <v>0</v>
      </c>
      <c r="H378" s="25">
        <v>0</v>
      </c>
      <c r="I378" s="26"/>
      <c r="J378" s="24">
        <v>0</v>
      </c>
      <c r="K378" s="27">
        <v>0</v>
      </c>
      <c r="L378" s="43"/>
      <c r="M378" s="53">
        <v>0</v>
      </c>
      <c r="O378" s="60">
        <v>1455127</v>
      </c>
      <c r="P378" s="60">
        <v>20984</v>
      </c>
      <c r="Q378" s="60">
        <v>16787.2</v>
      </c>
      <c r="R378" s="60">
        <v>15738</v>
      </c>
      <c r="T378" s="96">
        <f t="shared" si="20"/>
        <v>0</v>
      </c>
      <c r="U378" s="96">
        <f t="shared" si="21"/>
        <v>0</v>
      </c>
      <c r="W378" s="94">
        <f t="shared" si="22"/>
        <v>0</v>
      </c>
      <c r="X378" s="94">
        <f t="shared" si="23"/>
        <v>0</v>
      </c>
    </row>
    <row r="379" spans="1:24" ht="409.5">
      <c r="A379" s="20">
        <v>369</v>
      </c>
      <c r="B379" s="21" t="s">
        <v>1154</v>
      </c>
      <c r="C379" s="31" t="s">
        <v>1155</v>
      </c>
      <c r="D379" s="21" t="s">
        <v>559</v>
      </c>
      <c r="E379" s="23">
        <v>0</v>
      </c>
      <c r="F379" s="24">
        <v>0</v>
      </c>
      <c r="G379" s="24">
        <v>0</v>
      </c>
      <c r="H379" s="25">
        <v>0</v>
      </c>
      <c r="I379" s="26"/>
      <c r="J379" s="24">
        <v>0</v>
      </c>
      <c r="K379" s="27">
        <v>0</v>
      </c>
      <c r="L379" s="43"/>
      <c r="M379" s="53">
        <v>0</v>
      </c>
      <c r="O379" s="60">
        <v>11772940</v>
      </c>
      <c r="P379" s="60">
        <v>125631</v>
      </c>
      <c r="Q379" s="60">
        <v>100504.8</v>
      </c>
      <c r="R379" s="60">
        <v>94223.25</v>
      </c>
      <c r="T379" s="96">
        <f t="shared" si="20"/>
        <v>0</v>
      </c>
      <c r="U379" s="96">
        <f t="shared" si="21"/>
        <v>0</v>
      </c>
      <c r="W379" s="94">
        <f t="shared" si="22"/>
        <v>0</v>
      </c>
      <c r="X379" s="94">
        <f t="shared" si="23"/>
        <v>0</v>
      </c>
    </row>
    <row r="380" spans="1:24" ht="242.25">
      <c r="A380" s="20">
        <v>370</v>
      </c>
      <c r="B380" s="21" t="s">
        <v>1156</v>
      </c>
      <c r="C380" s="31" t="s">
        <v>1157</v>
      </c>
      <c r="D380" s="21" t="s">
        <v>559</v>
      </c>
      <c r="E380" s="23">
        <v>0</v>
      </c>
      <c r="F380" s="24">
        <v>0</v>
      </c>
      <c r="G380" s="24">
        <v>0</v>
      </c>
      <c r="H380" s="25">
        <v>0</v>
      </c>
      <c r="I380" s="26"/>
      <c r="J380" s="24">
        <v>0</v>
      </c>
      <c r="K380" s="27">
        <v>0</v>
      </c>
      <c r="L380" s="43"/>
      <c r="M380" s="53">
        <v>0</v>
      </c>
      <c r="O380" s="60">
        <v>249673</v>
      </c>
      <c r="P380" s="60">
        <v>18099</v>
      </c>
      <c r="Q380" s="60">
        <v>14479.2</v>
      </c>
      <c r="R380" s="60">
        <v>13574.25</v>
      </c>
      <c r="T380" s="96">
        <f t="shared" si="20"/>
        <v>0</v>
      </c>
      <c r="U380" s="96">
        <f t="shared" si="21"/>
        <v>0</v>
      </c>
      <c r="W380" s="94">
        <f t="shared" si="22"/>
        <v>0</v>
      </c>
      <c r="X380" s="94">
        <f t="shared" si="23"/>
        <v>0</v>
      </c>
    </row>
    <row r="381" spans="1:24" ht="242.25">
      <c r="A381" s="20">
        <v>371</v>
      </c>
      <c r="B381" s="21" t="s">
        <v>1158</v>
      </c>
      <c r="C381" s="31" t="s">
        <v>1157</v>
      </c>
      <c r="D381" s="21" t="s">
        <v>559</v>
      </c>
      <c r="E381" s="23">
        <v>0</v>
      </c>
      <c r="F381" s="24">
        <v>0</v>
      </c>
      <c r="G381" s="24">
        <v>0</v>
      </c>
      <c r="H381" s="25">
        <v>0</v>
      </c>
      <c r="I381" s="26"/>
      <c r="J381" s="24">
        <v>0</v>
      </c>
      <c r="K381" s="27">
        <v>0</v>
      </c>
      <c r="L381" s="43"/>
      <c r="M381" s="53">
        <v>0</v>
      </c>
      <c r="O381" s="60">
        <v>2648411</v>
      </c>
      <c r="P381" s="60">
        <v>21776</v>
      </c>
      <c r="Q381" s="60">
        <v>17420.8</v>
      </c>
      <c r="R381" s="60">
        <v>16332</v>
      </c>
      <c r="T381" s="96">
        <f t="shared" si="20"/>
        <v>0</v>
      </c>
      <c r="U381" s="96">
        <f t="shared" si="21"/>
        <v>0</v>
      </c>
      <c r="W381" s="94">
        <f t="shared" si="22"/>
        <v>0</v>
      </c>
      <c r="X381" s="94">
        <f t="shared" si="23"/>
        <v>0</v>
      </c>
    </row>
    <row r="382" spans="1:24" ht="229.5">
      <c r="A382" s="20">
        <v>372</v>
      </c>
      <c r="B382" s="21" t="s">
        <v>1159</v>
      </c>
      <c r="C382" s="31" t="s">
        <v>1160</v>
      </c>
      <c r="D382" s="21" t="s">
        <v>559</v>
      </c>
      <c r="E382" s="23">
        <v>0</v>
      </c>
      <c r="F382" s="24">
        <v>0</v>
      </c>
      <c r="G382" s="24">
        <v>0</v>
      </c>
      <c r="H382" s="25">
        <v>0</v>
      </c>
      <c r="I382" s="26"/>
      <c r="J382" s="24">
        <v>0</v>
      </c>
      <c r="K382" s="27">
        <v>0</v>
      </c>
      <c r="L382" s="43"/>
      <c r="M382" s="53">
        <v>0</v>
      </c>
      <c r="O382" s="60">
        <v>712656</v>
      </c>
      <c r="P382" s="60">
        <v>31574</v>
      </c>
      <c r="Q382" s="60">
        <v>25259.200000000001</v>
      </c>
      <c r="R382" s="60">
        <v>23680.5</v>
      </c>
      <c r="T382" s="96">
        <f t="shared" si="20"/>
        <v>0</v>
      </c>
      <c r="U382" s="96">
        <f t="shared" si="21"/>
        <v>0</v>
      </c>
      <c r="W382" s="94">
        <f t="shared" si="22"/>
        <v>0</v>
      </c>
      <c r="X382" s="94">
        <f t="shared" si="23"/>
        <v>0</v>
      </c>
    </row>
    <row r="383" spans="1:24" ht="229.5">
      <c r="A383" s="20">
        <v>373</v>
      </c>
      <c r="B383" s="21" t="s">
        <v>1161</v>
      </c>
      <c r="C383" s="31" t="s">
        <v>1160</v>
      </c>
      <c r="D383" s="21" t="s">
        <v>559</v>
      </c>
      <c r="E383" s="23">
        <v>0</v>
      </c>
      <c r="F383" s="24">
        <v>0</v>
      </c>
      <c r="G383" s="24">
        <v>0</v>
      </c>
      <c r="H383" s="25">
        <v>0</v>
      </c>
      <c r="I383" s="26"/>
      <c r="J383" s="24">
        <v>0</v>
      </c>
      <c r="K383" s="27">
        <v>0</v>
      </c>
      <c r="L383" s="43"/>
      <c r="M383" s="53">
        <v>0</v>
      </c>
      <c r="O383" s="60">
        <v>4275936</v>
      </c>
      <c r="P383" s="60">
        <v>78722</v>
      </c>
      <c r="Q383" s="60">
        <v>62977.599999999999</v>
      </c>
      <c r="R383" s="60">
        <v>59041.5</v>
      </c>
      <c r="T383" s="96">
        <f t="shared" si="20"/>
        <v>0</v>
      </c>
      <c r="U383" s="96">
        <f t="shared" si="21"/>
        <v>0</v>
      </c>
      <c r="W383" s="94">
        <f t="shared" si="22"/>
        <v>0</v>
      </c>
      <c r="X383" s="94">
        <f t="shared" si="23"/>
        <v>0</v>
      </c>
    </row>
    <row r="384" spans="1:24" ht="127.5">
      <c r="A384" s="20">
        <v>374</v>
      </c>
      <c r="B384" s="21" t="s">
        <v>1162</v>
      </c>
      <c r="C384" s="31" t="s">
        <v>1163</v>
      </c>
      <c r="D384" s="21" t="s">
        <v>559</v>
      </c>
      <c r="E384" s="23">
        <v>0</v>
      </c>
      <c r="F384" s="24">
        <v>0</v>
      </c>
      <c r="G384" s="24">
        <v>0</v>
      </c>
      <c r="H384" s="25">
        <v>0</v>
      </c>
      <c r="I384" s="26"/>
      <c r="J384" s="24">
        <v>0</v>
      </c>
      <c r="K384" s="27">
        <v>0</v>
      </c>
      <c r="L384" s="43"/>
      <c r="M384" s="53">
        <v>0</v>
      </c>
      <c r="O384" s="60">
        <v>127260</v>
      </c>
      <c r="P384" s="60">
        <v>4185</v>
      </c>
      <c r="Q384" s="60">
        <v>3348</v>
      </c>
      <c r="R384" s="60">
        <v>3138.75</v>
      </c>
      <c r="T384" s="96">
        <f t="shared" si="20"/>
        <v>0</v>
      </c>
      <c r="U384" s="96">
        <f t="shared" si="21"/>
        <v>0</v>
      </c>
      <c r="W384" s="94">
        <f t="shared" si="22"/>
        <v>0</v>
      </c>
      <c r="X384" s="94">
        <f t="shared" si="23"/>
        <v>0</v>
      </c>
    </row>
    <row r="385" spans="1:24" ht="127.5">
      <c r="A385" s="20">
        <v>375</v>
      </c>
      <c r="B385" s="21" t="s">
        <v>1164</v>
      </c>
      <c r="C385" s="31" t="s">
        <v>1163</v>
      </c>
      <c r="D385" s="21" t="s">
        <v>559</v>
      </c>
      <c r="E385" s="23">
        <v>0</v>
      </c>
      <c r="F385" s="24">
        <v>0</v>
      </c>
      <c r="G385" s="24">
        <v>0</v>
      </c>
      <c r="H385" s="25">
        <v>0</v>
      </c>
      <c r="I385" s="26"/>
      <c r="J385" s="24">
        <v>0</v>
      </c>
      <c r="K385" s="27">
        <v>0</v>
      </c>
      <c r="L385" s="43"/>
      <c r="M385" s="53">
        <v>0</v>
      </c>
      <c r="O385" s="60">
        <v>329056</v>
      </c>
      <c r="P385" s="60">
        <v>5026</v>
      </c>
      <c r="Q385" s="60">
        <v>4020.8</v>
      </c>
      <c r="R385" s="60">
        <v>3769.5</v>
      </c>
      <c r="T385" s="96">
        <f t="shared" si="20"/>
        <v>0</v>
      </c>
      <c r="U385" s="96">
        <f t="shared" si="21"/>
        <v>0</v>
      </c>
      <c r="W385" s="94">
        <f t="shared" si="22"/>
        <v>0</v>
      </c>
      <c r="X385" s="94">
        <f t="shared" si="23"/>
        <v>0</v>
      </c>
    </row>
    <row r="386" spans="1:24" ht="127.5">
      <c r="A386" s="20">
        <v>376</v>
      </c>
      <c r="B386" s="21" t="s">
        <v>1165</v>
      </c>
      <c r="C386" s="31" t="s">
        <v>1166</v>
      </c>
      <c r="D386" s="21" t="s">
        <v>559</v>
      </c>
      <c r="E386" s="23">
        <v>0</v>
      </c>
      <c r="F386" s="24">
        <v>0</v>
      </c>
      <c r="G386" s="24">
        <v>0</v>
      </c>
      <c r="H386" s="25">
        <v>0</v>
      </c>
      <c r="I386" s="26"/>
      <c r="J386" s="24">
        <v>0</v>
      </c>
      <c r="K386" s="27">
        <v>0</v>
      </c>
      <c r="L386" s="43"/>
      <c r="M386" s="53">
        <v>0</v>
      </c>
      <c r="O386" s="60">
        <v>59388</v>
      </c>
      <c r="P386" s="60">
        <v>4307</v>
      </c>
      <c r="Q386" s="60">
        <v>3445.6</v>
      </c>
      <c r="R386" s="60">
        <v>3230.25</v>
      </c>
      <c r="T386" s="96">
        <f t="shared" si="20"/>
        <v>0</v>
      </c>
      <c r="U386" s="96">
        <f t="shared" si="21"/>
        <v>0</v>
      </c>
      <c r="W386" s="94">
        <f t="shared" si="22"/>
        <v>0</v>
      </c>
      <c r="X386" s="94">
        <f t="shared" si="23"/>
        <v>0</v>
      </c>
    </row>
    <row r="387" spans="1:24" ht="127.5">
      <c r="A387" s="20">
        <v>377</v>
      </c>
      <c r="B387" s="21" t="s">
        <v>1167</v>
      </c>
      <c r="C387" s="31" t="s">
        <v>1168</v>
      </c>
      <c r="D387" s="21" t="s">
        <v>559</v>
      </c>
      <c r="E387" s="23">
        <v>0</v>
      </c>
      <c r="F387" s="24">
        <v>0</v>
      </c>
      <c r="G387" s="24">
        <v>0</v>
      </c>
      <c r="H387" s="25">
        <v>0</v>
      </c>
      <c r="I387" s="26"/>
      <c r="J387" s="24">
        <v>0</v>
      </c>
      <c r="K387" s="27">
        <v>0</v>
      </c>
      <c r="L387" s="43"/>
      <c r="M387" s="53">
        <v>0</v>
      </c>
      <c r="O387" s="60">
        <v>320469</v>
      </c>
      <c r="P387" s="60">
        <v>5143</v>
      </c>
      <c r="Q387" s="60">
        <v>4114.3999999999996</v>
      </c>
      <c r="R387" s="60">
        <v>3857.25</v>
      </c>
      <c r="T387" s="96">
        <f t="shared" si="20"/>
        <v>0</v>
      </c>
      <c r="U387" s="96">
        <f t="shared" si="21"/>
        <v>0</v>
      </c>
      <c r="W387" s="94">
        <f t="shared" si="22"/>
        <v>0</v>
      </c>
      <c r="X387" s="94">
        <f t="shared" si="23"/>
        <v>0</v>
      </c>
    </row>
    <row r="388" spans="1:24" ht="140.25">
      <c r="A388" s="20">
        <v>378</v>
      </c>
      <c r="B388" s="21" t="s">
        <v>1169</v>
      </c>
      <c r="C388" s="31" t="s">
        <v>1170</v>
      </c>
      <c r="D388" s="21" t="s">
        <v>559</v>
      </c>
      <c r="E388" s="23">
        <v>0</v>
      </c>
      <c r="F388" s="24">
        <v>0</v>
      </c>
      <c r="G388" s="24">
        <v>0</v>
      </c>
      <c r="H388" s="25">
        <v>0</v>
      </c>
      <c r="I388" s="26"/>
      <c r="J388" s="24">
        <v>0</v>
      </c>
      <c r="K388" s="27">
        <v>0</v>
      </c>
      <c r="L388" s="43"/>
      <c r="M388" s="53">
        <v>0</v>
      </c>
      <c r="O388" s="60">
        <v>703198</v>
      </c>
      <c r="P388" s="60">
        <v>8116</v>
      </c>
      <c r="Q388" s="60">
        <v>6492.8</v>
      </c>
      <c r="R388" s="60">
        <v>6087</v>
      </c>
      <c r="T388" s="96">
        <f t="shared" si="20"/>
        <v>0</v>
      </c>
      <c r="U388" s="96">
        <f t="shared" si="21"/>
        <v>0</v>
      </c>
      <c r="W388" s="94">
        <f t="shared" si="22"/>
        <v>0</v>
      </c>
      <c r="X388" s="94">
        <f t="shared" si="23"/>
        <v>0</v>
      </c>
    </row>
    <row r="389" spans="1:24" ht="140.25">
      <c r="A389" s="20">
        <v>379</v>
      </c>
      <c r="B389" s="21" t="s">
        <v>1171</v>
      </c>
      <c r="C389" s="31" t="s">
        <v>1172</v>
      </c>
      <c r="D389" s="21" t="s">
        <v>559</v>
      </c>
      <c r="E389" s="23">
        <v>1</v>
      </c>
      <c r="F389" s="24">
        <v>11284</v>
      </c>
      <c r="G389" s="24">
        <v>11284</v>
      </c>
      <c r="H389" s="25">
        <v>0</v>
      </c>
      <c r="I389" s="26"/>
      <c r="J389" s="24">
        <v>11284</v>
      </c>
      <c r="K389" s="27">
        <v>11284</v>
      </c>
      <c r="L389" s="43"/>
      <c r="M389" s="53">
        <v>1</v>
      </c>
      <c r="O389" s="60">
        <v>834826</v>
      </c>
      <c r="P389" s="60">
        <v>11284</v>
      </c>
      <c r="Q389" s="60">
        <v>9027.2000000000007</v>
      </c>
      <c r="R389" s="60">
        <v>8463</v>
      </c>
      <c r="T389" s="96">
        <f t="shared" si="20"/>
        <v>101862924.80000001</v>
      </c>
      <c r="U389" s="96">
        <f t="shared" si="21"/>
        <v>95496492</v>
      </c>
      <c r="W389" s="94">
        <f t="shared" si="22"/>
        <v>101862924.80000001</v>
      </c>
      <c r="X389" s="94">
        <f t="shared" si="23"/>
        <v>95496492</v>
      </c>
    </row>
    <row r="390" spans="1:24" ht="331.5">
      <c r="A390" s="20">
        <v>380</v>
      </c>
      <c r="B390" s="21" t="s">
        <v>1173</v>
      </c>
      <c r="C390" s="31" t="s">
        <v>1174</v>
      </c>
      <c r="D390" s="21" t="s">
        <v>559</v>
      </c>
      <c r="E390" s="23">
        <v>0</v>
      </c>
      <c r="F390" s="24">
        <v>0</v>
      </c>
      <c r="G390" s="24">
        <v>0</v>
      </c>
      <c r="H390" s="25">
        <v>0</v>
      </c>
      <c r="I390" s="26"/>
      <c r="J390" s="24">
        <v>0</v>
      </c>
      <c r="K390" s="27">
        <v>0</v>
      </c>
      <c r="L390" s="43"/>
      <c r="M390" s="53">
        <v>0</v>
      </c>
      <c r="O390" s="60">
        <v>271488</v>
      </c>
      <c r="P390" s="60">
        <v>19426</v>
      </c>
      <c r="Q390" s="60">
        <v>15540.8</v>
      </c>
      <c r="R390" s="60">
        <v>14569.5</v>
      </c>
      <c r="T390" s="96">
        <f t="shared" si="20"/>
        <v>0</v>
      </c>
      <c r="U390" s="96">
        <f t="shared" si="21"/>
        <v>0</v>
      </c>
      <c r="W390" s="94">
        <f t="shared" si="22"/>
        <v>0</v>
      </c>
      <c r="X390" s="94">
        <f t="shared" si="23"/>
        <v>0</v>
      </c>
    </row>
    <row r="391" spans="1:24" ht="331.5">
      <c r="A391" s="20">
        <v>381</v>
      </c>
      <c r="B391" s="21" t="s">
        <v>1175</v>
      </c>
      <c r="C391" s="31" t="s">
        <v>1174</v>
      </c>
      <c r="D391" s="21" t="s">
        <v>559</v>
      </c>
      <c r="E391" s="23">
        <v>0</v>
      </c>
      <c r="F391" s="24">
        <v>0</v>
      </c>
      <c r="G391" s="24">
        <v>0</v>
      </c>
      <c r="H391" s="25">
        <v>0</v>
      </c>
      <c r="I391" s="26"/>
      <c r="J391" s="24">
        <v>0</v>
      </c>
      <c r="K391" s="27">
        <v>0</v>
      </c>
      <c r="L391" s="43"/>
      <c r="M391" s="53">
        <v>0</v>
      </c>
      <c r="O391" s="60">
        <v>2202603</v>
      </c>
      <c r="P391" s="60">
        <v>32743</v>
      </c>
      <c r="Q391" s="60">
        <v>26194.400000000001</v>
      </c>
      <c r="R391" s="60">
        <v>24557.25</v>
      </c>
      <c r="T391" s="96">
        <f t="shared" si="20"/>
        <v>0</v>
      </c>
      <c r="U391" s="96">
        <f t="shared" si="21"/>
        <v>0</v>
      </c>
      <c r="W391" s="94">
        <f t="shared" si="22"/>
        <v>0</v>
      </c>
      <c r="X391" s="94">
        <f t="shared" si="23"/>
        <v>0</v>
      </c>
    </row>
    <row r="392" spans="1:24" ht="331.5">
      <c r="A392" s="20">
        <v>382</v>
      </c>
      <c r="B392" s="21" t="s">
        <v>1176</v>
      </c>
      <c r="C392" s="31" t="s">
        <v>1177</v>
      </c>
      <c r="D392" s="21" t="s">
        <v>559</v>
      </c>
      <c r="E392" s="23">
        <v>0</v>
      </c>
      <c r="F392" s="24">
        <v>0</v>
      </c>
      <c r="G392" s="24">
        <v>0</v>
      </c>
      <c r="H392" s="25">
        <v>0</v>
      </c>
      <c r="I392" s="26"/>
      <c r="J392" s="24">
        <v>0</v>
      </c>
      <c r="K392" s="27">
        <v>0</v>
      </c>
      <c r="L392" s="43"/>
      <c r="M392" s="53">
        <v>0</v>
      </c>
      <c r="O392" s="60">
        <v>3156048</v>
      </c>
      <c r="P392" s="60">
        <v>32650</v>
      </c>
      <c r="Q392" s="60">
        <v>26120</v>
      </c>
      <c r="R392" s="60">
        <v>24487.5</v>
      </c>
      <c r="T392" s="96">
        <f t="shared" si="20"/>
        <v>0</v>
      </c>
      <c r="U392" s="96">
        <f t="shared" si="21"/>
        <v>0</v>
      </c>
      <c r="W392" s="94">
        <f t="shared" si="22"/>
        <v>0</v>
      </c>
      <c r="X392" s="94">
        <f t="shared" si="23"/>
        <v>0</v>
      </c>
    </row>
    <row r="393" spans="1:24" ht="331.5">
      <c r="A393" s="20">
        <v>383</v>
      </c>
      <c r="B393" s="21" t="s">
        <v>1178</v>
      </c>
      <c r="C393" s="31" t="s">
        <v>1177</v>
      </c>
      <c r="D393" s="21" t="s">
        <v>559</v>
      </c>
      <c r="E393" s="23">
        <v>0</v>
      </c>
      <c r="F393" s="24">
        <v>0</v>
      </c>
      <c r="G393" s="24">
        <v>0</v>
      </c>
      <c r="H393" s="25">
        <v>0</v>
      </c>
      <c r="I393" s="26"/>
      <c r="J393" s="24">
        <v>0</v>
      </c>
      <c r="K393" s="27">
        <v>0</v>
      </c>
      <c r="L393" s="43"/>
      <c r="M393" s="53">
        <v>0</v>
      </c>
      <c r="O393" s="60">
        <v>5721044</v>
      </c>
      <c r="P393" s="60">
        <v>63149</v>
      </c>
      <c r="Q393" s="60">
        <v>50519.199999999997</v>
      </c>
      <c r="R393" s="60">
        <v>47361.75</v>
      </c>
      <c r="T393" s="96">
        <f t="shared" si="20"/>
        <v>0</v>
      </c>
      <c r="U393" s="96">
        <f t="shared" si="21"/>
        <v>0</v>
      </c>
      <c r="W393" s="94">
        <f t="shared" si="22"/>
        <v>0</v>
      </c>
      <c r="X393" s="94">
        <f t="shared" si="23"/>
        <v>0</v>
      </c>
    </row>
    <row r="394" spans="1:24" ht="395.25">
      <c r="A394" s="20">
        <v>384</v>
      </c>
      <c r="B394" s="21" t="s">
        <v>1179</v>
      </c>
      <c r="C394" s="31" t="s">
        <v>1180</v>
      </c>
      <c r="D394" s="21" t="s">
        <v>1181</v>
      </c>
      <c r="E394" s="23">
        <v>2</v>
      </c>
      <c r="F394" s="24">
        <v>83262</v>
      </c>
      <c r="G394" s="24">
        <v>79234</v>
      </c>
      <c r="H394" s="25">
        <v>0</v>
      </c>
      <c r="I394" s="26"/>
      <c r="J394" s="24">
        <v>83262</v>
      </c>
      <c r="K394" s="27">
        <v>166524</v>
      </c>
      <c r="L394" s="43"/>
      <c r="M394" s="53">
        <v>2</v>
      </c>
      <c r="O394" s="60">
        <v>669105</v>
      </c>
      <c r="P394" s="60">
        <v>79234</v>
      </c>
      <c r="Q394" s="60">
        <v>63387.199999999997</v>
      </c>
      <c r="R394" s="60">
        <v>59425.5</v>
      </c>
      <c r="T394" s="96">
        <f t="shared" ref="T394:T417" si="24">F394*Q394</f>
        <v>5277745046.3999996</v>
      </c>
      <c r="U394" s="96">
        <f t="shared" ref="U394:U417" si="25">F394*R394</f>
        <v>4947885981</v>
      </c>
      <c r="W394" s="94">
        <f t="shared" ref="W394:W417" si="26">T394-L394</f>
        <v>5277745046.3999996</v>
      </c>
      <c r="X394" s="94">
        <f t="shared" ref="X394:X417" si="27">U394-L394</f>
        <v>4947885981</v>
      </c>
    </row>
    <row r="395" spans="1:24" ht="395.25">
      <c r="A395" s="20">
        <v>385</v>
      </c>
      <c r="B395" s="21" t="s">
        <v>1182</v>
      </c>
      <c r="C395" s="31" t="s">
        <v>1180</v>
      </c>
      <c r="D395" s="21" t="s">
        <v>1181</v>
      </c>
      <c r="E395" s="23">
        <v>0</v>
      </c>
      <c r="F395" s="24">
        <v>0</v>
      </c>
      <c r="G395" s="24">
        <v>0</v>
      </c>
      <c r="H395" s="25">
        <v>0</v>
      </c>
      <c r="I395" s="26"/>
      <c r="J395" s="24">
        <v>0</v>
      </c>
      <c r="K395" s="27">
        <v>0</v>
      </c>
      <c r="L395" s="43"/>
      <c r="M395" s="53">
        <v>0</v>
      </c>
      <c r="O395" s="60">
        <v>5690388</v>
      </c>
      <c r="P395" s="60">
        <v>83262</v>
      </c>
      <c r="Q395" s="60">
        <v>66609.600000000006</v>
      </c>
      <c r="R395" s="60">
        <v>62446.5</v>
      </c>
      <c r="T395" s="96">
        <f t="shared" si="24"/>
        <v>0</v>
      </c>
      <c r="U395" s="96">
        <f t="shared" si="25"/>
        <v>0</v>
      </c>
      <c r="W395" s="94">
        <f t="shared" si="26"/>
        <v>0</v>
      </c>
      <c r="X395" s="94">
        <f t="shared" si="27"/>
        <v>0</v>
      </c>
    </row>
    <row r="396" spans="1:24" ht="395.25">
      <c r="A396" s="20">
        <v>386</v>
      </c>
      <c r="B396" s="21" t="s">
        <v>1183</v>
      </c>
      <c r="C396" s="31" t="s">
        <v>1184</v>
      </c>
      <c r="D396" s="21" t="s">
        <v>559</v>
      </c>
      <c r="E396" s="23">
        <v>0</v>
      </c>
      <c r="F396" s="24">
        <v>0</v>
      </c>
      <c r="G396" s="24">
        <v>0</v>
      </c>
      <c r="H396" s="25">
        <v>0</v>
      </c>
      <c r="I396" s="26"/>
      <c r="J396" s="24">
        <v>0</v>
      </c>
      <c r="K396" s="27">
        <v>0</v>
      </c>
      <c r="L396" s="43"/>
      <c r="M396" s="53">
        <v>0</v>
      </c>
      <c r="O396" s="60">
        <v>721140</v>
      </c>
      <c r="P396" s="60">
        <v>84840</v>
      </c>
      <c r="Q396" s="60">
        <v>67872</v>
      </c>
      <c r="R396" s="60">
        <v>63630</v>
      </c>
      <c r="T396" s="96">
        <f t="shared" si="24"/>
        <v>0</v>
      </c>
      <c r="U396" s="96">
        <f t="shared" si="25"/>
        <v>0</v>
      </c>
      <c r="W396" s="94">
        <f t="shared" si="26"/>
        <v>0</v>
      </c>
      <c r="X396" s="94">
        <f t="shared" si="27"/>
        <v>0</v>
      </c>
    </row>
    <row r="397" spans="1:24" ht="395.25">
      <c r="A397" s="20">
        <v>387</v>
      </c>
      <c r="B397" s="21" t="s">
        <v>1185</v>
      </c>
      <c r="C397" s="31" t="s">
        <v>1184</v>
      </c>
      <c r="D397" s="21" t="s">
        <v>559</v>
      </c>
      <c r="E397" s="23">
        <v>0</v>
      </c>
      <c r="F397" s="24">
        <v>0</v>
      </c>
      <c r="G397" s="24">
        <v>0</v>
      </c>
      <c r="H397" s="25">
        <v>0</v>
      </c>
      <c r="I397" s="26"/>
      <c r="J397" s="24">
        <v>0</v>
      </c>
      <c r="K397" s="27">
        <v>0</v>
      </c>
      <c r="L397" s="43"/>
      <c r="M397" s="53">
        <v>0</v>
      </c>
      <c r="O397" s="60">
        <v>5690388</v>
      </c>
      <c r="P397" s="60">
        <v>90864</v>
      </c>
      <c r="Q397" s="60">
        <v>72691.199999999997</v>
      </c>
      <c r="R397" s="60">
        <v>68148</v>
      </c>
      <c r="T397" s="96">
        <f t="shared" si="24"/>
        <v>0</v>
      </c>
      <c r="U397" s="96">
        <f t="shared" si="25"/>
        <v>0</v>
      </c>
      <c r="W397" s="94">
        <f t="shared" si="26"/>
        <v>0</v>
      </c>
      <c r="X397" s="94">
        <f t="shared" si="27"/>
        <v>0</v>
      </c>
    </row>
    <row r="398" spans="1:24" ht="369.75">
      <c r="A398" s="20">
        <v>388</v>
      </c>
      <c r="B398" s="21" t="s">
        <v>1186</v>
      </c>
      <c r="C398" s="31" t="s">
        <v>1187</v>
      </c>
      <c r="D398" s="21" t="s">
        <v>559</v>
      </c>
      <c r="E398" s="23">
        <v>0</v>
      </c>
      <c r="F398" s="24">
        <v>0</v>
      </c>
      <c r="G398" s="24">
        <v>0</v>
      </c>
      <c r="H398" s="25">
        <v>0</v>
      </c>
      <c r="I398" s="26"/>
      <c r="J398" s="24">
        <v>0</v>
      </c>
      <c r="K398" s="27">
        <v>0</v>
      </c>
      <c r="L398" s="43"/>
      <c r="M398" s="53">
        <v>0</v>
      </c>
      <c r="O398" s="60">
        <v>989800</v>
      </c>
      <c r="P398" s="60">
        <v>104919</v>
      </c>
      <c r="Q398" s="60">
        <v>83935.2</v>
      </c>
      <c r="R398" s="60">
        <v>78689.25</v>
      </c>
      <c r="T398" s="96">
        <f t="shared" si="24"/>
        <v>0</v>
      </c>
      <c r="U398" s="96">
        <f t="shared" si="25"/>
        <v>0</v>
      </c>
      <c r="W398" s="94">
        <f t="shared" si="26"/>
        <v>0</v>
      </c>
      <c r="X398" s="94">
        <f t="shared" si="27"/>
        <v>0</v>
      </c>
    </row>
    <row r="399" spans="1:24" ht="369.75">
      <c r="A399" s="20">
        <v>389</v>
      </c>
      <c r="B399" s="21" t="s">
        <v>1188</v>
      </c>
      <c r="C399" s="31" t="s">
        <v>1187</v>
      </c>
      <c r="D399" s="21" t="s">
        <v>559</v>
      </c>
      <c r="E399" s="23">
        <v>0</v>
      </c>
      <c r="F399" s="24">
        <v>0</v>
      </c>
      <c r="G399" s="24">
        <v>0</v>
      </c>
      <c r="H399" s="25">
        <v>0</v>
      </c>
      <c r="I399" s="26"/>
      <c r="J399" s="24">
        <v>0</v>
      </c>
      <c r="K399" s="27">
        <v>0</v>
      </c>
      <c r="L399" s="43"/>
      <c r="M399" s="53">
        <v>0</v>
      </c>
      <c r="O399" s="60">
        <v>13030067</v>
      </c>
      <c r="P399" s="60">
        <v>104919</v>
      </c>
      <c r="Q399" s="60">
        <v>83935.2</v>
      </c>
      <c r="R399" s="60">
        <v>78689.25</v>
      </c>
      <c r="T399" s="96">
        <f t="shared" si="24"/>
        <v>0</v>
      </c>
      <c r="U399" s="96">
        <f t="shared" si="25"/>
        <v>0</v>
      </c>
      <c r="W399" s="94">
        <f t="shared" si="26"/>
        <v>0</v>
      </c>
      <c r="X399" s="94">
        <f t="shared" si="27"/>
        <v>0</v>
      </c>
    </row>
    <row r="400" spans="1:24" ht="293.25">
      <c r="A400" s="20">
        <v>390</v>
      </c>
      <c r="B400" s="21" t="s">
        <v>1189</v>
      </c>
      <c r="C400" s="31" t="s">
        <v>1190</v>
      </c>
      <c r="D400" s="21" t="s">
        <v>559</v>
      </c>
      <c r="E400" s="23">
        <v>0</v>
      </c>
      <c r="F400" s="24">
        <v>0</v>
      </c>
      <c r="G400" s="24">
        <v>0</v>
      </c>
      <c r="H400" s="25">
        <v>0</v>
      </c>
      <c r="I400" s="26"/>
      <c r="J400" s="24">
        <v>0</v>
      </c>
      <c r="K400" s="27">
        <v>0</v>
      </c>
      <c r="L400" s="43"/>
      <c r="M400" s="53">
        <v>0</v>
      </c>
      <c r="O400" s="60">
        <v>753945</v>
      </c>
      <c r="P400" s="60">
        <v>81164</v>
      </c>
      <c r="Q400" s="60">
        <v>64931.199999999997</v>
      </c>
      <c r="R400" s="60">
        <v>60873</v>
      </c>
      <c r="T400" s="96">
        <f t="shared" si="24"/>
        <v>0</v>
      </c>
      <c r="U400" s="96">
        <f t="shared" si="25"/>
        <v>0</v>
      </c>
      <c r="W400" s="94">
        <f t="shared" si="26"/>
        <v>0</v>
      </c>
      <c r="X400" s="94">
        <f t="shared" si="27"/>
        <v>0</v>
      </c>
    </row>
    <row r="401" spans="1:24" ht="293.25">
      <c r="A401" s="20">
        <v>391</v>
      </c>
      <c r="B401" s="21" t="s">
        <v>1191</v>
      </c>
      <c r="C401" s="31" t="s">
        <v>1190</v>
      </c>
      <c r="D401" s="21" t="s">
        <v>559</v>
      </c>
      <c r="E401" s="23">
        <v>0</v>
      </c>
      <c r="F401" s="24">
        <v>0</v>
      </c>
      <c r="G401" s="24">
        <v>0</v>
      </c>
      <c r="H401" s="25">
        <v>0</v>
      </c>
      <c r="I401" s="26"/>
      <c r="J401" s="24">
        <v>0</v>
      </c>
      <c r="K401" s="27">
        <v>0</v>
      </c>
      <c r="L401" s="43"/>
      <c r="M401" s="53">
        <v>0</v>
      </c>
      <c r="O401" s="60">
        <v>8479475</v>
      </c>
      <c r="P401" s="60">
        <v>89201</v>
      </c>
      <c r="Q401" s="60">
        <v>71360.800000000003</v>
      </c>
      <c r="R401" s="60">
        <v>66900.75</v>
      </c>
      <c r="T401" s="96">
        <f t="shared" si="24"/>
        <v>0</v>
      </c>
      <c r="U401" s="96">
        <f t="shared" si="25"/>
        <v>0</v>
      </c>
      <c r="W401" s="94">
        <f t="shared" si="26"/>
        <v>0</v>
      </c>
      <c r="X401" s="94">
        <f t="shared" si="27"/>
        <v>0</v>
      </c>
    </row>
    <row r="402" spans="1:24" ht="267.75">
      <c r="A402" s="20">
        <v>392</v>
      </c>
      <c r="B402" s="21" t="s">
        <v>1192</v>
      </c>
      <c r="C402" s="31" t="s">
        <v>1193</v>
      </c>
      <c r="D402" s="21" t="s">
        <v>559</v>
      </c>
      <c r="E402" s="23">
        <v>0</v>
      </c>
      <c r="F402" s="24">
        <v>0</v>
      </c>
      <c r="G402" s="24">
        <v>0</v>
      </c>
      <c r="H402" s="25">
        <v>0</v>
      </c>
      <c r="I402" s="26"/>
      <c r="J402" s="24">
        <v>0</v>
      </c>
      <c r="K402" s="27">
        <v>0</v>
      </c>
      <c r="L402" s="43"/>
      <c r="M402" s="53">
        <v>0</v>
      </c>
      <c r="O402" s="60">
        <v>1074640</v>
      </c>
      <c r="P402" s="60">
        <v>88884</v>
      </c>
      <c r="Q402" s="60">
        <v>71107.199999999997</v>
      </c>
      <c r="R402" s="60">
        <v>66663</v>
      </c>
      <c r="T402" s="96">
        <f t="shared" si="24"/>
        <v>0</v>
      </c>
      <c r="U402" s="96">
        <f t="shared" si="25"/>
        <v>0</v>
      </c>
      <c r="W402" s="94">
        <f t="shared" si="26"/>
        <v>0</v>
      </c>
      <c r="X402" s="94">
        <f t="shared" si="27"/>
        <v>0</v>
      </c>
    </row>
    <row r="403" spans="1:24" ht="267.75">
      <c r="A403" s="20">
        <v>393</v>
      </c>
      <c r="B403" s="21" t="s">
        <v>1194</v>
      </c>
      <c r="C403" s="31" t="s">
        <v>1193</v>
      </c>
      <c r="D403" s="21" t="s">
        <v>559</v>
      </c>
      <c r="E403" s="23">
        <v>0</v>
      </c>
      <c r="F403" s="24">
        <v>0</v>
      </c>
      <c r="G403" s="24">
        <v>0</v>
      </c>
      <c r="H403" s="25">
        <v>0</v>
      </c>
      <c r="I403" s="26"/>
      <c r="J403" s="24">
        <v>0</v>
      </c>
      <c r="K403" s="27">
        <v>0</v>
      </c>
      <c r="L403" s="43"/>
      <c r="M403" s="53">
        <v>0</v>
      </c>
      <c r="O403" s="60">
        <v>19004160</v>
      </c>
      <c r="P403" s="60">
        <v>88884</v>
      </c>
      <c r="Q403" s="60">
        <v>71107.199999999997</v>
      </c>
      <c r="R403" s="60">
        <v>66663</v>
      </c>
      <c r="T403" s="96">
        <f t="shared" si="24"/>
        <v>0</v>
      </c>
      <c r="U403" s="96">
        <f t="shared" si="25"/>
        <v>0</v>
      </c>
      <c r="W403" s="94">
        <f t="shared" si="26"/>
        <v>0</v>
      </c>
      <c r="X403" s="94">
        <f t="shared" si="27"/>
        <v>0</v>
      </c>
    </row>
    <row r="404" spans="1:24" ht="191.25">
      <c r="A404" s="20">
        <v>394</v>
      </c>
      <c r="B404" s="21" t="s">
        <v>1195</v>
      </c>
      <c r="C404" s="31" t="s">
        <v>1196</v>
      </c>
      <c r="D404" s="21" t="s">
        <v>559</v>
      </c>
      <c r="E404" s="23">
        <v>1</v>
      </c>
      <c r="F404" s="24">
        <v>102900</v>
      </c>
      <c r="G404" s="24">
        <v>87668</v>
      </c>
      <c r="H404" s="25">
        <v>0</v>
      </c>
      <c r="I404" s="26"/>
      <c r="J404" s="24">
        <v>102900</v>
      </c>
      <c r="K404" s="27">
        <v>102900</v>
      </c>
      <c r="L404" s="43"/>
      <c r="M404" s="53">
        <v>1</v>
      </c>
      <c r="O404" s="60">
        <v>1187760</v>
      </c>
      <c r="P404" s="60">
        <v>87668</v>
      </c>
      <c r="Q404" s="60">
        <v>70134.399999999994</v>
      </c>
      <c r="R404" s="60">
        <v>65751</v>
      </c>
      <c r="T404" s="96">
        <f t="shared" si="24"/>
        <v>7216829759.999999</v>
      </c>
      <c r="U404" s="96">
        <f t="shared" si="25"/>
        <v>6765777900</v>
      </c>
      <c r="W404" s="94">
        <f t="shared" si="26"/>
        <v>7216829759.999999</v>
      </c>
      <c r="X404" s="94">
        <f t="shared" si="27"/>
        <v>6765777900</v>
      </c>
    </row>
    <row r="405" spans="1:24" ht="191.25">
      <c r="A405" s="20">
        <v>395</v>
      </c>
      <c r="B405" s="21" t="s">
        <v>1197</v>
      </c>
      <c r="C405" s="31" t="s">
        <v>1196</v>
      </c>
      <c r="D405" s="21" t="s">
        <v>559</v>
      </c>
      <c r="E405" s="23">
        <v>0</v>
      </c>
      <c r="F405" s="24">
        <v>0</v>
      </c>
      <c r="G405" s="24">
        <v>0</v>
      </c>
      <c r="H405" s="25">
        <v>0</v>
      </c>
      <c r="I405" s="26"/>
      <c r="J405" s="24">
        <v>0</v>
      </c>
      <c r="K405" s="27">
        <v>0</v>
      </c>
      <c r="L405" s="43"/>
      <c r="M405" s="53">
        <v>0</v>
      </c>
      <c r="O405" s="60">
        <v>9219358</v>
      </c>
      <c r="P405" s="60">
        <v>102900</v>
      </c>
      <c r="Q405" s="60">
        <v>82320</v>
      </c>
      <c r="R405" s="60">
        <v>77175</v>
      </c>
      <c r="T405" s="96">
        <f t="shared" si="24"/>
        <v>0</v>
      </c>
      <c r="U405" s="96">
        <f t="shared" si="25"/>
        <v>0</v>
      </c>
      <c r="W405" s="94">
        <f t="shared" si="26"/>
        <v>0</v>
      </c>
      <c r="X405" s="94">
        <f t="shared" si="27"/>
        <v>0</v>
      </c>
    </row>
    <row r="406" spans="1:24" ht="306">
      <c r="A406" s="20">
        <v>396</v>
      </c>
      <c r="B406" s="21" t="s">
        <v>1198</v>
      </c>
      <c r="C406" s="31" t="s">
        <v>1199</v>
      </c>
      <c r="D406" s="21" t="s">
        <v>559</v>
      </c>
      <c r="E406" s="23">
        <v>0</v>
      </c>
      <c r="F406" s="24">
        <v>0</v>
      </c>
      <c r="G406" s="24">
        <v>0</v>
      </c>
      <c r="H406" s="25">
        <v>0</v>
      </c>
      <c r="I406" s="26"/>
      <c r="J406" s="24">
        <v>0</v>
      </c>
      <c r="K406" s="27">
        <v>0</v>
      </c>
      <c r="L406" s="43"/>
      <c r="M406" s="53">
        <v>0</v>
      </c>
      <c r="O406" s="60">
        <v>509040</v>
      </c>
      <c r="P406" s="60">
        <v>48619</v>
      </c>
      <c r="Q406" s="60">
        <v>38895.199999999997</v>
      </c>
      <c r="R406" s="60">
        <v>36464.25</v>
      </c>
      <c r="T406" s="96">
        <f t="shared" si="24"/>
        <v>0</v>
      </c>
      <c r="U406" s="96">
        <f t="shared" si="25"/>
        <v>0</v>
      </c>
      <c r="W406" s="94">
        <f t="shared" si="26"/>
        <v>0</v>
      </c>
      <c r="X406" s="94">
        <f t="shared" si="27"/>
        <v>0</v>
      </c>
    </row>
    <row r="407" spans="1:24" ht="306">
      <c r="A407" s="20">
        <v>397</v>
      </c>
      <c r="B407" s="21" t="s">
        <v>1200</v>
      </c>
      <c r="C407" s="31" t="s">
        <v>1199</v>
      </c>
      <c r="D407" s="21" t="s">
        <v>559</v>
      </c>
      <c r="E407" s="23">
        <v>0</v>
      </c>
      <c r="F407" s="24">
        <v>0</v>
      </c>
      <c r="G407" s="24">
        <v>0</v>
      </c>
      <c r="H407" s="25">
        <v>0</v>
      </c>
      <c r="I407" s="26"/>
      <c r="J407" s="24">
        <v>0</v>
      </c>
      <c r="K407" s="27">
        <v>0</v>
      </c>
      <c r="L407" s="43"/>
      <c r="M407" s="53">
        <v>0</v>
      </c>
      <c r="O407" s="60">
        <v>3955784</v>
      </c>
      <c r="P407" s="60">
        <v>58434</v>
      </c>
      <c r="Q407" s="60">
        <v>46747.199999999997</v>
      </c>
      <c r="R407" s="60">
        <v>43825.5</v>
      </c>
      <c r="T407" s="96">
        <f t="shared" si="24"/>
        <v>0</v>
      </c>
      <c r="U407" s="96">
        <f t="shared" si="25"/>
        <v>0</v>
      </c>
      <c r="W407" s="94">
        <f t="shared" si="26"/>
        <v>0</v>
      </c>
      <c r="X407" s="94">
        <f t="shared" si="27"/>
        <v>0</v>
      </c>
    </row>
    <row r="408" spans="1:24" ht="357">
      <c r="A408" s="20">
        <v>398</v>
      </c>
      <c r="B408" s="21" t="s">
        <v>1201</v>
      </c>
      <c r="C408" s="31" t="s">
        <v>1202</v>
      </c>
      <c r="D408" s="21" t="s">
        <v>559</v>
      </c>
      <c r="E408" s="23">
        <v>1</v>
      </c>
      <c r="F408" s="24">
        <v>58434</v>
      </c>
      <c r="G408" s="24">
        <v>2822</v>
      </c>
      <c r="H408" s="25">
        <v>0</v>
      </c>
      <c r="I408" s="26"/>
      <c r="J408" s="24">
        <v>58434</v>
      </c>
      <c r="K408" s="27">
        <v>58434</v>
      </c>
      <c r="L408" s="43"/>
      <c r="M408" s="53">
        <v>1</v>
      </c>
      <c r="O408" s="60">
        <v>1272600</v>
      </c>
      <c r="P408" s="60">
        <v>2822</v>
      </c>
      <c r="Q408" s="60">
        <v>2257.6</v>
      </c>
      <c r="R408" s="60">
        <v>2116.5</v>
      </c>
      <c r="T408" s="96">
        <f t="shared" si="24"/>
        <v>131920598.39999999</v>
      </c>
      <c r="U408" s="96">
        <f t="shared" si="25"/>
        <v>123675561</v>
      </c>
      <c r="W408" s="94">
        <f t="shared" si="26"/>
        <v>131920598.39999999</v>
      </c>
      <c r="X408" s="94">
        <f t="shared" si="27"/>
        <v>123675561</v>
      </c>
    </row>
    <row r="409" spans="1:24" ht="357">
      <c r="A409" s="20">
        <v>399</v>
      </c>
      <c r="B409" s="21" t="s">
        <v>1203</v>
      </c>
      <c r="C409" s="31" t="s">
        <v>1202</v>
      </c>
      <c r="D409" s="21" t="s">
        <v>559</v>
      </c>
      <c r="E409" s="23">
        <v>0</v>
      </c>
      <c r="F409" s="24">
        <v>0</v>
      </c>
      <c r="G409" s="24">
        <v>0</v>
      </c>
      <c r="H409" s="25">
        <v>0</v>
      </c>
      <c r="I409" s="26"/>
      <c r="J409" s="24">
        <v>0</v>
      </c>
      <c r="K409" s="27">
        <v>0</v>
      </c>
      <c r="L409" s="43"/>
      <c r="M409" s="53">
        <v>0</v>
      </c>
      <c r="O409" s="60">
        <v>9877883</v>
      </c>
      <c r="P409" s="60">
        <v>12709</v>
      </c>
      <c r="Q409" s="60">
        <v>10167.200000000001</v>
      </c>
      <c r="R409" s="60">
        <v>9531.75</v>
      </c>
      <c r="T409" s="96">
        <f t="shared" si="24"/>
        <v>0</v>
      </c>
      <c r="U409" s="96">
        <f t="shared" si="25"/>
        <v>0</v>
      </c>
      <c r="W409" s="94">
        <f t="shared" si="26"/>
        <v>0</v>
      </c>
      <c r="X409" s="94">
        <f t="shared" si="27"/>
        <v>0</v>
      </c>
    </row>
    <row r="410" spans="1:24" ht="369.75">
      <c r="A410" s="20">
        <v>400</v>
      </c>
      <c r="B410" s="21" t="s">
        <v>1204</v>
      </c>
      <c r="C410" s="31" t="s">
        <v>1205</v>
      </c>
      <c r="D410" s="21" t="s">
        <v>559</v>
      </c>
      <c r="E410" s="23">
        <v>0</v>
      </c>
      <c r="F410" s="24">
        <v>0</v>
      </c>
      <c r="G410" s="24">
        <v>0</v>
      </c>
      <c r="H410" s="25">
        <v>0</v>
      </c>
      <c r="I410" s="26"/>
      <c r="J410" s="24">
        <v>0</v>
      </c>
      <c r="K410" s="27">
        <v>0</v>
      </c>
      <c r="L410" s="43"/>
      <c r="M410" s="53">
        <v>0</v>
      </c>
      <c r="O410" s="60">
        <v>2590342</v>
      </c>
      <c r="P410" s="60">
        <v>3757</v>
      </c>
      <c r="Q410" s="60">
        <v>3005.6</v>
      </c>
      <c r="R410" s="60">
        <v>2817.75</v>
      </c>
      <c r="T410" s="96">
        <f t="shared" si="24"/>
        <v>0</v>
      </c>
      <c r="U410" s="96">
        <f t="shared" si="25"/>
        <v>0</v>
      </c>
      <c r="W410" s="94">
        <f t="shared" si="26"/>
        <v>0</v>
      </c>
      <c r="X410" s="94">
        <f t="shared" si="27"/>
        <v>0</v>
      </c>
    </row>
    <row r="411" spans="1:24" ht="395.25">
      <c r="A411" s="20">
        <v>401</v>
      </c>
      <c r="B411" s="21" t="s">
        <v>1206</v>
      </c>
      <c r="C411" s="31" t="s">
        <v>1207</v>
      </c>
      <c r="D411" s="21" t="s">
        <v>559</v>
      </c>
      <c r="E411" s="23">
        <v>0</v>
      </c>
      <c r="F411" s="24">
        <v>0</v>
      </c>
      <c r="G411" s="24">
        <v>0</v>
      </c>
      <c r="H411" s="25">
        <v>0</v>
      </c>
      <c r="I411" s="26"/>
      <c r="J411" s="24">
        <v>0</v>
      </c>
      <c r="K411" s="27">
        <v>0</v>
      </c>
      <c r="L411" s="43"/>
      <c r="M411" s="53">
        <v>0</v>
      </c>
      <c r="O411" s="60">
        <v>8416128</v>
      </c>
      <c r="P411" s="60">
        <v>75779</v>
      </c>
      <c r="Q411" s="60">
        <v>60623.199999999997</v>
      </c>
      <c r="R411" s="60">
        <v>56834.25</v>
      </c>
      <c r="T411" s="96">
        <f t="shared" si="24"/>
        <v>0</v>
      </c>
      <c r="U411" s="96">
        <f t="shared" si="25"/>
        <v>0</v>
      </c>
      <c r="W411" s="94">
        <f t="shared" si="26"/>
        <v>0</v>
      </c>
      <c r="X411" s="94">
        <f t="shared" si="27"/>
        <v>0</v>
      </c>
    </row>
    <row r="412" spans="1:24" ht="382.5">
      <c r="A412" s="20">
        <v>402</v>
      </c>
      <c r="B412" s="21" t="s">
        <v>1232</v>
      </c>
      <c r="C412" s="31" t="s">
        <v>1233</v>
      </c>
      <c r="D412" s="21" t="s">
        <v>559</v>
      </c>
      <c r="E412" s="23">
        <v>0</v>
      </c>
      <c r="F412" s="24">
        <v>0</v>
      </c>
      <c r="G412" s="24">
        <v>0</v>
      </c>
      <c r="H412" s="25">
        <v>0</v>
      </c>
      <c r="I412" s="26"/>
      <c r="J412" s="24">
        <v>0</v>
      </c>
      <c r="K412" s="27">
        <v>0</v>
      </c>
      <c r="L412" s="43"/>
      <c r="M412" s="53">
        <v>0</v>
      </c>
      <c r="O412" s="60">
        <v>1161463</v>
      </c>
      <c r="P412" s="60">
        <v>66287</v>
      </c>
      <c r="Q412" s="60">
        <v>53029.599999999999</v>
      </c>
      <c r="R412" s="60">
        <v>49715.25</v>
      </c>
      <c r="T412" s="96">
        <f t="shared" si="24"/>
        <v>0</v>
      </c>
      <c r="U412" s="96">
        <f t="shared" si="25"/>
        <v>0</v>
      </c>
      <c r="W412" s="94">
        <f t="shared" si="26"/>
        <v>0</v>
      </c>
      <c r="X412" s="94">
        <f t="shared" si="27"/>
        <v>0</v>
      </c>
    </row>
    <row r="413" spans="1:24" ht="382.5">
      <c r="A413" s="20">
        <v>403</v>
      </c>
      <c r="B413" s="21" t="s">
        <v>1234</v>
      </c>
      <c r="C413" s="31" t="s">
        <v>1233</v>
      </c>
      <c r="D413" s="21" t="s">
        <v>559</v>
      </c>
      <c r="E413" s="23">
        <v>0</v>
      </c>
      <c r="F413" s="24">
        <v>0</v>
      </c>
      <c r="G413" s="24">
        <v>0</v>
      </c>
      <c r="H413" s="25">
        <v>0</v>
      </c>
      <c r="I413" s="26"/>
      <c r="J413" s="24">
        <v>0</v>
      </c>
      <c r="K413" s="27">
        <v>0</v>
      </c>
      <c r="L413" s="43"/>
      <c r="M413" s="53">
        <v>0</v>
      </c>
      <c r="O413" s="60">
        <v>7619558</v>
      </c>
      <c r="P413" s="60">
        <v>128116</v>
      </c>
      <c r="Q413" s="60">
        <v>102492.8</v>
      </c>
      <c r="R413" s="60">
        <v>96087</v>
      </c>
      <c r="T413" s="96">
        <f t="shared" si="24"/>
        <v>0</v>
      </c>
      <c r="U413" s="96">
        <f t="shared" si="25"/>
        <v>0</v>
      </c>
      <c r="W413" s="94">
        <f t="shared" si="26"/>
        <v>0</v>
      </c>
      <c r="X413" s="94">
        <f t="shared" si="27"/>
        <v>0</v>
      </c>
    </row>
    <row r="414" spans="1:24" ht="409.5">
      <c r="A414" s="20">
        <v>404</v>
      </c>
      <c r="B414" s="21" t="s">
        <v>1235</v>
      </c>
      <c r="C414" s="31" t="s">
        <v>1236</v>
      </c>
      <c r="D414" s="21" t="s">
        <v>559</v>
      </c>
      <c r="E414" s="23">
        <v>0</v>
      </c>
      <c r="F414" s="24">
        <v>0</v>
      </c>
      <c r="G414" s="24">
        <v>0</v>
      </c>
      <c r="H414" s="25">
        <v>0</v>
      </c>
      <c r="I414" s="26"/>
      <c r="J414" s="24">
        <v>0</v>
      </c>
      <c r="K414" s="27">
        <v>0</v>
      </c>
      <c r="L414" s="43"/>
      <c r="M414" s="53">
        <v>0</v>
      </c>
      <c r="O414" s="60">
        <v>611296</v>
      </c>
      <c r="P414" s="60">
        <v>55106</v>
      </c>
      <c r="Q414" s="60">
        <v>44084.800000000003</v>
      </c>
      <c r="R414" s="60">
        <v>41329.5</v>
      </c>
      <c r="T414" s="96">
        <f t="shared" si="24"/>
        <v>0</v>
      </c>
      <c r="U414" s="96">
        <f t="shared" si="25"/>
        <v>0</v>
      </c>
      <c r="W414" s="94">
        <f t="shared" si="26"/>
        <v>0</v>
      </c>
      <c r="X414" s="94">
        <f t="shared" si="27"/>
        <v>0</v>
      </c>
    </row>
    <row r="415" spans="1:24" ht="409.5">
      <c r="A415" s="20">
        <v>405</v>
      </c>
      <c r="B415" s="21" t="s">
        <v>1237</v>
      </c>
      <c r="C415" s="31" t="s">
        <v>1236</v>
      </c>
      <c r="D415" s="21" t="s">
        <v>559</v>
      </c>
      <c r="E415" s="23">
        <v>0</v>
      </c>
      <c r="F415" s="24">
        <v>0</v>
      </c>
      <c r="G415" s="24">
        <v>0</v>
      </c>
      <c r="H415" s="25">
        <v>0</v>
      </c>
      <c r="I415" s="26"/>
      <c r="J415" s="24">
        <v>0</v>
      </c>
      <c r="K415" s="27">
        <v>0</v>
      </c>
      <c r="L415" s="43"/>
      <c r="M415" s="53">
        <v>0</v>
      </c>
      <c r="O415" s="60">
        <v>4621427</v>
      </c>
      <c r="P415" s="60">
        <v>75951</v>
      </c>
      <c r="Q415" s="60">
        <v>60760.800000000003</v>
      </c>
      <c r="R415" s="60">
        <v>56963.25</v>
      </c>
      <c r="T415" s="96">
        <f t="shared" si="24"/>
        <v>0</v>
      </c>
      <c r="U415" s="96">
        <f t="shared" si="25"/>
        <v>0</v>
      </c>
      <c r="W415" s="94">
        <f t="shared" si="26"/>
        <v>0</v>
      </c>
      <c r="X415" s="94">
        <f t="shared" si="27"/>
        <v>0</v>
      </c>
    </row>
    <row r="416" spans="1:24" ht="318.75">
      <c r="A416" s="20">
        <v>406</v>
      </c>
      <c r="B416" s="21" t="s">
        <v>1238</v>
      </c>
      <c r="C416" s="31" t="s">
        <v>1239</v>
      </c>
      <c r="D416" s="21" t="s">
        <v>559</v>
      </c>
      <c r="E416" s="23">
        <v>0</v>
      </c>
      <c r="F416" s="24">
        <v>0</v>
      </c>
      <c r="G416" s="24">
        <v>0</v>
      </c>
      <c r="H416" s="25">
        <v>0</v>
      </c>
      <c r="I416" s="26"/>
      <c r="J416" s="24">
        <v>0</v>
      </c>
      <c r="K416" s="27">
        <v>0</v>
      </c>
      <c r="L416" s="43"/>
      <c r="M416" s="53">
        <v>0</v>
      </c>
      <c r="O416" s="60">
        <v>476346</v>
      </c>
      <c r="P416" s="60">
        <v>40749</v>
      </c>
      <c r="Q416" s="60">
        <v>32599.200000000001</v>
      </c>
      <c r="R416" s="60">
        <v>30561.75</v>
      </c>
      <c r="T416" s="96">
        <f t="shared" si="24"/>
        <v>0</v>
      </c>
      <c r="U416" s="96">
        <f t="shared" si="25"/>
        <v>0</v>
      </c>
      <c r="W416" s="94">
        <f t="shared" si="26"/>
        <v>0</v>
      </c>
      <c r="X416" s="94">
        <f t="shared" si="27"/>
        <v>0</v>
      </c>
    </row>
    <row r="417" spans="1:24" ht="318.75">
      <c r="A417" s="20">
        <v>407</v>
      </c>
      <c r="B417" s="21" t="s">
        <v>1240</v>
      </c>
      <c r="C417" s="31" t="s">
        <v>1239</v>
      </c>
      <c r="D417" s="21" t="s">
        <v>559</v>
      </c>
      <c r="E417" s="23">
        <v>0</v>
      </c>
      <c r="F417" s="24">
        <v>0</v>
      </c>
      <c r="G417" s="24">
        <v>0</v>
      </c>
      <c r="H417" s="25">
        <v>0</v>
      </c>
      <c r="I417" s="26"/>
      <c r="J417" s="24">
        <v>0</v>
      </c>
      <c r="K417" s="27">
        <v>0</v>
      </c>
      <c r="L417" s="43"/>
      <c r="M417" s="53">
        <v>0</v>
      </c>
      <c r="O417" s="60">
        <v>4242000</v>
      </c>
      <c r="P417" s="60">
        <v>65876</v>
      </c>
      <c r="Q417" s="60">
        <v>52700.800000000003</v>
      </c>
      <c r="R417" s="60">
        <v>49407</v>
      </c>
      <c r="T417" s="96">
        <f t="shared" si="24"/>
        <v>0</v>
      </c>
      <c r="U417" s="96">
        <f t="shared" si="25"/>
        <v>0</v>
      </c>
      <c r="W417" s="94">
        <f t="shared" si="26"/>
        <v>0</v>
      </c>
      <c r="X417" s="94">
        <f t="shared" si="27"/>
        <v>0</v>
      </c>
    </row>
    <row r="418" spans="1:24" ht="15.75">
      <c r="A418" s="55" t="s">
        <v>1241</v>
      </c>
      <c r="B418" s="56" t="s">
        <v>1241</v>
      </c>
      <c r="C418" s="56" t="s">
        <v>1241</v>
      </c>
      <c r="D418" s="56" t="s">
        <v>1241</v>
      </c>
      <c r="E418" s="56" t="s">
        <v>1241</v>
      </c>
      <c r="F418" s="56" t="s">
        <v>1241</v>
      </c>
      <c r="G418" s="56"/>
      <c r="H418" s="56"/>
      <c r="I418" s="56"/>
      <c r="J418" s="57" t="s">
        <v>1242</v>
      </c>
      <c r="K418" s="58">
        <v>12450742</v>
      </c>
      <c r="L418" s="43"/>
      <c r="M418" s="44"/>
    </row>
  </sheetData>
  <mergeCells count="8">
    <mergeCell ref="A1:B1"/>
    <mergeCell ref="A2:B2"/>
    <mergeCell ref="F2:I2"/>
    <mergeCell ref="A3:B5"/>
    <mergeCell ref="C3:C5"/>
    <mergeCell ref="F3:I3"/>
    <mergeCell ref="F4:I4"/>
    <mergeCell ref="F5:I5"/>
  </mergeCells>
  <conditionalFormatting sqref="J10:J417 F10:H417">
    <cfRule type="expression" dxfId="31" priority="8">
      <formula>ISERROR($K10)</formula>
    </cfRule>
  </conditionalFormatting>
  <conditionalFormatting sqref="M10:M417">
    <cfRule type="expression" dxfId="30" priority="7">
      <formula>ISERROR($I10)</formula>
    </cfRule>
  </conditionalFormatting>
  <conditionalFormatting sqref="K10:K417">
    <cfRule type="expression" dxfId="29" priority="6">
      <formula>ISERROR(K10)</formula>
    </cfRule>
  </conditionalFormatting>
  <conditionalFormatting sqref="K418">
    <cfRule type="expression" dxfId="28" priority="5">
      <formula>ISERROR($K$422)</formula>
    </cfRule>
  </conditionalFormatting>
  <conditionalFormatting sqref="E10:E417">
    <cfRule type="cellIs" dxfId="27" priority="4" operator="equal">
      <formula>0</formula>
    </cfRule>
  </conditionalFormatting>
  <conditionalFormatting sqref="C1:C2">
    <cfRule type="cellIs" dxfId="26" priority="3" operator="equal">
      <formula>0</formula>
    </cfRule>
  </conditionalFormatting>
  <conditionalFormatting sqref="J2:J5">
    <cfRule type="cellIs" dxfId="25" priority="2" operator="equal">
      <formula>0</formula>
    </cfRule>
  </conditionalFormatting>
  <conditionalFormatting sqref="K2:K5">
    <cfRule type="cellIs" dxfId="24" priority="1" operator="equal">
      <formula>0</formula>
    </cfRule>
  </conditionalFormatting>
  <dataValidations count="4">
    <dataValidation type="decimal" operator="greaterThan" allowBlank="1" showInputMessage="1" showErrorMessage="1" sqref="N1:N76" xr:uid="{F9A53A08-398A-4B3A-BC9E-6AB8CB033479}">
      <formula1>0</formula1>
    </dataValidation>
    <dataValidation type="custom" allowBlank="1" showInputMessage="1" showErrorMessage="1" errorTitle="Descuento no valido" error="Por favor verifique en la columna &quot;Descuento sobre precio minimo&quot;:_x000a_- La mitad de los items pueden tener un descuento máximo del 25%_x000a_- La otra mitad puede tener un descuento máximo del 20%" promptTitle="Reglas de Descuento" prompt="Ingrese un descuento entre el 0 % y 100%. Tenga en cuenta en la columna &quot;Descuento sobre precio minimo&quot;:_x000a_- La mitad de los items pueden tener un descuento máximo del 25%_x000a_- La otra mitad puede tener un descuento máximo del 20%" sqref="I10:I417" xr:uid="{87F17A8B-1266-453E-9F1E-549AB3DC08A2}">
      <formula1>H10&lt;$J$11</formula1>
    </dataValidation>
    <dataValidation type="decimal" allowBlank="1" showInputMessage="1" showErrorMessage="1" errorTitle="Descuento no valido" error="Solo la mitad de los items pueden tener un descuento máximo del 25%._x000a__x000a_La otra mitad puede tener un descuento máximo del 20%." sqref="H10:H417" xr:uid="{5F3639D5-B8AA-4BCF-B78A-A976B58B572B}">
      <formula1>-1</formula1>
      <formula2>$J$11</formula2>
    </dataValidation>
    <dataValidation operator="lessThan" allowBlank="1" showErrorMessage="1" errorTitle="Error" error="El valor es menor que el minimo permitido" sqref="J10:J417" xr:uid="{A56D048F-3B05-4868-BD11-4E1530883037}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B9E5F-C198-42EF-86A3-D64EC0FD211A}">
  <dimension ref="A1:X418"/>
  <sheetViews>
    <sheetView workbookViewId="0">
      <selection activeCell="O11" sqref="O11"/>
    </sheetView>
  </sheetViews>
  <sheetFormatPr baseColWidth="10" defaultRowHeight="15"/>
  <cols>
    <col min="3" max="3" width="23.28515625" customWidth="1"/>
    <col min="9" max="9" width="12.28515625" bestFit="1" customWidth="1"/>
    <col min="11" max="12" width="12.28515625" bestFit="1" customWidth="1"/>
    <col min="13" max="13" width="13.28515625" bestFit="1" customWidth="1"/>
    <col min="15" max="15" width="18.5703125" bestFit="1" customWidth="1"/>
  </cols>
  <sheetData>
    <row r="1" spans="1:24">
      <c r="A1" s="134" t="s">
        <v>1220</v>
      </c>
      <c r="B1" s="135"/>
      <c r="C1" s="23">
        <v>8</v>
      </c>
      <c r="E1" s="40"/>
      <c r="F1" s="41"/>
      <c r="G1" s="41"/>
      <c r="H1" s="41"/>
      <c r="I1" s="41"/>
      <c r="J1" s="42" t="s">
        <v>1221</v>
      </c>
      <c r="K1" s="42" t="s">
        <v>1219</v>
      </c>
      <c r="L1" s="43"/>
      <c r="M1" s="44"/>
      <c r="N1" s="34"/>
      <c r="O1" s="35"/>
    </row>
    <row r="2" spans="1:24" ht="25.5">
      <c r="A2" s="134" t="s">
        <v>1222</v>
      </c>
      <c r="B2" s="135"/>
      <c r="C2" s="23" t="s">
        <v>3</v>
      </c>
      <c r="E2" s="40"/>
      <c r="F2" s="134" t="s">
        <v>1223</v>
      </c>
      <c r="G2" s="138"/>
      <c r="H2" s="138"/>
      <c r="I2" s="135"/>
      <c r="J2" s="23">
        <v>77</v>
      </c>
      <c r="K2" s="45">
        <v>1</v>
      </c>
      <c r="L2" s="43"/>
      <c r="M2" s="44"/>
      <c r="N2" s="34"/>
      <c r="O2" s="35"/>
    </row>
    <row r="3" spans="1:24">
      <c r="A3" s="134" t="s">
        <v>1224</v>
      </c>
      <c r="B3" s="135"/>
      <c r="C3" s="143"/>
      <c r="E3" s="40"/>
      <c r="F3" s="134" t="s">
        <v>1225</v>
      </c>
      <c r="G3" s="138"/>
      <c r="H3" s="138"/>
      <c r="I3" s="135"/>
      <c r="J3" s="23">
        <v>0</v>
      </c>
      <c r="K3" s="45">
        <v>0</v>
      </c>
      <c r="L3" s="43"/>
      <c r="M3" s="44"/>
      <c r="N3" s="34"/>
      <c r="O3" s="35"/>
    </row>
    <row r="4" spans="1:24">
      <c r="A4" s="139"/>
      <c r="B4" s="140"/>
      <c r="C4" s="144"/>
      <c r="F4" s="146" t="s">
        <v>1226</v>
      </c>
      <c r="G4" s="147"/>
      <c r="H4" s="147"/>
      <c r="I4" s="148"/>
      <c r="J4" s="23">
        <v>0</v>
      </c>
      <c r="K4" s="45">
        <v>0</v>
      </c>
      <c r="L4" s="43"/>
      <c r="M4" s="44"/>
      <c r="N4" s="34"/>
      <c r="O4" s="35"/>
    </row>
    <row r="5" spans="1:24">
      <c r="A5" s="141"/>
      <c r="B5" s="142"/>
      <c r="C5" s="145"/>
      <c r="E5" s="40"/>
      <c r="F5" s="146" t="s">
        <v>1227</v>
      </c>
      <c r="G5" s="147"/>
      <c r="H5" s="147"/>
      <c r="I5" s="148"/>
      <c r="J5" s="23">
        <v>77</v>
      </c>
      <c r="K5" s="45">
        <v>1</v>
      </c>
      <c r="L5" s="43"/>
      <c r="M5" s="44"/>
      <c r="N5" s="34"/>
      <c r="O5" s="35"/>
    </row>
    <row r="6" spans="1:24">
      <c r="A6" s="44"/>
      <c r="B6" s="44"/>
      <c r="C6" s="44"/>
      <c r="D6" s="44"/>
      <c r="E6" s="40"/>
      <c r="F6" s="41"/>
      <c r="G6" s="41"/>
      <c r="H6" s="41"/>
      <c r="I6" s="41"/>
      <c r="J6" s="41"/>
      <c r="K6" s="44"/>
      <c r="L6" s="43"/>
      <c r="M6" s="44"/>
      <c r="N6" s="34"/>
      <c r="O6" s="35"/>
    </row>
    <row r="7" spans="1:24" ht="30">
      <c r="A7" s="46" t="s">
        <v>1228</v>
      </c>
      <c r="B7" s="47"/>
      <c r="C7" s="44"/>
      <c r="D7" s="44"/>
      <c r="E7" s="40"/>
      <c r="F7" s="41"/>
      <c r="G7" s="41"/>
      <c r="H7" s="41"/>
      <c r="I7" s="41"/>
      <c r="J7" s="48">
        <v>0.25009999999999999</v>
      </c>
      <c r="K7" s="49"/>
      <c r="L7" s="43"/>
      <c r="M7" s="50" t="s">
        <v>1229</v>
      </c>
      <c r="N7" s="34"/>
      <c r="O7" s="35"/>
    </row>
    <row r="8" spans="1:24">
      <c r="A8" s="44"/>
      <c r="B8" s="44"/>
      <c r="C8" s="44"/>
      <c r="D8" s="44"/>
      <c r="E8" s="40"/>
      <c r="F8" s="41"/>
      <c r="G8" s="41"/>
      <c r="H8" s="41"/>
      <c r="I8" s="41"/>
      <c r="J8" s="41"/>
      <c r="K8" s="43"/>
      <c r="L8" s="43"/>
      <c r="M8" s="44"/>
      <c r="N8" s="34"/>
      <c r="O8" s="35"/>
    </row>
    <row r="9" spans="1:24" ht="38.25">
      <c r="A9" s="51" t="s">
        <v>391</v>
      </c>
      <c r="B9" s="51" t="s">
        <v>392</v>
      </c>
      <c r="C9" s="52" t="s">
        <v>393</v>
      </c>
      <c r="D9" s="51" t="s">
        <v>394</v>
      </c>
      <c r="E9" s="18" t="s">
        <v>395</v>
      </c>
      <c r="F9" s="19" t="s">
        <v>396</v>
      </c>
      <c r="G9" s="19" t="s">
        <v>397</v>
      </c>
      <c r="H9" s="19" t="s">
        <v>398</v>
      </c>
      <c r="I9" s="19" t="s">
        <v>399</v>
      </c>
      <c r="J9" s="19" t="s">
        <v>400</v>
      </c>
      <c r="K9" s="19" t="s">
        <v>390</v>
      </c>
      <c r="L9" s="43" t="s">
        <v>1230</v>
      </c>
      <c r="M9" s="19" t="s">
        <v>1231</v>
      </c>
      <c r="N9" s="34"/>
      <c r="O9" s="3" t="s">
        <v>18</v>
      </c>
      <c r="P9" s="4" t="s">
        <v>19</v>
      </c>
      <c r="Q9" s="3" t="s">
        <v>20</v>
      </c>
      <c r="R9" s="4" t="s">
        <v>21</v>
      </c>
      <c r="T9" s="95" t="s">
        <v>1244</v>
      </c>
      <c r="U9" s="95" t="s">
        <v>1245</v>
      </c>
      <c r="W9" s="4" t="s">
        <v>1246</v>
      </c>
      <c r="X9" s="4" t="s">
        <v>1247</v>
      </c>
    </row>
    <row r="10" spans="1:24" ht="38.25">
      <c r="A10" s="20">
        <v>0</v>
      </c>
      <c r="B10" s="21" t="s">
        <v>25</v>
      </c>
      <c r="C10" s="22" t="s">
        <v>1208</v>
      </c>
      <c r="D10" s="21" t="s">
        <v>1209</v>
      </c>
      <c r="E10" s="23">
        <v>0</v>
      </c>
      <c r="F10" s="24">
        <v>0</v>
      </c>
      <c r="G10" s="24">
        <v>0</v>
      </c>
      <c r="H10" s="25">
        <v>0</v>
      </c>
      <c r="I10" s="26"/>
      <c r="J10" s="24">
        <v>0</v>
      </c>
      <c r="K10" s="27">
        <v>0</v>
      </c>
      <c r="L10" s="43">
        <v>0</v>
      </c>
      <c r="M10" s="53">
        <v>0</v>
      </c>
      <c r="N10" s="34"/>
      <c r="O10" s="59">
        <v>3959</v>
      </c>
      <c r="P10" s="59">
        <v>192</v>
      </c>
      <c r="Q10" s="59">
        <v>153.6</v>
      </c>
      <c r="R10" s="59">
        <v>144</v>
      </c>
      <c r="T10" s="96">
        <f t="shared" ref="T10:T73" si="0">F10*Q10</f>
        <v>0</v>
      </c>
      <c r="U10" s="96">
        <f t="shared" ref="U10:U73" si="1">F10*R10</f>
        <v>0</v>
      </c>
      <c r="W10" s="94">
        <f t="shared" ref="W10:W73" si="2">T10-L10</f>
        <v>0</v>
      </c>
      <c r="X10" s="94">
        <f t="shared" ref="X10:X73" si="3">U10-L10</f>
        <v>0</v>
      </c>
    </row>
    <row r="11" spans="1:24" ht="369.75">
      <c r="A11" s="20">
        <v>1</v>
      </c>
      <c r="B11" s="21" t="s">
        <v>401</v>
      </c>
      <c r="C11" s="22" t="s">
        <v>402</v>
      </c>
      <c r="D11" s="21" t="s">
        <v>403</v>
      </c>
      <c r="E11" s="23">
        <v>0</v>
      </c>
      <c r="F11" s="24">
        <v>0</v>
      </c>
      <c r="G11" s="24">
        <v>0</v>
      </c>
      <c r="H11" s="25">
        <v>0</v>
      </c>
      <c r="I11" s="26"/>
      <c r="J11" s="24">
        <v>0</v>
      </c>
      <c r="K11" s="27">
        <v>0</v>
      </c>
      <c r="L11" s="43">
        <v>0</v>
      </c>
      <c r="M11" s="53">
        <v>0</v>
      </c>
      <c r="N11" s="34"/>
      <c r="O11" s="60">
        <v>60954</v>
      </c>
      <c r="P11" s="60">
        <v>9248</v>
      </c>
      <c r="Q11" s="60">
        <v>7398.4</v>
      </c>
      <c r="R11" s="60">
        <v>6936</v>
      </c>
      <c r="T11" s="96">
        <f t="shared" si="0"/>
        <v>0</v>
      </c>
      <c r="U11" s="96">
        <f t="shared" si="1"/>
        <v>0</v>
      </c>
      <c r="W11" s="94">
        <f t="shared" si="2"/>
        <v>0</v>
      </c>
      <c r="X11" s="94">
        <f t="shared" si="3"/>
        <v>0</v>
      </c>
    </row>
    <row r="12" spans="1:24" ht="382.5">
      <c r="A12" s="20">
        <v>2</v>
      </c>
      <c r="B12" s="21" t="s">
        <v>404</v>
      </c>
      <c r="C12" s="22" t="s">
        <v>402</v>
      </c>
      <c r="D12" s="21" t="s">
        <v>405</v>
      </c>
      <c r="E12" s="23">
        <v>0</v>
      </c>
      <c r="F12" s="24">
        <v>0</v>
      </c>
      <c r="G12" s="24">
        <v>0</v>
      </c>
      <c r="H12" s="25">
        <v>0</v>
      </c>
      <c r="I12" s="26"/>
      <c r="J12" s="24">
        <v>0</v>
      </c>
      <c r="K12" s="27">
        <v>0</v>
      </c>
      <c r="L12" s="43">
        <v>0</v>
      </c>
      <c r="M12" s="53">
        <v>0</v>
      </c>
      <c r="N12" s="34"/>
      <c r="O12" s="60">
        <v>11128</v>
      </c>
      <c r="P12" s="60">
        <v>2558</v>
      </c>
      <c r="Q12" s="60">
        <v>2046.4</v>
      </c>
      <c r="R12" s="60">
        <v>1918.5</v>
      </c>
      <c r="T12" s="96">
        <f t="shared" si="0"/>
        <v>0</v>
      </c>
      <c r="U12" s="96">
        <f t="shared" si="1"/>
        <v>0</v>
      </c>
      <c r="W12" s="94">
        <f t="shared" si="2"/>
        <v>0</v>
      </c>
      <c r="X12" s="94">
        <f t="shared" si="3"/>
        <v>0</v>
      </c>
    </row>
    <row r="13" spans="1:24" ht="331.5">
      <c r="A13" s="20">
        <v>3</v>
      </c>
      <c r="B13" s="21" t="s">
        <v>406</v>
      </c>
      <c r="C13" s="22" t="s">
        <v>407</v>
      </c>
      <c r="D13" s="21" t="s">
        <v>408</v>
      </c>
      <c r="E13" s="23">
        <v>4</v>
      </c>
      <c r="F13" s="24">
        <v>10089</v>
      </c>
      <c r="G13" s="24">
        <v>5599</v>
      </c>
      <c r="H13" s="25">
        <v>0</v>
      </c>
      <c r="I13" s="26"/>
      <c r="J13" s="24">
        <v>10089</v>
      </c>
      <c r="K13" s="27">
        <v>40356</v>
      </c>
      <c r="L13" s="43">
        <v>0</v>
      </c>
      <c r="M13" s="53">
        <v>4</v>
      </c>
      <c r="N13" s="34"/>
      <c r="O13" s="60">
        <v>15881</v>
      </c>
      <c r="P13" s="60">
        <v>5599</v>
      </c>
      <c r="Q13" s="60">
        <v>4479.2</v>
      </c>
      <c r="R13" s="60">
        <v>4199.25</v>
      </c>
      <c r="T13" s="96">
        <f t="shared" si="0"/>
        <v>45190648.799999997</v>
      </c>
      <c r="U13" s="96">
        <f t="shared" si="1"/>
        <v>42366233.25</v>
      </c>
      <c r="W13" s="94">
        <f t="shared" si="2"/>
        <v>45190648.799999997</v>
      </c>
      <c r="X13" s="94">
        <f t="shared" si="3"/>
        <v>42366233.25</v>
      </c>
    </row>
    <row r="14" spans="1:24" ht="408">
      <c r="A14" s="20">
        <v>4</v>
      </c>
      <c r="B14" s="21" t="s">
        <v>409</v>
      </c>
      <c r="C14" s="22" t="s">
        <v>410</v>
      </c>
      <c r="D14" s="21" t="s">
        <v>411</v>
      </c>
      <c r="E14" s="23">
        <v>0</v>
      </c>
      <c r="F14" s="24">
        <v>0</v>
      </c>
      <c r="G14" s="24">
        <v>0</v>
      </c>
      <c r="H14" s="25">
        <v>0</v>
      </c>
      <c r="I14" s="26"/>
      <c r="J14" s="24">
        <v>0</v>
      </c>
      <c r="K14" s="27">
        <v>0</v>
      </c>
      <c r="L14" s="43">
        <v>0</v>
      </c>
      <c r="M14" s="53">
        <v>0</v>
      </c>
      <c r="N14" s="34"/>
      <c r="O14" s="60">
        <v>16948</v>
      </c>
      <c r="P14" s="60">
        <v>5090</v>
      </c>
      <c r="Q14" s="60">
        <v>4072</v>
      </c>
      <c r="R14" s="60">
        <v>3817.5</v>
      </c>
      <c r="T14" s="96">
        <f t="shared" si="0"/>
        <v>0</v>
      </c>
      <c r="U14" s="96">
        <f t="shared" si="1"/>
        <v>0</v>
      </c>
      <c r="W14" s="94">
        <f t="shared" si="2"/>
        <v>0</v>
      </c>
      <c r="X14" s="94">
        <f t="shared" si="3"/>
        <v>0</v>
      </c>
    </row>
    <row r="15" spans="1:24" ht="102">
      <c r="A15" s="20">
        <v>5</v>
      </c>
      <c r="B15" s="21" t="s">
        <v>412</v>
      </c>
      <c r="C15" s="22" t="s">
        <v>413</v>
      </c>
      <c r="D15" s="21" t="s">
        <v>414</v>
      </c>
      <c r="E15" s="23">
        <v>0</v>
      </c>
      <c r="F15" s="24">
        <v>0</v>
      </c>
      <c r="G15" s="24">
        <v>0</v>
      </c>
      <c r="H15" s="25">
        <v>0</v>
      </c>
      <c r="I15" s="26"/>
      <c r="J15" s="24">
        <v>0</v>
      </c>
      <c r="K15" s="27">
        <v>0</v>
      </c>
      <c r="L15" s="43">
        <v>0</v>
      </c>
      <c r="M15" s="53">
        <v>0</v>
      </c>
      <c r="N15" s="34"/>
      <c r="O15" s="60">
        <v>7593</v>
      </c>
      <c r="P15" s="60">
        <v>1846</v>
      </c>
      <c r="Q15" s="60">
        <v>1476.8</v>
      </c>
      <c r="R15" s="60">
        <v>1384.5</v>
      </c>
      <c r="T15" s="96">
        <f t="shared" si="0"/>
        <v>0</v>
      </c>
      <c r="U15" s="96">
        <f t="shared" si="1"/>
        <v>0</v>
      </c>
      <c r="W15" s="94">
        <f t="shared" si="2"/>
        <v>0</v>
      </c>
      <c r="X15" s="94">
        <f t="shared" si="3"/>
        <v>0</v>
      </c>
    </row>
    <row r="16" spans="1:24" ht="165.75">
      <c r="A16" s="20">
        <v>6</v>
      </c>
      <c r="B16" s="21" t="s">
        <v>415</v>
      </c>
      <c r="C16" s="22" t="s">
        <v>416</v>
      </c>
      <c r="D16" s="21" t="s">
        <v>414</v>
      </c>
      <c r="E16" s="23">
        <v>0</v>
      </c>
      <c r="F16" s="24">
        <v>0</v>
      </c>
      <c r="G16" s="24">
        <v>0</v>
      </c>
      <c r="H16" s="25">
        <v>0</v>
      </c>
      <c r="I16" s="26"/>
      <c r="J16" s="24">
        <v>0</v>
      </c>
      <c r="K16" s="27">
        <v>0</v>
      </c>
      <c r="L16" s="43">
        <v>0</v>
      </c>
      <c r="M16" s="53">
        <v>0</v>
      </c>
      <c r="N16" s="34"/>
      <c r="O16" s="60">
        <v>5992</v>
      </c>
      <c r="P16" s="60">
        <v>1810</v>
      </c>
      <c r="Q16" s="60">
        <v>1448</v>
      </c>
      <c r="R16" s="60">
        <v>1357.5</v>
      </c>
      <c r="T16" s="96">
        <f t="shared" si="0"/>
        <v>0</v>
      </c>
      <c r="U16" s="96">
        <f t="shared" si="1"/>
        <v>0</v>
      </c>
      <c r="W16" s="94">
        <f t="shared" si="2"/>
        <v>0</v>
      </c>
      <c r="X16" s="94">
        <f t="shared" si="3"/>
        <v>0</v>
      </c>
    </row>
    <row r="17" spans="1:24" ht="153">
      <c r="A17" s="20">
        <v>7</v>
      </c>
      <c r="B17" s="21" t="s">
        <v>417</v>
      </c>
      <c r="C17" s="22" t="s">
        <v>418</v>
      </c>
      <c r="D17" s="21" t="s">
        <v>419</v>
      </c>
      <c r="E17" s="23">
        <v>0</v>
      </c>
      <c r="F17" s="24">
        <v>0</v>
      </c>
      <c r="G17" s="24">
        <v>0</v>
      </c>
      <c r="H17" s="25">
        <v>0</v>
      </c>
      <c r="I17" s="26"/>
      <c r="J17" s="24">
        <v>0</v>
      </c>
      <c r="K17" s="27">
        <v>0</v>
      </c>
      <c r="L17" s="43">
        <v>0</v>
      </c>
      <c r="M17" s="53">
        <v>0</v>
      </c>
      <c r="N17" s="34"/>
      <c r="O17" s="60">
        <v>9465</v>
      </c>
      <c r="P17" s="60">
        <v>3049</v>
      </c>
      <c r="Q17" s="60">
        <v>2439.1999999999998</v>
      </c>
      <c r="R17" s="60">
        <v>2286.75</v>
      </c>
      <c r="T17" s="96">
        <f t="shared" si="0"/>
        <v>0</v>
      </c>
      <c r="U17" s="96">
        <f t="shared" si="1"/>
        <v>0</v>
      </c>
      <c r="W17" s="94">
        <f t="shared" si="2"/>
        <v>0</v>
      </c>
      <c r="X17" s="94">
        <f t="shared" si="3"/>
        <v>0</v>
      </c>
    </row>
    <row r="18" spans="1:24" ht="280.5">
      <c r="A18" s="20">
        <v>8</v>
      </c>
      <c r="B18" s="21" t="s">
        <v>420</v>
      </c>
      <c r="C18" s="22" t="s">
        <v>421</v>
      </c>
      <c r="D18" s="21" t="s">
        <v>422</v>
      </c>
      <c r="E18" s="23">
        <v>0</v>
      </c>
      <c r="F18" s="24">
        <v>0</v>
      </c>
      <c r="G18" s="24">
        <v>0</v>
      </c>
      <c r="H18" s="25">
        <v>0</v>
      </c>
      <c r="I18" s="26"/>
      <c r="J18" s="24">
        <v>0</v>
      </c>
      <c r="K18" s="27">
        <v>0</v>
      </c>
      <c r="L18" s="43">
        <v>0</v>
      </c>
      <c r="M18" s="53">
        <v>0</v>
      </c>
      <c r="N18" s="34"/>
      <c r="O18" s="60">
        <v>7048</v>
      </c>
      <c r="P18" s="60">
        <v>1908</v>
      </c>
      <c r="Q18" s="60">
        <v>1526.4</v>
      </c>
      <c r="R18" s="60">
        <v>1431</v>
      </c>
      <c r="T18" s="96">
        <f t="shared" si="0"/>
        <v>0</v>
      </c>
      <c r="U18" s="96">
        <f t="shared" si="1"/>
        <v>0</v>
      </c>
      <c r="W18" s="94">
        <f t="shared" si="2"/>
        <v>0</v>
      </c>
      <c r="X18" s="94">
        <f t="shared" si="3"/>
        <v>0</v>
      </c>
    </row>
    <row r="19" spans="1:24" ht="409.5">
      <c r="A19" s="20">
        <v>9</v>
      </c>
      <c r="B19" s="21" t="s">
        <v>423</v>
      </c>
      <c r="C19" s="22" t="s">
        <v>424</v>
      </c>
      <c r="D19" s="21" t="s">
        <v>425</v>
      </c>
      <c r="E19" s="23">
        <v>0</v>
      </c>
      <c r="F19" s="24">
        <v>0</v>
      </c>
      <c r="G19" s="24">
        <v>0</v>
      </c>
      <c r="H19" s="25">
        <v>0</v>
      </c>
      <c r="I19" s="26"/>
      <c r="J19" s="24">
        <v>0</v>
      </c>
      <c r="K19" s="27">
        <v>0</v>
      </c>
      <c r="L19" s="43">
        <v>0</v>
      </c>
      <c r="M19" s="53">
        <v>0</v>
      </c>
      <c r="N19" s="34"/>
      <c r="O19" s="60">
        <v>131538</v>
      </c>
      <c r="P19" s="60">
        <v>31674</v>
      </c>
      <c r="Q19" s="60">
        <v>25339.200000000001</v>
      </c>
      <c r="R19" s="60">
        <v>23755.5</v>
      </c>
      <c r="T19" s="96">
        <f t="shared" si="0"/>
        <v>0</v>
      </c>
      <c r="U19" s="96">
        <f t="shared" si="1"/>
        <v>0</v>
      </c>
      <c r="W19" s="94">
        <f t="shared" si="2"/>
        <v>0</v>
      </c>
      <c r="X19" s="94">
        <f t="shared" si="3"/>
        <v>0</v>
      </c>
    </row>
    <row r="20" spans="1:24" ht="191.25">
      <c r="A20" s="20">
        <v>10</v>
      </c>
      <c r="B20" s="21" t="s">
        <v>426</v>
      </c>
      <c r="C20" s="22" t="s">
        <v>427</v>
      </c>
      <c r="D20" s="21" t="s">
        <v>428</v>
      </c>
      <c r="E20" s="23">
        <v>0</v>
      </c>
      <c r="F20" s="24">
        <v>0</v>
      </c>
      <c r="G20" s="24">
        <v>0</v>
      </c>
      <c r="H20" s="25">
        <v>0</v>
      </c>
      <c r="I20" s="26"/>
      <c r="J20" s="24">
        <v>0</v>
      </c>
      <c r="K20" s="27">
        <v>0</v>
      </c>
      <c r="L20" s="43">
        <v>0</v>
      </c>
      <c r="M20" s="53">
        <v>0</v>
      </c>
      <c r="N20" s="34"/>
      <c r="O20" s="60">
        <v>14893</v>
      </c>
      <c r="P20" s="60">
        <v>1981</v>
      </c>
      <c r="Q20" s="60">
        <v>1584.8</v>
      </c>
      <c r="R20" s="60">
        <v>1485.75</v>
      </c>
      <c r="T20" s="96">
        <f t="shared" si="0"/>
        <v>0</v>
      </c>
      <c r="U20" s="96">
        <f t="shared" si="1"/>
        <v>0</v>
      </c>
      <c r="W20" s="94">
        <f t="shared" si="2"/>
        <v>0</v>
      </c>
      <c r="X20" s="94">
        <f t="shared" si="3"/>
        <v>0</v>
      </c>
    </row>
    <row r="21" spans="1:24" ht="191.25">
      <c r="A21" s="20">
        <v>11</v>
      </c>
      <c r="B21" s="21" t="s">
        <v>429</v>
      </c>
      <c r="C21" s="22" t="s">
        <v>427</v>
      </c>
      <c r="D21" s="21" t="s">
        <v>403</v>
      </c>
      <c r="E21" s="23">
        <v>0</v>
      </c>
      <c r="F21" s="24">
        <v>0</v>
      </c>
      <c r="G21" s="24">
        <v>0</v>
      </c>
      <c r="H21" s="25">
        <v>0</v>
      </c>
      <c r="I21" s="26"/>
      <c r="J21" s="24">
        <v>0</v>
      </c>
      <c r="K21" s="27">
        <v>0</v>
      </c>
      <c r="L21" s="43">
        <v>0</v>
      </c>
      <c r="M21" s="53">
        <v>0</v>
      </c>
      <c r="N21" s="34"/>
      <c r="O21" s="60">
        <v>49728</v>
      </c>
      <c r="P21" s="60">
        <v>1471</v>
      </c>
      <c r="Q21" s="60">
        <v>1176.8</v>
      </c>
      <c r="R21" s="60">
        <v>1103.25</v>
      </c>
      <c r="T21" s="96">
        <f t="shared" si="0"/>
        <v>0</v>
      </c>
      <c r="U21" s="96">
        <f t="shared" si="1"/>
        <v>0</v>
      </c>
      <c r="W21" s="94">
        <f t="shared" si="2"/>
        <v>0</v>
      </c>
      <c r="X21" s="94">
        <f t="shared" si="3"/>
        <v>0</v>
      </c>
    </row>
    <row r="22" spans="1:24" ht="229.5">
      <c r="A22" s="20">
        <v>12</v>
      </c>
      <c r="B22" s="21" t="s">
        <v>430</v>
      </c>
      <c r="C22" s="28" t="s">
        <v>431</v>
      </c>
      <c r="D22" s="21" t="s">
        <v>403</v>
      </c>
      <c r="E22" s="23">
        <v>6</v>
      </c>
      <c r="F22" s="24">
        <v>7558</v>
      </c>
      <c r="G22" s="24">
        <v>6192</v>
      </c>
      <c r="H22" s="25">
        <v>0</v>
      </c>
      <c r="I22" s="26"/>
      <c r="J22" s="24">
        <v>7558</v>
      </c>
      <c r="K22" s="27">
        <v>45348</v>
      </c>
      <c r="L22" s="43">
        <v>0</v>
      </c>
      <c r="M22" s="53">
        <v>6</v>
      </c>
      <c r="N22" s="34"/>
      <c r="O22" s="60">
        <v>53069</v>
      </c>
      <c r="P22" s="60">
        <v>6192</v>
      </c>
      <c r="Q22" s="60">
        <v>4953.6000000000004</v>
      </c>
      <c r="R22" s="60">
        <v>4644</v>
      </c>
      <c r="T22" s="96">
        <f t="shared" si="0"/>
        <v>37439308.800000004</v>
      </c>
      <c r="U22" s="96">
        <f t="shared" si="1"/>
        <v>35099352</v>
      </c>
      <c r="W22" s="94">
        <f t="shared" si="2"/>
        <v>37439308.800000004</v>
      </c>
      <c r="X22" s="94">
        <f t="shared" si="3"/>
        <v>35099352</v>
      </c>
    </row>
    <row r="23" spans="1:24" ht="76.5">
      <c r="A23" s="20">
        <v>13</v>
      </c>
      <c r="B23" s="21" t="s">
        <v>432</v>
      </c>
      <c r="C23" s="22" t="s">
        <v>433</v>
      </c>
      <c r="D23" s="21" t="s">
        <v>434</v>
      </c>
      <c r="E23" s="23">
        <v>0</v>
      </c>
      <c r="F23" s="24">
        <v>0</v>
      </c>
      <c r="G23" s="24">
        <v>0</v>
      </c>
      <c r="H23" s="25">
        <v>0</v>
      </c>
      <c r="I23" s="26"/>
      <c r="J23" s="24">
        <v>0</v>
      </c>
      <c r="K23" s="27">
        <v>0</v>
      </c>
      <c r="L23" s="43">
        <v>0</v>
      </c>
      <c r="M23" s="53">
        <v>0</v>
      </c>
      <c r="N23" s="34"/>
      <c r="O23" s="60">
        <v>96247</v>
      </c>
      <c r="P23" s="60">
        <v>13215</v>
      </c>
      <c r="Q23" s="60">
        <v>10572</v>
      </c>
      <c r="R23" s="60">
        <v>9911.25</v>
      </c>
      <c r="T23" s="96">
        <f t="shared" si="0"/>
        <v>0</v>
      </c>
      <c r="U23" s="96">
        <f t="shared" si="1"/>
        <v>0</v>
      </c>
      <c r="W23" s="94">
        <f t="shared" si="2"/>
        <v>0</v>
      </c>
      <c r="X23" s="94">
        <f t="shared" si="3"/>
        <v>0</v>
      </c>
    </row>
    <row r="24" spans="1:24" ht="140.25">
      <c r="A24" s="20">
        <v>14</v>
      </c>
      <c r="B24" s="21" t="s">
        <v>435</v>
      </c>
      <c r="C24" s="22" t="s">
        <v>436</v>
      </c>
      <c r="D24" s="21" t="s">
        <v>437</v>
      </c>
      <c r="E24" s="23">
        <v>0</v>
      </c>
      <c r="F24" s="24">
        <v>0</v>
      </c>
      <c r="G24" s="24">
        <v>0</v>
      </c>
      <c r="H24" s="25">
        <v>0</v>
      </c>
      <c r="I24" s="26"/>
      <c r="J24" s="24">
        <v>0</v>
      </c>
      <c r="K24" s="27">
        <v>0</v>
      </c>
      <c r="L24" s="43">
        <v>0</v>
      </c>
      <c r="M24" s="53">
        <v>0</v>
      </c>
      <c r="N24" s="34"/>
      <c r="O24" s="60">
        <v>67845</v>
      </c>
      <c r="P24" s="60">
        <v>4793</v>
      </c>
      <c r="Q24" s="60">
        <v>3834.4</v>
      </c>
      <c r="R24" s="60">
        <v>3594.75</v>
      </c>
      <c r="T24" s="96">
        <f t="shared" si="0"/>
        <v>0</v>
      </c>
      <c r="U24" s="96">
        <f t="shared" si="1"/>
        <v>0</v>
      </c>
      <c r="W24" s="94">
        <f t="shared" si="2"/>
        <v>0</v>
      </c>
      <c r="X24" s="94">
        <f t="shared" si="3"/>
        <v>0</v>
      </c>
    </row>
    <row r="25" spans="1:24" ht="306">
      <c r="A25" s="20">
        <v>15</v>
      </c>
      <c r="B25" s="21" t="s">
        <v>438</v>
      </c>
      <c r="C25" s="22" t="s">
        <v>439</v>
      </c>
      <c r="D25" s="21" t="s">
        <v>440</v>
      </c>
      <c r="E25" s="23">
        <v>7</v>
      </c>
      <c r="F25" s="24">
        <v>6851</v>
      </c>
      <c r="G25" s="24">
        <v>5371</v>
      </c>
      <c r="H25" s="25">
        <v>0</v>
      </c>
      <c r="I25" s="26"/>
      <c r="J25" s="24">
        <v>6851</v>
      </c>
      <c r="K25" s="27">
        <v>47957</v>
      </c>
      <c r="L25" s="43">
        <v>0</v>
      </c>
      <c r="M25" s="53">
        <v>7</v>
      </c>
      <c r="N25" s="34"/>
      <c r="O25" s="60">
        <v>33686</v>
      </c>
      <c r="P25" s="60">
        <v>5371</v>
      </c>
      <c r="Q25" s="60">
        <v>4296.8</v>
      </c>
      <c r="R25" s="60">
        <v>4028.25</v>
      </c>
      <c r="T25" s="96">
        <f t="shared" si="0"/>
        <v>29437376.800000001</v>
      </c>
      <c r="U25" s="96">
        <f t="shared" si="1"/>
        <v>27597540.75</v>
      </c>
      <c r="W25" s="94">
        <f t="shared" si="2"/>
        <v>29437376.800000001</v>
      </c>
      <c r="X25" s="94">
        <f t="shared" si="3"/>
        <v>27597540.75</v>
      </c>
    </row>
    <row r="26" spans="1:24" ht="306">
      <c r="A26" s="20">
        <v>16</v>
      </c>
      <c r="B26" s="21" t="s">
        <v>441</v>
      </c>
      <c r="C26" s="22" t="s">
        <v>442</v>
      </c>
      <c r="D26" s="21" t="s">
        <v>443</v>
      </c>
      <c r="E26" s="23">
        <v>0</v>
      </c>
      <c r="F26" s="24">
        <v>0</v>
      </c>
      <c r="G26" s="24">
        <v>0</v>
      </c>
      <c r="H26" s="25">
        <v>0</v>
      </c>
      <c r="I26" s="26"/>
      <c r="J26" s="24">
        <v>0</v>
      </c>
      <c r="K26" s="27">
        <v>0</v>
      </c>
      <c r="L26" s="43">
        <v>0</v>
      </c>
      <c r="M26" s="53">
        <v>0</v>
      </c>
      <c r="N26" s="34"/>
      <c r="O26" s="60">
        <v>15921</v>
      </c>
      <c r="P26" s="60">
        <v>1902</v>
      </c>
      <c r="Q26" s="60">
        <v>1521.6</v>
      </c>
      <c r="R26" s="60">
        <v>1426.5</v>
      </c>
      <c r="T26" s="96">
        <f t="shared" si="0"/>
        <v>0</v>
      </c>
      <c r="U26" s="96">
        <f t="shared" si="1"/>
        <v>0</v>
      </c>
      <c r="W26" s="94">
        <f t="shared" si="2"/>
        <v>0</v>
      </c>
      <c r="X26" s="94">
        <f t="shared" si="3"/>
        <v>0</v>
      </c>
    </row>
    <row r="27" spans="1:24" ht="306">
      <c r="A27" s="20">
        <v>17</v>
      </c>
      <c r="B27" s="21" t="s">
        <v>444</v>
      </c>
      <c r="C27" s="22" t="s">
        <v>442</v>
      </c>
      <c r="D27" s="21" t="s">
        <v>445</v>
      </c>
      <c r="E27" s="23">
        <v>0</v>
      </c>
      <c r="F27" s="24">
        <v>0</v>
      </c>
      <c r="G27" s="24">
        <v>0</v>
      </c>
      <c r="H27" s="25">
        <v>0</v>
      </c>
      <c r="I27" s="26"/>
      <c r="J27" s="24">
        <v>0</v>
      </c>
      <c r="K27" s="27">
        <v>0</v>
      </c>
      <c r="L27" s="43">
        <v>0</v>
      </c>
      <c r="M27" s="53">
        <v>0</v>
      </c>
      <c r="N27" s="34"/>
      <c r="O27" s="60">
        <v>14918</v>
      </c>
      <c r="P27" s="60">
        <v>1696</v>
      </c>
      <c r="Q27" s="60">
        <v>1356.8</v>
      </c>
      <c r="R27" s="60">
        <v>1272</v>
      </c>
      <c r="T27" s="96">
        <f t="shared" si="0"/>
        <v>0</v>
      </c>
      <c r="U27" s="96">
        <f t="shared" si="1"/>
        <v>0</v>
      </c>
      <c r="W27" s="94">
        <f t="shared" si="2"/>
        <v>0</v>
      </c>
      <c r="X27" s="94">
        <f t="shared" si="3"/>
        <v>0</v>
      </c>
    </row>
    <row r="28" spans="1:24" ht="409.5">
      <c r="A28" s="20">
        <v>18</v>
      </c>
      <c r="B28" s="21" t="s">
        <v>446</v>
      </c>
      <c r="C28" s="28" t="s">
        <v>447</v>
      </c>
      <c r="D28" s="21" t="s">
        <v>448</v>
      </c>
      <c r="E28" s="23">
        <v>0</v>
      </c>
      <c r="F28" s="24">
        <v>0</v>
      </c>
      <c r="G28" s="24">
        <v>0</v>
      </c>
      <c r="H28" s="25">
        <v>0</v>
      </c>
      <c r="I28" s="26"/>
      <c r="J28" s="24">
        <v>0</v>
      </c>
      <c r="K28" s="27">
        <v>0</v>
      </c>
      <c r="L28" s="43">
        <v>0</v>
      </c>
      <c r="M28" s="53">
        <v>0</v>
      </c>
      <c r="N28" s="34"/>
      <c r="O28" s="60">
        <v>35951</v>
      </c>
      <c r="P28" s="60">
        <v>5649</v>
      </c>
      <c r="Q28" s="60">
        <v>4519.2</v>
      </c>
      <c r="R28" s="60">
        <v>4236.75</v>
      </c>
      <c r="T28" s="96">
        <f t="shared" si="0"/>
        <v>0</v>
      </c>
      <c r="U28" s="96">
        <f t="shared" si="1"/>
        <v>0</v>
      </c>
      <c r="W28" s="94">
        <f t="shared" si="2"/>
        <v>0</v>
      </c>
      <c r="X28" s="94">
        <f t="shared" si="3"/>
        <v>0</v>
      </c>
    </row>
    <row r="29" spans="1:24" ht="357">
      <c r="A29" s="20">
        <v>19</v>
      </c>
      <c r="B29" s="21" t="s">
        <v>449</v>
      </c>
      <c r="C29" s="28" t="s">
        <v>450</v>
      </c>
      <c r="D29" s="21" t="s">
        <v>403</v>
      </c>
      <c r="E29" s="23">
        <v>5</v>
      </c>
      <c r="F29" s="24">
        <v>7950</v>
      </c>
      <c r="G29" s="24">
        <v>6855</v>
      </c>
      <c r="H29" s="25">
        <v>0</v>
      </c>
      <c r="I29" s="26"/>
      <c r="J29" s="24">
        <v>7950</v>
      </c>
      <c r="K29" s="27">
        <v>39750</v>
      </c>
      <c r="L29" s="43">
        <v>0</v>
      </c>
      <c r="M29" s="53">
        <v>5</v>
      </c>
      <c r="N29" s="34"/>
      <c r="O29" s="60">
        <v>111005</v>
      </c>
      <c r="P29" s="60">
        <v>6855</v>
      </c>
      <c r="Q29" s="60">
        <v>5484</v>
      </c>
      <c r="R29" s="60">
        <v>5141.25</v>
      </c>
      <c r="T29" s="96">
        <f t="shared" si="0"/>
        <v>43597800</v>
      </c>
      <c r="U29" s="96">
        <f t="shared" si="1"/>
        <v>40872937.5</v>
      </c>
      <c r="W29" s="94">
        <f t="shared" si="2"/>
        <v>43597800</v>
      </c>
      <c r="X29" s="94">
        <f t="shared" si="3"/>
        <v>40872937.5</v>
      </c>
    </row>
    <row r="30" spans="1:24" ht="369.75">
      <c r="A30" s="20">
        <v>20</v>
      </c>
      <c r="B30" s="21" t="s">
        <v>451</v>
      </c>
      <c r="C30" s="22" t="s">
        <v>452</v>
      </c>
      <c r="D30" s="21" t="s">
        <v>453</v>
      </c>
      <c r="E30" s="23">
        <v>0</v>
      </c>
      <c r="F30" s="24">
        <v>0</v>
      </c>
      <c r="G30" s="24">
        <v>0</v>
      </c>
      <c r="H30" s="25">
        <v>0</v>
      </c>
      <c r="I30" s="26"/>
      <c r="J30" s="24">
        <v>0</v>
      </c>
      <c r="K30" s="27">
        <v>0</v>
      </c>
      <c r="L30" s="43">
        <v>0</v>
      </c>
      <c r="M30" s="53">
        <v>0</v>
      </c>
      <c r="N30" s="34"/>
      <c r="O30" s="60">
        <v>27941</v>
      </c>
      <c r="P30" s="60">
        <v>8508</v>
      </c>
      <c r="Q30" s="60">
        <v>6806.4</v>
      </c>
      <c r="R30" s="60">
        <v>6381</v>
      </c>
      <c r="T30" s="96">
        <f t="shared" si="0"/>
        <v>0</v>
      </c>
      <c r="U30" s="96">
        <f t="shared" si="1"/>
        <v>0</v>
      </c>
      <c r="W30" s="94">
        <f t="shared" si="2"/>
        <v>0</v>
      </c>
      <c r="X30" s="94">
        <f t="shared" si="3"/>
        <v>0</v>
      </c>
    </row>
    <row r="31" spans="1:24" ht="267.75">
      <c r="A31" s="20">
        <v>21</v>
      </c>
      <c r="B31" s="21" t="s">
        <v>454</v>
      </c>
      <c r="C31" s="22" t="s">
        <v>455</v>
      </c>
      <c r="D31" s="21" t="s">
        <v>456</v>
      </c>
      <c r="E31" s="23">
        <v>6</v>
      </c>
      <c r="F31" s="24">
        <v>5326</v>
      </c>
      <c r="G31" s="24">
        <v>4362</v>
      </c>
      <c r="H31" s="25">
        <v>0</v>
      </c>
      <c r="I31" s="26"/>
      <c r="J31" s="24">
        <v>5326</v>
      </c>
      <c r="K31" s="27">
        <v>31956</v>
      </c>
      <c r="L31" s="43">
        <v>0</v>
      </c>
      <c r="M31" s="53">
        <v>6</v>
      </c>
      <c r="N31" s="34"/>
      <c r="O31" s="60">
        <v>17646</v>
      </c>
      <c r="P31" s="60">
        <v>4362</v>
      </c>
      <c r="Q31" s="60">
        <v>3489.6</v>
      </c>
      <c r="R31" s="60">
        <v>3271.5</v>
      </c>
      <c r="T31" s="96">
        <f t="shared" si="0"/>
        <v>18585609.599999998</v>
      </c>
      <c r="U31" s="96">
        <f t="shared" si="1"/>
        <v>17424009</v>
      </c>
      <c r="W31" s="94">
        <f t="shared" si="2"/>
        <v>18585609.599999998</v>
      </c>
      <c r="X31" s="94">
        <f t="shared" si="3"/>
        <v>17424009</v>
      </c>
    </row>
    <row r="32" spans="1:24" ht="331.5">
      <c r="A32" s="20">
        <v>22</v>
      </c>
      <c r="B32" s="21" t="s">
        <v>457</v>
      </c>
      <c r="C32" s="22" t="s">
        <v>458</v>
      </c>
      <c r="D32" s="21" t="s">
        <v>403</v>
      </c>
      <c r="E32" s="23">
        <v>5</v>
      </c>
      <c r="F32" s="24">
        <v>7951</v>
      </c>
      <c r="G32" s="24">
        <v>5452</v>
      </c>
      <c r="H32" s="25">
        <v>0</v>
      </c>
      <c r="I32" s="26"/>
      <c r="J32" s="24">
        <v>7951</v>
      </c>
      <c r="K32" s="27">
        <v>39755</v>
      </c>
      <c r="L32" s="43">
        <v>0</v>
      </c>
      <c r="M32" s="53">
        <v>5</v>
      </c>
      <c r="N32" s="34"/>
      <c r="O32" s="60">
        <v>30815</v>
      </c>
      <c r="P32" s="60">
        <v>5452</v>
      </c>
      <c r="Q32" s="60">
        <v>4361.6000000000004</v>
      </c>
      <c r="R32" s="60">
        <v>4089</v>
      </c>
      <c r="T32" s="96">
        <f t="shared" si="0"/>
        <v>34679081.600000001</v>
      </c>
      <c r="U32" s="96">
        <f t="shared" si="1"/>
        <v>32511639</v>
      </c>
      <c r="W32" s="94">
        <f t="shared" si="2"/>
        <v>34679081.600000001</v>
      </c>
      <c r="X32" s="94">
        <f t="shared" si="3"/>
        <v>32511639</v>
      </c>
    </row>
    <row r="33" spans="1:24" ht="331.5">
      <c r="A33" s="20">
        <v>23</v>
      </c>
      <c r="B33" s="21" t="s">
        <v>459</v>
      </c>
      <c r="C33" s="22" t="s">
        <v>458</v>
      </c>
      <c r="D33" s="21" t="s">
        <v>460</v>
      </c>
      <c r="E33" s="23">
        <v>0</v>
      </c>
      <c r="F33" s="24">
        <v>0</v>
      </c>
      <c r="G33" s="24">
        <v>0</v>
      </c>
      <c r="H33" s="25">
        <v>0</v>
      </c>
      <c r="I33" s="26"/>
      <c r="J33" s="24">
        <v>0</v>
      </c>
      <c r="K33" s="27">
        <v>0</v>
      </c>
      <c r="L33" s="43">
        <v>0</v>
      </c>
      <c r="M33" s="53">
        <v>0</v>
      </c>
      <c r="N33" s="34"/>
      <c r="O33" s="60">
        <v>17646</v>
      </c>
      <c r="P33" s="60">
        <v>2593</v>
      </c>
      <c r="Q33" s="60">
        <v>2074.4</v>
      </c>
      <c r="R33" s="60">
        <v>1944.75</v>
      </c>
      <c r="T33" s="96">
        <f t="shared" si="0"/>
        <v>0</v>
      </c>
      <c r="U33" s="96">
        <f t="shared" si="1"/>
        <v>0</v>
      </c>
      <c r="W33" s="94">
        <f t="shared" si="2"/>
        <v>0</v>
      </c>
      <c r="X33" s="94">
        <f t="shared" si="3"/>
        <v>0</v>
      </c>
    </row>
    <row r="34" spans="1:24" ht="331.5">
      <c r="A34" s="20">
        <v>24</v>
      </c>
      <c r="B34" s="21" t="s">
        <v>461</v>
      </c>
      <c r="C34" s="22" t="s">
        <v>458</v>
      </c>
      <c r="D34" s="21" t="s">
        <v>462</v>
      </c>
      <c r="E34" s="23">
        <v>0</v>
      </c>
      <c r="F34" s="24">
        <v>0</v>
      </c>
      <c r="G34" s="24">
        <v>0</v>
      </c>
      <c r="H34" s="25">
        <v>0</v>
      </c>
      <c r="I34" s="26"/>
      <c r="J34" s="24">
        <v>0</v>
      </c>
      <c r="K34" s="27">
        <v>0</v>
      </c>
      <c r="L34" s="43">
        <v>0</v>
      </c>
      <c r="M34" s="53">
        <v>0</v>
      </c>
      <c r="N34" s="34"/>
      <c r="O34" s="60">
        <v>16263</v>
      </c>
      <c r="P34" s="60">
        <v>1719</v>
      </c>
      <c r="Q34" s="60">
        <v>1375.2</v>
      </c>
      <c r="R34" s="60">
        <v>1289.25</v>
      </c>
      <c r="T34" s="96">
        <f t="shared" si="0"/>
        <v>0</v>
      </c>
      <c r="U34" s="96">
        <f t="shared" si="1"/>
        <v>0</v>
      </c>
      <c r="W34" s="94">
        <f t="shared" si="2"/>
        <v>0</v>
      </c>
      <c r="X34" s="94">
        <f t="shared" si="3"/>
        <v>0</v>
      </c>
    </row>
    <row r="35" spans="1:24" ht="267.75">
      <c r="A35" s="20">
        <v>25</v>
      </c>
      <c r="B35" s="21" t="s">
        <v>463</v>
      </c>
      <c r="C35" s="22" t="s">
        <v>464</v>
      </c>
      <c r="D35" s="21" t="s">
        <v>465</v>
      </c>
      <c r="E35" s="23">
        <v>0</v>
      </c>
      <c r="F35" s="24">
        <v>0</v>
      </c>
      <c r="G35" s="24">
        <v>0</v>
      </c>
      <c r="H35" s="25">
        <v>0</v>
      </c>
      <c r="I35" s="26"/>
      <c r="J35" s="24">
        <v>0</v>
      </c>
      <c r="K35" s="27">
        <v>0</v>
      </c>
      <c r="L35" s="43">
        <v>0</v>
      </c>
      <c r="M35" s="53">
        <v>0</v>
      </c>
      <c r="N35" s="34"/>
      <c r="O35" s="60">
        <v>203616</v>
      </c>
      <c r="P35" s="60">
        <v>4907</v>
      </c>
      <c r="Q35" s="60">
        <v>3925.6</v>
      </c>
      <c r="R35" s="60">
        <v>3680.25</v>
      </c>
      <c r="T35" s="96">
        <f t="shared" si="0"/>
        <v>0</v>
      </c>
      <c r="U35" s="96">
        <f t="shared" si="1"/>
        <v>0</v>
      </c>
      <c r="W35" s="94">
        <f t="shared" si="2"/>
        <v>0</v>
      </c>
      <c r="X35" s="94">
        <f t="shared" si="3"/>
        <v>0</v>
      </c>
    </row>
    <row r="36" spans="1:24" ht="63.75">
      <c r="A36" s="20">
        <v>26</v>
      </c>
      <c r="B36" s="21" t="s">
        <v>466</v>
      </c>
      <c r="C36" s="22" t="s">
        <v>467</v>
      </c>
      <c r="D36" s="21" t="s">
        <v>468</v>
      </c>
      <c r="E36" s="23">
        <v>0</v>
      </c>
      <c r="F36" s="24">
        <v>0</v>
      </c>
      <c r="G36" s="24">
        <v>0</v>
      </c>
      <c r="H36" s="25">
        <v>0</v>
      </c>
      <c r="I36" s="26"/>
      <c r="J36" s="24">
        <v>0</v>
      </c>
      <c r="K36" s="27">
        <v>0</v>
      </c>
      <c r="L36" s="43">
        <v>0</v>
      </c>
      <c r="M36" s="53">
        <v>0</v>
      </c>
      <c r="N36" s="34"/>
      <c r="O36" s="60">
        <v>44492</v>
      </c>
      <c r="P36" s="60">
        <v>3069</v>
      </c>
      <c r="Q36" s="60">
        <v>2455.1999999999998</v>
      </c>
      <c r="R36" s="60">
        <v>2301.75</v>
      </c>
      <c r="T36" s="96">
        <f t="shared" si="0"/>
        <v>0</v>
      </c>
      <c r="U36" s="96">
        <f t="shared" si="1"/>
        <v>0</v>
      </c>
      <c r="W36" s="94">
        <f t="shared" si="2"/>
        <v>0</v>
      </c>
      <c r="X36" s="94">
        <f t="shared" si="3"/>
        <v>0</v>
      </c>
    </row>
    <row r="37" spans="1:24" ht="229.5">
      <c r="A37" s="20">
        <v>27</v>
      </c>
      <c r="B37" s="21" t="s">
        <v>469</v>
      </c>
      <c r="C37" s="22" t="s">
        <v>470</v>
      </c>
      <c r="D37" s="21" t="s">
        <v>403</v>
      </c>
      <c r="E37" s="23">
        <v>5</v>
      </c>
      <c r="F37" s="24">
        <v>5815</v>
      </c>
      <c r="G37" s="24">
        <v>4173</v>
      </c>
      <c r="H37" s="25">
        <v>0</v>
      </c>
      <c r="I37" s="26"/>
      <c r="J37" s="24">
        <v>5815</v>
      </c>
      <c r="K37" s="27">
        <v>29075</v>
      </c>
      <c r="L37" s="43">
        <v>0</v>
      </c>
      <c r="M37" s="53">
        <v>5</v>
      </c>
      <c r="N37" s="34"/>
      <c r="O37" s="60">
        <v>35290</v>
      </c>
      <c r="P37" s="60">
        <v>4173</v>
      </c>
      <c r="Q37" s="60">
        <v>3338.4</v>
      </c>
      <c r="R37" s="60">
        <v>3129.75</v>
      </c>
      <c r="T37" s="96">
        <f t="shared" si="0"/>
        <v>19412796</v>
      </c>
      <c r="U37" s="96">
        <f t="shared" si="1"/>
        <v>18199496.25</v>
      </c>
      <c r="W37" s="94">
        <f t="shared" si="2"/>
        <v>19412796</v>
      </c>
      <c r="X37" s="94">
        <f t="shared" si="3"/>
        <v>18199496.25</v>
      </c>
    </row>
    <row r="38" spans="1:24" ht="293.25">
      <c r="A38" s="20">
        <v>28</v>
      </c>
      <c r="B38" s="21" t="s">
        <v>471</v>
      </c>
      <c r="C38" s="28" t="s">
        <v>472</v>
      </c>
      <c r="D38" s="21" t="s">
        <v>443</v>
      </c>
      <c r="E38" s="23">
        <v>0</v>
      </c>
      <c r="F38" s="24">
        <v>0</v>
      </c>
      <c r="G38" s="24">
        <v>0</v>
      </c>
      <c r="H38" s="25">
        <v>0</v>
      </c>
      <c r="I38" s="26"/>
      <c r="J38" s="24">
        <v>0</v>
      </c>
      <c r="K38" s="27">
        <v>0</v>
      </c>
      <c r="L38" s="43">
        <v>0</v>
      </c>
      <c r="M38" s="53">
        <v>0</v>
      </c>
      <c r="N38" s="34"/>
      <c r="O38" s="60">
        <v>14552</v>
      </c>
      <c r="P38" s="60">
        <v>2685</v>
      </c>
      <c r="Q38" s="60">
        <v>2148</v>
      </c>
      <c r="R38" s="60">
        <v>2013.75</v>
      </c>
      <c r="T38" s="96">
        <f t="shared" si="0"/>
        <v>0</v>
      </c>
      <c r="U38" s="96">
        <f t="shared" si="1"/>
        <v>0</v>
      </c>
      <c r="W38" s="94">
        <f t="shared" si="2"/>
        <v>0</v>
      </c>
      <c r="X38" s="94">
        <f t="shared" si="3"/>
        <v>0</v>
      </c>
    </row>
    <row r="39" spans="1:24" ht="293.25">
      <c r="A39" s="20">
        <v>29</v>
      </c>
      <c r="B39" s="21" t="s">
        <v>473</v>
      </c>
      <c r="C39" s="22" t="s">
        <v>472</v>
      </c>
      <c r="D39" s="21" t="s">
        <v>474</v>
      </c>
      <c r="E39" s="23">
        <v>0</v>
      </c>
      <c r="F39" s="24">
        <v>0</v>
      </c>
      <c r="G39" s="24">
        <v>0</v>
      </c>
      <c r="H39" s="25">
        <v>0</v>
      </c>
      <c r="I39" s="26"/>
      <c r="J39" s="24">
        <v>0</v>
      </c>
      <c r="K39" s="27">
        <v>0</v>
      </c>
      <c r="L39" s="43">
        <v>0</v>
      </c>
      <c r="M39" s="53">
        <v>0</v>
      </c>
      <c r="N39" s="34"/>
      <c r="O39" s="60">
        <v>10426</v>
      </c>
      <c r="P39" s="60">
        <v>1744</v>
      </c>
      <c r="Q39" s="60">
        <v>1395.2</v>
      </c>
      <c r="R39" s="60">
        <v>1308</v>
      </c>
      <c r="T39" s="96">
        <f t="shared" si="0"/>
        <v>0</v>
      </c>
      <c r="U39" s="96">
        <f t="shared" si="1"/>
        <v>0</v>
      </c>
      <c r="W39" s="94">
        <f t="shared" si="2"/>
        <v>0</v>
      </c>
      <c r="X39" s="94">
        <f t="shared" si="3"/>
        <v>0</v>
      </c>
    </row>
    <row r="40" spans="1:24" ht="344.25">
      <c r="A40" s="20">
        <v>30</v>
      </c>
      <c r="B40" s="21" t="s">
        <v>475</v>
      </c>
      <c r="C40" s="22" t="s">
        <v>476</v>
      </c>
      <c r="D40" s="21" t="s">
        <v>465</v>
      </c>
      <c r="E40" s="23">
        <v>7</v>
      </c>
      <c r="F40" s="24">
        <v>6377</v>
      </c>
      <c r="G40" s="24">
        <v>5064</v>
      </c>
      <c r="H40" s="25">
        <v>0</v>
      </c>
      <c r="I40" s="26"/>
      <c r="J40" s="24">
        <v>6377</v>
      </c>
      <c r="K40" s="27">
        <v>44639</v>
      </c>
      <c r="L40" s="43">
        <v>0</v>
      </c>
      <c r="M40" s="53">
        <v>7</v>
      </c>
      <c r="N40" s="34"/>
      <c r="O40" s="60">
        <v>35951</v>
      </c>
      <c r="P40" s="60">
        <v>5064</v>
      </c>
      <c r="Q40" s="60">
        <v>4051.2</v>
      </c>
      <c r="R40" s="60">
        <v>3798</v>
      </c>
      <c r="T40" s="96">
        <f t="shared" si="0"/>
        <v>25834502.399999999</v>
      </c>
      <c r="U40" s="96">
        <f t="shared" si="1"/>
        <v>24219846</v>
      </c>
      <c r="W40" s="94">
        <f t="shared" si="2"/>
        <v>25834502.399999999</v>
      </c>
      <c r="X40" s="94">
        <f t="shared" si="3"/>
        <v>24219846</v>
      </c>
    </row>
    <row r="41" spans="1:24" ht="344.25">
      <c r="A41" s="20">
        <v>31</v>
      </c>
      <c r="B41" s="21" t="s">
        <v>477</v>
      </c>
      <c r="C41" s="22" t="s">
        <v>476</v>
      </c>
      <c r="D41" s="21" t="s">
        <v>478</v>
      </c>
      <c r="E41" s="23">
        <v>0</v>
      </c>
      <c r="F41" s="24">
        <v>0</v>
      </c>
      <c r="G41" s="24">
        <v>0</v>
      </c>
      <c r="H41" s="25">
        <v>0</v>
      </c>
      <c r="I41" s="26"/>
      <c r="J41" s="24">
        <v>0</v>
      </c>
      <c r="K41" s="27">
        <v>0</v>
      </c>
      <c r="L41" s="43">
        <v>0</v>
      </c>
      <c r="M41" s="53">
        <v>0</v>
      </c>
      <c r="N41" s="34"/>
      <c r="O41" s="60">
        <v>20854</v>
      </c>
      <c r="P41" s="60">
        <v>2170</v>
      </c>
      <c r="Q41" s="60">
        <v>1736</v>
      </c>
      <c r="R41" s="60">
        <v>1627.5</v>
      </c>
      <c r="T41" s="96">
        <f t="shared" si="0"/>
        <v>0</v>
      </c>
      <c r="U41" s="96">
        <f t="shared" si="1"/>
        <v>0</v>
      </c>
      <c r="W41" s="94">
        <f t="shared" si="2"/>
        <v>0</v>
      </c>
      <c r="X41" s="94">
        <f t="shared" si="3"/>
        <v>0</v>
      </c>
    </row>
    <row r="42" spans="1:24" ht="344.25">
      <c r="A42" s="20">
        <v>32</v>
      </c>
      <c r="B42" s="21" t="s">
        <v>479</v>
      </c>
      <c r="C42" s="22" t="s">
        <v>480</v>
      </c>
      <c r="D42" s="21" t="s">
        <v>481</v>
      </c>
      <c r="E42" s="23">
        <v>0</v>
      </c>
      <c r="F42" s="24">
        <v>0</v>
      </c>
      <c r="G42" s="24">
        <v>0</v>
      </c>
      <c r="H42" s="25">
        <v>0</v>
      </c>
      <c r="I42" s="26"/>
      <c r="J42" s="24">
        <v>0</v>
      </c>
      <c r="K42" s="27">
        <v>0</v>
      </c>
      <c r="L42" s="43">
        <v>0</v>
      </c>
      <c r="M42" s="53">
        <v>0</v>
      </c>
      <c r="N42" s="34"/>
      <c r="O42" s="60">
        <v>57884</v>
      </c>
      <c r="P42" s="60">
        <v>13286</v>
      </c>
      <c r="Q42" s="60">
        <v>10628.8</v>
      </c>
      <c r="R42" s="60">
        <v>9964.5</v>
      </c>
      <c r="T42" s="96">
        <f t="shared" si="0"/>
        <v>0</v>
      </c>
      <c r="U42" s="96">
        <f t="shared" si="1"/>
        <v>0</v>
      </c>
      <c r="W42" s="94">
        <f t="shared" si="2"/>
        <v>0</v>
      </c>
      <c r="X42" s="94">
        <f t="shared" si="3"/>
        <v>0</v>
      </c>
    </row>
    <row r="43" spans="1:24" ht="76.5">
      <c r="A43" s="20">
        <v>33</v>
      </c>
      <c r="B43" s="21" t="s">
        <v>482</v>
      </c>
      <c r="C43" s="22" t="s">
        <v>483</v>
      </c>
      <c r="D43" s="21" t="s">
        <v>403</v>
      </c>
      <c r="E43" s="23">
        <v>2</v>
      </c>
      <c r="F43" s="24">
        <v>23420</v>
      </c>
      <c r="G43" s="24">
        <v>11723</v>
      </c>
      <c r="H43" s="25">
        <v>0</v>
      </c>
      <c r="I43" s="26"/>
      <c r="J43" s="24">
        <v>23420</v>
      </c>
      <c r="K43" s="27">
        <v>46840</v>
      </c>
      <c r="L43" s="43">
        <v>0</v>
      </c>
      <c r="M43" s="53">
        <v>2</v>
      </c>
      <c r="N43" s="34"/>
      <c r="O43" s="60">
        <v>51332</v>
      </c>
      <c r="P43" s="60">
        <v>11723</v>
      </c>
      <c r="Q43" s="60">
        <v>9378.4</v>
      </c>
      <c r="R43" s="60">
        <v>8792.25</v>
      </c>
      <c r="T43" s="96">
        <f t="shared" si="0"/>
        <v>219642128</v>
      </c>
      <c r="U43" s="96">
        <f t="shared" si="1"/>
        <v>205914495</v>
      </c>
      <c r="W43" s="94">
        <f t="shared" si="2"/>
        <v>219642128</v>
      </c>
      <c r="X43" s="94">
        <f t="shared" si="3"/>
        <v>205914495</v>
      </c>
    </row>
    <row r="44" spans="1:24" ht="76.5">
      <c r="A44" s="20">
        <v>34</v>
      </c>
      <c r="B44" s="21" t="s">
        <v>484</v>
      </c>
      <c r="C44" s="22" t="s">
        <v>485</v>
      </c>
      <c r="D44" s="21" t="s">
        <v>486</v>
      </c>
      <c r="E44" s="23">
        <v>0</v>
      </c>
      <c r="F44" s="24">
        <v>0</v>
      </c>
      <c r="G44" s="24">
        <v>0</v>
      </c>
      <c r="H44" s="25">
        <v>0</v>
      </c>
      <c r="I44" s="26"/>
      <c r="J44" s="24">
        <v>0</v>
      </c>
      <c r="K44" s="27">
        <v>0</v>
      </c>
      <c r="L44" s="43">
        <v>0</v>
      </c>
      <c r="M44" s="53">
        <v>0</v>
      </c>
      <c r="N44" s="34"/>
      <c r="O44" s="60">
        <v>21399</v>
      </c>
      <c r="P44" s="60">
        <v>3084</v>
      </c>
      <c r="Q44" s="60">
        <v>2467.1999999999998</v>
      </c>
      <c r="R44" s="60">
        <v>2313</v>
      </c>
      <c r="T44" s="96">
        <f t="shared" si="0"/>
        <v>0</v>
      </c>
      <c r="U44" s="96">
        <f t="shared" si="1"/>
        <v>0</v>
      </c>
      <c r="W44" s="94">
        <f t="shared" si="2"/>
        <v>0</v>
      </c>
      <c r="X44" s="94">
        <f t="shared" si="3"/>
        <v>0</v>
      </c>
    </row>
    <row r="45" spans="1:24" ht="76.5">
      <c r="A45" s="20">
        <v>35</v>
      </c>
      <c r="B45" s="21" t="s">
        <v>487</v>
      </c>
      <c r="C45" s="22" t="s">
        <v>488</v>
      </c>
      <c r="D45" s="21" t="s">
        <v>489</v>
      </c>
      <c r="E45" s="23">
        <v>0</v>
      </c>
      <c r="F45" s="24">
        <v>0</v>
      </c>
      <c r="G45" s="24">
        <v>0</v>
      </c>
      <c r="H45" s="25">
        <v>0</v>
      </c>
      <c r="I45" s="26"/>
      <c r="J45" s="24">
        <v>0</v>
      </c>
      <c r="K45" s="27">
        <v>0</v>
      </c>
      <c r="L45" s="43">
        <v>0</v>
      </c>
      <c r="M45" s="53">
        <v>0</v>
      </c>
      <c r="N45" s="34"/>
      <c r="O45" s="60">
        <v>15720</v>
      </c>
      <c r="P45" s="60">
        <v>2692</v>
      </c>
      <c r="Q45" s="60">
        <v>2153.6</v>
      </c>
      <c r="R45" s="60">
        <v>2019</v>
      </c>
      <c r="T45" s="96">
        <f t="shared" si="0"/>
        <v>0</v>
      </c>
      <c r="U45" s="96">
        <f t="shared" si="1"/>
        <v>0</v>
      </c>
      <c r="W45" s="94">
        <f t="shared" si="2"/>
        <v>0</v>
      </c>
      <c r="X45" s="94">
        <f t="shared" si="3"/>
        <v>0</v>
      </c>
    </row>
    <row r="46" spans="1:24" ht="76.5">
      <c r="A46" s="20">
        <v>36</v>
      </c>
      <c r="B46" s="21" t="s">
        <v>490</v>
      </c>
      <c r="C46" s="22" t="s">
        <v>488</v>
      </c>
      <c r="D46" s="21" t="s">
        <v>465</v>
      </c>
      <c r="E46" s="23">
        <v>1</v>
      </c>
      <c r="F46" s="24">
        <v>12673</v>
      </c>
      <c r="G46" s="24">
        <v>10365</v>
      </c>
      <c r="H46" s="25">
        <v>0</v>
      </c>
      <c r="I46" s="26"/>
      <c r="J46" s="24">
        <v>12673</v>
      </c>
      <c r="K46" s="27">
        <v>12673</v>
      </c>
      <c r="L46" s="43">
        <v>0</v>
      </c>
      <c r="M46" s="53">
        <v>1</v>
      </c>
      <c r="N46" s="34"/>
      <c r="O46" s="60">
        <v>47933</v>
      </c>
      <c r="P46" s="60">
        <v>10365</v>
      </c>
      <c r="Q46" s="60">
        <v>8292</v>
      </c>
      <c r="R46" s="60">
        <v>7773.75</v>
      </c>
      <c r="T46" s="96">
        <f t="shared" si="0"/>
        <v>105084516</v>
      </c>
      <c r="U46" s="96">
        <f t="shared" si="1"/>
        <v>98516733.75</v>
      </c>
      <c r="W46" s="94">
        <f t="shared" si="2"/>
        <v>105084516</v>
      </c>
      <c r="X46" s="94">
        <f t="shared" si="3"/>
        <v>98516733.75</v>
      </c>
    </row>
    <row r="47" spans="1:24" ht="280.5">
      <c r="A47" s="20">
        <v>37</v>
      </c>
      <c r="B47" s="21" t="s">
        <v>491</v>
      </c>
      <c r="C47" s="22" t="s">
        <v>492</v>
      </c>
      <c r="D47" s="21" t="s">
        <v>493</v>
      </c>
      <c r="E47" s="23">
        <v>0</v>
      </c>
      <c r="F47" s="24">
        <v>0</v>
      </c>
      <c r="G47" s="24">
        <v>0</v>
      </c>
      <c r="H47" s="25">
        <v>0</v>
      </c>
      <c r="I47" s="26"/>
      <c r="J47" s="24">
        <v>0</v>
      </c>
      <c r="K47" s="27">
        <v>0</v>
      </c>
      <c r="L47" s="43">
        <v>0</v>
      </c>
      <c r="M47" s="53">
        <v>0</v>
      </c>
      <c r="N47" s="34"/>
      <c r="O47" s="60">
        <v>21656</v>
      </c>
      <c r="P47" s="60">
        <v>2991</v>
      </c>
      <c r="Q47" s="60">
        <v>2392.8000000000002</v>
      </c>
      <c r="R47" s="60">
        <v>2243.25</v>
      </c>
      <c r="T47" s="96">
        <f t="shared" si="0"/>
        <v>0</v>
      </c>
      <c r="U47" s="96">
        <f t="shared" si="1"/>
        <v>0</v>
      </c>
      <c r="W47" s="94">
        <f t="shared" si="2"/>
        <v>0</v>
      </c>
      <c r="X47" s="94">
        <f t="shared" si="3"/>
        <v>0</v>
      </c>
    </row>
    <row r="48" spans="1:24" ht="280.5">
      <c r="A48" s="20">
        <v>38</v>
      </c>
      <c r="B48" s="21" t="s">
        <v>494</v>
      </c>
      <c r="C48" s="22" t="s">
        <v>492</v>
      </c>
      <c r="D48" s="21" t="s">
        <v>495</v>
      </c>
      <c r="E48" s="23">
        <v>0</v>
      </c>
      <c r="F48" s="24">
        <v>0</v>
      </c>
      <c r="G48" s="24">
        <v>0</v>
      </c>
      <c r="H48" s="25">
        <v>0</v>
      </c>
      <c r="I48" s="26"/>
      <c r="J48" s="24">
        <v>0</v>
      </c>
      <c r="K48" s="27">
        <v>0</v>
      </c>
      <c r="L48" s="43">
        <v>0</v>
      </c>
      <c r="M48" s="53">
        <v>0</v>
      </c>
      <c r="N48" s="34"/>
      <c r="O48" s="60">
        <v>17975</v>
      </c>
      <c r="P48" s="60">
        <v>1879</v>
      </c>
      <c r="Q48" s="60">
        <v>1503.2</v>
      </c>
      <c r="R48" s="60">
        <v>1409.25</v>
      </c>
      <c r="T48" s="96">
        <f t="shared" si="0"/>
        <v>0</v>
      </c>
      <c r="U48" s="96">
        <f t="shared" si="1"/>
        <v>0</v>
      </c>
      <c r="W48" s="94">
        <f t="shared" si="2"/>
        <v>0</v>
      </c>
      <c r="X48" s="94">
        <f t="shared" si="3"/>
        <v>0</v>
      </c>
    </row>
    <row r="49" spans="1:24" ht="153">
      <c r="A49" s="20">
        <v>39</v>
      </c>
      <c r="B49" s="21" t="s">
        <v>496</v>
      </c>
      <c r="C49" s="22" t="s">
        <v>497</v>
      </c>
      <c r="D49" s="21" t="s">
        <v>465</v>
      </c>
      <c r="E49" s="23">
        <v>2</v>
      </c>
      <c r="F49" s="24">
        <v>24135</v>
      </c>
      <c r="G49" s="24">
        <v>5937</v>
      </c>
      <c r="H49" s="25">
        <v>0</v>
      </c>
      <c r="I49" s="26"/>
      <c r="J49" s="24">
        <v>24135</v>
      </c>
      <c r="K49" s="27">
        <v>48270</v>
      </c>
      <c r="L49" s="43">
        <v>0</v>
      </c>
      <c r="M49" s="53">
        <v>2</v>
      </c>
      <c r="N49" s="34"/>
      <c r="O49" s="60">
        <v>46519</v>
      </c>
      <c r="P49" s="60">
        <v>5937</v>
      </c>
      <c r="Q49" s="60">
        <v>4749.6000000000004</v>
      </c>
      <c r="R49" s="60">
        <v>4452.75</v>
      </c>
      <c r="T49" s="96">
        <f t="shared" si="0"/>
        <v>114631596.00000001</v>
      </c>
      <c r="U49" s="96">
        <f t="shared" si="1"/>
        <v>107467121.25</v>
      </c>
      <c r="W49" s="94">
        <f t="shared" si="2"/>
        <v>114631596.00000001</v>
      </c>
      <c r="X49" s="94">
        <f t="shared" si="3"/>
        <v>107467121.25</v>
      </c>
    </row>
    <row r="50" spans="1:24" ht="191.25">
      <c r="A50" s="20">
        <v>40</v>
      </c>
      <c r="B50" s="21" t="s">
        <v>498</v>
      </c>
      <c r="C50" s="22" t="s">
        <v>499</v>
      </c>
      <c r="D50" s="21" t="s">
        <v>440</v>
      </c>
      <c r="E50" s="23">
        <v>0</v>
      </c>
      <c r="F50" s="24">
        <v>0</v>
      </c>
      <c r="G50" s="24">
        <v>0</v>
      </c>
      <c r="H50" s="25">
        <v>0</v>
      </c>
      <c r="I50" s="26"/>
      <c r="J50" s="24">
        <v>0</v>
      </c>
      <c r="K50" s="27">
        <v>0</v>
      </c>
      <c r="L50" s="43">
        <v>0</v>
      </c>
      <c r="M50" s="53">
        <v>0</v>
      </c>
      <c r="N50" s="34"/>
      <c r="O50" s="60">
        <v>49645</v>
      </c>
      <c r="P50" s="60">
        <v>4579</v>
      </c>
      <c r="Q50" s="60">
        <v>3663.2</v>
      </c>
      <c r="R50" s="60">
        <v>3434.25</v>
      </c>
      <c r="T50" s="96">
        <f t="shared" si="0"/>
        <v>0</v>
      </c>
      <c r="U50" s="96">
        <f t="shared" si="1"/>
        <v>0</v>
      </c>
      <c r="W50" s="94">
        <f t="shared" si="2"/>
        <v>0</v>
      </c>
      <c r="X50" s="94">
        <f t="shared" si="3"/>
        <v>0</v>
      </c>
    </row>
    <row r="51" spans="1:24" ht="267.75">
      <c r="A51" s="20">
        <v>41</v>
      </c>
      <c r="B51" s="21" t="s">
        <v>500</v>
      </c>
      <c r="C51" s="22" t="s">
        <v>501</v>
      </c>
      <c r="D51" s="21" t="s">
        <v>502</v>
      </c>
      <c r="E51" s="23">
        <v>6</v>
      </c>
      <c r="F51" s="24">
        <v>2501</v>
      </c>
      <c r="G51" s="24">
        <v>1736</v>
      </c>
      <c r="H51" s="25">
        <v>0</v>
      </c>
      <c r="I51" s="26"/>
      <c r="J51" s="24">
        <v>2501</v>
      </c>
      <c r="K51" s="27">
        <v>15006</v>
      </c>
      <c r="L51" s="43">
        <v>0</v>
      </c>
      <c r="M51" s="53">
        <v>6</v>
      </c>
      <c r="N51" s="34"/>
      <c r="O51" s="60">
        <v>17646</v>
      </c>
      <c r="P51" s="60">
        <v>1736</v>
      </c>
      <c r="Q51" s="60">
        <v>1388.8</v>
      </c>
      <c r="R51" s="60">
        <v>1302</v>
      </c>
      <c r="T51" s="96">
        <f t="shared" si="0"/>
        <v>3473388.8</v>
      </c>
      <c r="U51" s="96">
        <f t="shared" si="1"/>
        <v>3256302</v>
      </c>
      <c r="W51" s="94">
        <f t="shared" si="2"/>
        <v>3473388.8</v>
      </c>
      <c r="X51" s="94">
        <f t="shared" si="3"/>
        <v>3256302</v>
      </c>
    </row>
    <row r="52" spans="1:24" ht="102">
      <c r="A52" s="20">
        <v>42</v>
      </c>
      <c r="B52" s="21" t="s">
        <v>503</v>
      </c>
      <c r="C52" s="22" t="s">
        <v>504</v>
      </c>
      <c r="D52" s="21" t="s">
        <v>505</v>
      </c>
      <c r="E52" s="23">
        <v>0</v>
      </c>
      <c r="F52" s="24">
        <v>0</v>
      </c>
      <c r="G52" s="24">
        <v>0</v>
      </c>
      <c r="H52" s="25">
        <v>0</v>
      </c>
      <c r="I52" s="26"/>
      <c r="J52" s="24">
        <v>0</v>
      </c>
      <c r="K52" s="27">
        <v>0</v>
      </c>
      <c r="L52" s="43">
        <v>0</v>
      </c>
      <c r="M52" s="53">
        <v>0</v>
      </c>
      <c r="N52" s="34"/>
      <c r="O52" s="60">
        <v>33383</v>
      </c>
      <c r="P52" s="60">
        <v>2827</v>
      </c>
      <c r="Q52" s="60">
        <v>2261.6</v>
      </c>
      <c r="R52" s="60">
        <v>2120.25</v>
      </c>
      <c r="T52" s="96">
        <f t="shared" si="0"/>
        <v>0</v>
      </c>
      <c r="U52" s="96">
        <f t="shared" si="1"/>
        <v>0</v>
      </c>
      <c r="W52" s="94">
        <f t="shared" si="2"/>
        <v>0</v>
      </c>
      <c r="X52" s="94">
        <f t="shared" si="3"/>
        <v>0</v>
      </c>
    </row>
    <row r="53" spans="1:24" ht="76.5">
      <c r="A53" s="20">
        <v>43</v>
      </c>
      <c r="B53" s="21" t="s">
        <v>506</v>
      </c>
      <c r="C53" s="22" t="s">
        <v>507</v>
      </c>
      <c r="D53" s="21" t="s">
        <v>508</v>
      </c>
      <c r="E53" s="23">
        <v>0</v>
      </c>
      <c r="F53" s="24">
        <v>0</v>
      </c>
      <c r="G53" s="24">
        <v>0</v>
      </c>
      <c r="H53" s="25">
        <v>0</v>
      </c>
      <c r="I53" s="26"/>
      <c r="J53" s="24">
        <v>0</v>
      </c>
      <c r="K53" s="27">
        <v>0</v>
      </c>
      <c r="L53" s="43">
        <v>0</v>
      </c>
      <c r="M53" s="53">
        <v>0</v>
      </c>
      <c r="N53" s="34"/>
      <c r="O53" s="60">
        <v>19250</v>
      </c>
      <c r="P53" s="60">
        <v>4072</v>
      </c>
      <c r="Q53" s="60">
        <v>3257.6</v>
      </c>
      <c r="R53" s="60">
        <v>3054</v>
      </c>
      <c r="T53" s="96">
        <f t="shared" si="0"/>
        <v>0</v>
      </c>
      <c r="U53" s="96">
        <f t="shared" si="1"/>
        <v>0</v>
      </c>
      <c r="W53" s="94">
        <f t="shared" si="2"/>
        <v>0</v>
      </c>
      <c r="X53" s="94">
        <f t="shared" si="3"/>
        <v>0</v>
      </c>
    </row>
    <row r="54" spans="1:24" ht="89.25">
      <c r="A54" s="20">
        <v>44</v>
      </c>
      <c r="B54" s="21" t="s">
        <v>509</v>
      </c>
      <c r="C54" s="22" t="s">
        <v>510</v>
      </c>
      <c r="D54" s="21" t="s">
        <v>403</v>
      </c>
      <c r="E54" s="23">
        <v>6</v>
      </c>
      <c r="F54" s="24">
        <v>23850</v>
      </c>
      <c r="G54" s="24">
        <v>17640</v>
      </c>
      <c r="H54" s="25">
        <v>0</v>
      </c>
      <c r="I54" s="26"/>
      <c r="J54" s="24">
        <v>23850</v>
      </c>
      <c r="K54" s="27">
        <v>143100</v>
      </c>
      <c r="L54" s="43">
        <v>0</v>
      </c>
      <c r="M54" s="53">
        <v>6</v>
      </c>
      <c r="N54" s="34"/>
      <c r="O54" s="60">
        <v>92444</v>
      </c>
      <c r="P54" s="60">
        <v>17640</v>
      </c>
      <c r="Q54" s="60">
        <v>14112</v>
      </c>
      <c r="R54" s="60">
        <v>13230</v>
      </c>
      <c r="T54" s="96">
        <f t="shared" si="0"/>
        <v>336571200</v>
      </c>
      <c r="U54" s="96">
        <f t="shared" si="1"/>
        <v>315535500</v>
      </c>
      <c r="W54" s="94">
        <f t="shared" si="2"/>
        <v>336571200</v>
      </c>
      <c r="X54" s="94">
        <f t="shared" si="3"/>
        <v>315535500</v>
      </c>
    </row>
    <row r="55" spans="1:24" ht="76.5">
      <c r="A55" s="20">
        <v>45</v>
      </c>
      <c r="B55" s="21" t="s">
        <v>511</v>
      </c>
      <c r="C55" s="28" t="s">
        <v>512</v>
      </c>
      <c r="D55" s="21" t="s">
        <v>465</v>
      </c>
      <c r="E55" s="23">
        <v>5</v>
      </c>
      <c r="F55" s="24">
        <v>8699</v>
      </c>
      <c r="G55" s="24">
        <v>7349</v>
      </c>
      <c r="H55" s="25">
        <v>0</v>
      </c>
      <c r="I55" s="26"/>
      <c r="J55" s="24">
        <v>8699</v>
      </c>
      <c r="K55" s="27">
        <v>43495</v>
      </c>
      <c r="L55" s="43">
        <v>0</v>
      </c>
      <c r="M55" s="53">
        <v>5</v>
      </c>
      <c r="N55" s="34"/>
      <c r="O55" s="60">
        <v>68977</v>
      </c>
      <c r="P55" s="60">
        <v>7349</v>
      </c>
      <c r="Q55" s="60">
        <v>5879.2</v>
      </c>
      <c r="R55" s="60">
        <v>5511.75</v>
      </c>
      <c r="T55" s="96">
        <f t="shared" si="0"/>
        <v>51143160.799999997</v>
      </c>
      <c r="U55" s="96">
        <f t="shared" si="1"/>
        <v>47946713.25</v>
      </c>
      <c r="W55" s="94">
        <f t="shared" si="2"/>
        <v>51143160.799999997</v>
      </c>
      <c r="X55" s="94">
        <f t="shared" si="3"/>
        <v>47946713.25</v>
      </c>
    </row>
    <row r="56" spans="1:24" ht="76.5">
      <c r="A56" s="20">
        <v>46</v>
      </c>
      <c r="B56" s="21" t="s">
        <v>513</v>
      </c>
      <c r="C56" s="22" t="s">
        <v>514</v>
      </c>
      <c r="D56" s="21" t="s">
        <v>403</v>
      </c>
      <c r="E56" s="23">
        <v>0</v>
      </c>
      <c r="F56" s="24">
        <v>0</v>
      </c>
      <c r="G56" s="24">
        <v>0</v>
      </c>
      <c r="H56" s="25">
        <v>0</v>
      </c>
      <c r="I56" s="26"/>
      <c r="J56" s="24">
        <v>0</v>
      </c>
      <c r="K56" s="27">
        <v>0</v>
      </c>
      <c r="L56" s="43">
        <v>0</v>
      </c>
      <c r="M56" s="53">
        <v>0</v>
      </c>
      <c r="N56" s="34"/>
      <c r="O56" s="60">
        <v>77036</v>
      </c>
      <c r="P56" s="60">
        <v>7349</v>
      </c>
      <c r="Q56" s="60">
        <v>5879.2</v>
      </c>
      <c r="R56" s="60">
        <v>5511.75</v>
      </c>
      <c r="T56" s="96">
        <f t="shared" si="0"/>
        <v>0</v>
      </c>
      <c r="U56" s="96">
        <f t="shared" si="1"/>
        <v>0</v>
      </c>
      <c r="W56" s="94">
        <f t="shared" si="2"/>
        <v>0</v>
      </c>
      <c r="X56" s="94">
        <f t="shared" si="3"/>
        <v>0</v>
      </c>
    </row>
    <row r="57" spans="1:24" ht="76.5">
      <c r="A57" s="20">
        <v>47</v>
      </c>
      <c r="B57" s="21" t="s">
        <v>515</v>
      </c>
      <c r="C57" s="22" t="s">
        <v>516</v>
      </c>
      <c r="D57" s="21" t="s">
        <v>465</v>
      </c>
      <c r="E57" s="23">
        <v>0</v>
      </c>
      <c r="F57" s="24">
        <v>0</v>
      </c>
      <c r="G57" s="24">
        <v>0</v>
      </c>
      <c r="H57" s="25">
        <v>0</v>
      </c>
      <c r="I57" s="26"/>
      <c r="J57" s="24">
        <v>0</v>
      </c>
      <c r="K57" s="27">
        <v>0</v>
      </c>
      <c r="L57" s="43">
        <v>0</v>
      </c>
      <c r="M57" s="53">
        <v>0</v>
      </c>
      <c r="N57" s="34"/>
      <c r="O57" s="60">
        <v>77246</v>
      </c>
      <c r="P57" s="60">
        <v>13607</v>
      </c>
      <c r="Q57" s="60">
        <v>10885.6</v>
      </c>
      <c r="R57" s="60">
        <v>10205.25</v>
      </c>
      <c r="T57" s="96">
        <f t="shared" si="0"/>
        <v>0</v>
      </c>
      <c r="U57" s="96">
        <f t="shared" si="1"/>
        <v>0</v>
      </c>
      <c r="W57" s="94">
        <f t="shared" si="2"/>
        <v>0</v>
      </c>
      <c r="X57" s="94">
        <f t="shared" si="3"/>
        <v>0</v>
      </c>
    </row>
    <row r="58" spans="1:24" ht="267.75">
      <c r="A58" s="20">
        <v>48</v>
      </c>
      <c r="B58" s="21" t="s">
        <v>517</v>
      </c>
      <c r="C58" s="22" t="s">
        <v>518</v>
      </c>
      <c r="D58" s="21" t="s">
        <v>403</v>
      </c>
      <c r="E58" s="23">
        <v>7</v>
      </c>
      <c r="F58" s="24">
        <v>38757</v>
      </c>
      <c r="G58" s="24">
        <v>30644</v>
      </c>
      <c r="H58" s="25">
        <v>0</v>
      </c>
      <c r="I58" s="26"/>
      <c r="J58" s="24">
        <v>38757</v>
      </c>
      <c r="K58" s="27">
        <v>271299</v>
      </c>
      <c r="L58" s="43">
        <v>0</v>
      </c>
      <c r="M58" s="53">
        <v>7</v>
      </c>
      <c r="N58" s="34"/>
      <c r="O58" s="60">
        <v>213989</v>
      </c>
      <c r="P58" s="60">
        <v>30644</v>
      </c>
      <c r="Q58" s="60">
        <v>24515.200000000001</v>
      </c>
      <c r="R58" s="60">
        <v>22983</v>
      </c>
      <c r="T58" s="96">
        <f t="shared" si="0"/>
        <v>950135606.39999998</v>
      </c>
      <c r="U58" s="96">
        <f t="shared" si="1"/>
        <v>890752131</v>
      </c>
      <c r="W58" s="94">
        <f t="shared" si="2"/>
        <v>950135606.39999998</v>
      </c>
      <c r="X58" s="94">
        <f t="shared" si="3"/>
        <v>890752131</v>
      </c>
    </row>
    <row r="59" spans="1:24" ht="76.5">
      <c r="A59" s="20">
        <v>49</v>
      </c>
      <c r="B59" s="21" t="s">
        <v>519</v>
      </c>
      <c r="C59" s="22" t="s">
        <v>520</v>
      </c>
      <c r="D59" s="21" t="s">
        <v>521</v>
      </c>
      <c r="E59" s="23">
        <v>0</v>
      </c>
      <c r="F59" s="24">
        <v>0</v>
      </c>
      <c r="G59" s="24">
        <v>0</v>
      </c>
      <c r="H59" s="25">
        <v>0</v>
      </c>
      <c r="I59" s="26"/>
      <c r="J59" s="24">
        <v>0</v>
      </c>
      <c r="K59" s="27">
        <v>0</v>
      </c>
      <c r="L59" s="43">
        <v>0</v>
      </c>
      <c r="M59" s="53">
        <v>0</v>
      </c>
      <c r="N59" s="34"/>
      <c r="O59" s="60">
        <v>93039</v>
      </c>
      <c r="P59" s="60">
        <v>16799</v>
      </c>
      <c r="Q59" s="60">
        <v>13439.2</v>
      </c>
      <c r="R59" s="60">
        <v>12599.25</v>
      </c>
      <c r="T59" s="96">
        <f t="shared" si="0"/>
        <v>0</v>
      </c>
      <c r="U59" s="96">
        <f t="shared" si="1"/>
        <v>0</v>
      </c>
      <c r="W59" s="94">
        <f t="shared" si="2"/>
        <v>0</v>
      </c>
      <c r="X59" s="94">
        <f t="shared" si="3"/>
        <v>0</v>
      </c>
    </row>
    <row r="60" spans="1:24" ht="76.5">
      <c r="A60" s="20">
        <v>50</v>
      </c>
      <c r="B60" s="21" t="s">
        <v>522</v>
      </c>
      <c r="C60" s="22" t="s">
        <v>523</v>
      </c>
      <c r="D60" s="21" t="s">
        <v>403</v>
      </c>
      <c r="E60" s="23">
        <v>7</v>
      </c>
      <c r="F60" s="24">
        <v>8501</v>
      </c>
      <c r="G60" s="24">
        <v>6924</v>
      </c>
      <c r="H60" s="25">
        <v>0</v>
      </c>
      <c r="I60" s="26"/>
      <c r="J60" s="24">
        <v>8501</v>
      </c>
      <c r="K60" s="27">
        <v>59507</v>
      </c>
      <c r="L60" s="43">
        <v>0</v>
      </c>
      <c r="M60" s="53">
        <v>7</v>
      </c>
      <c r="N60" s="34"/>
      <c r="O60" s="60">
        <v>90731</v>
      </c>
      <c r="P60" s="60">
        <v>6924</v>
      </c>
      <c r="Q60" s="60">
        <v>5539.2</v>
      </c>
      <c r="R60" s="60">
        <v>5193</v>
      </c>
      <c r="T60" s="96">
        <f t="shared" si="0"/>
        <v>47088739.199999996</v>
      </c>
      <c r="U60" s="96">
        <f t="shared" si="1"/>
        <v>44145693</v>
      </c>
      <c r="W60" s="94">
        <f t="shared" si="2"/>
        <v>47088739.199999996</v>
      </c>
      <c r="X60" s="94">
        <f t="shared" si="3"/>
        <v>44145693</v>
      </c>
    </row>
    <row r="61" spans="1:24" ht="76.5">
      <c r="A61" s="20">
        <v>51</v>
      </c>
      <c r="B61" s="21" t="s">
        <v>524</v>
      </c>
      <c r="C61" s="22" t="s">
        <v>525</v>
      </c>
      <c r="D61" s="21" t="s">
        <v>521</v>
      </c>
      <c r="E61" s="23">
        <v>0</v>
      </c>
      <c r="F61" s="24">
        <v>0</v>
      </c>
      <c r="G61" s="24">
        <v>0</v>
      </c>
      <c r="H61" s="25">
        <v>0</v>
      </c>
      <c r="I61" s="26"/>
      <c r="J61" s="24">
        <v>0</v>
      </c>
      <c r="K61" s="27">
        <v>0</v>
      </c>
      <c r="L61" s="43">
        <v>0</v>
      </c>
      <c r="M61" s="53">
        <v>0</v>
      </c>
      <c r="N61" s="34"/>
      <c r="O61" s="60">
        <v>76997</v>
      </c>
      <c r="P61" s="60">
        <v>5670</v>
      </c>
      <c r="Q61" s="60">
        <v>4536</v>
      </c>
      <c r="R61" s="60">
        <v>4252.5</v>
      </c>
      <c r="T61" s="96">
        <f t="shared" si="0"/>
        <v>0</v>
      </c>
      <c r="U61" s="96">
        <f t="shared" si="1"/>
        <v>0</v>
      </c>
      <c r="W61" s="94">
        <f t="shared" si="2"/>
        <v>0</v>
      </c>
      <c r="X61" s="94">
        <f t="shared" si="3"/>
        <v>0</v>
      </c>
    </row>
    <row r="62" spans="1:24" ht="114.75">
      <c r="A62" s="20">
        <v>52</v>
      </c>
      <c r="B62" s="21" t="s">
        <v>526</v>
      </c>
      <c r="C62" s="22" t="s">
        <v>527</v>
      </c>
      <c r="D62" s="21" t="s">
        <v>521</v>
      </c>
      <c r="E62" s="23">
        <v>0</v>
      </c>
      <c r="F62" s="24">
        <v>0</v>
      </c>
      <c r="G62" s="24">
        <v>0</v>
      </c>
      <c r="H62" s="25">
        <v>0</v>
      </c>
      <c r="I62" s="26"/>
      <c r="J62" s="24">
        <v>0</v>
      </c>
      <c r="K62" s="27">
        <v>0</v>
      </c>
      <c r="L62" s="43">
        <v>0</v>
      </c>
      <c r="M62" s="53">
        <v>0</v>
      </c>
      <c r="N62" s="34"/>
      <c r="O62" s="60">
        <v>59917</v>
      </c>
      <c r="P62" s="60">
        <v>6369</v>
      </c>
      <c r="Q62" s="60">
        <v>5095.2</v>
      </c>
      <c r="R62" s="60">
        <v>4776.75</v>
      </c>
      <c r="T62" s="96">
        <f t="shared" si="0"/>
        <v>0</v>
      </c>
      <c r="U62" s="96">
        <f t="shared" si="1"/>
        <v>0</v>
      </c>
      <c r="W62" s="94">
        <f t="shared" si="2"/>
        <v>0</v>
      </c>
      <c r="X62" s="94">
        <f t="shared" si="3"/>
        <v>0</v>
      </c>
    </row>
    <row r="63" spans="1:24" ht="409.5">
      <c r="A63" s="20">
        <v>53</v>
      </c>
      <c r="B63" s="21" t="s">
        <v>528</v>
      </c>
      <c r="C63" s="22" t="s">
        <v>529</v>
      </c>
      <c r="D63" s="21" t="s">
        <v>530</v>
      </c>
      <c r="E63" s="23">
        <v>0</v>
      </c>
      <c r="F63" s="24">
        <v>0</v>
      </c>
      <c r="G63" s="24">
        <v>0</v>
      </c>
      <c r="H63" s="25">
        <v>0</v>
      </c>
      <c r="I63" s="26"/>
      <c r="J63" s="24">
        <v>0</v>
      </c>
      <c r="K63" s="27">
        <v>0</v>
      </c>
      <c r="L63" s="43">
        <v>0</v>
      </c>
      <c r="M63" s="53">
        <v>0</v>
      </c>
      <c r="N63" s="34"/>
      <c r="O63" s="60">
        <v>280721</v>
      </c>
      <c r="P63" s="60">
        <v>9631</v>
      </c>
      <c r="Q63" s="60">
        <v>7704.8</v>
      </c>
      <c r="R63" s="60">
        <v>7223.25</v>
      </c>
      <c r="T63" s="96">
        <f t="shared" si="0"/>
        <v>0</v>
      </c>
      <c r="U63" s="96">
        <f t="shared" si="1"/>
        <v>0</v>
      </c>
      <c r="W63" s="94">
        <f t="shared" si="2"/>
        <v>0</v>
      </c>
      <c r="X63" s="94">
        <f t="shared" si="3"/>
        <v>0</v>
      </c>
    </row>
    <row r="64" spans="1:24" ht="102">
      <c r="A64" s="20">
        <v>54</v>
      </c>
      <c r="B64" s="21" t="s">
        <v>531</v>
      </c>
      <c r="C64" s="22" t="s">
        <v>532</v>
      </c>
      <c r="D64" s="21" t="s">
        <v>533</v>
      </c>
      <c r="E64" s="23">
        <v>0</v>
      </c>
      <c r="F64" s="24">
        <v>0</v>
      </c>
      <c r="G64" s="24">
        <v>0</v>
      </c>
      <c r="H64" s="25">
        <v>0</v>
      </c>
      <c r="I64" s="26"/>
      <c r="J64" s="24">
        <v>0</v>
      </c>
      <c r="K64" s="27">
        <v>0</v>
      </c>
      <c r="L64" s="43">
        <v>0</v>
      </c>
      <c r="M64" s="53">
        <v>0</v>
      </c>
      <c r="N64" s="34"/>
      <c r="O64" s="60">
        <v>20543</v>
      </c>
      <c r="P64" s="60">
        <v>5035</v>
      </c>
      <c r="Q64" s="60">
        <v>4028</v>
      </c>
      <c r="R64" s="60">
        <v>3776.25</v>
      </c>
      <c r="T64" s="96">
        <f t="shared" si="0"/>
        <v>0</v>
      </c>
      <c r="U64" s="96">
        <f t="shared" si="1"/>
        <v>0</v>
      </c>
      <c r="W64" s="94">
        <f t="shared" si="2"/>
        <v>0</v>
      </c>
      <c r="X64" s="94">
        <f t="shared" si="3"/>
        <v>0</v>
      </c>
    </row>
    <row r="65" spans="1:24" ht="102">
      <c r="A65" s="20">
        <v>55</v>
      </c>
      <c r="B65" s="21" t="s">
        <v>534</v>
      </c>
      <c r="C65" s="22" t="s">
        <v>532</v>
      </c>
      <c r="D65" s="21" t="s">
        <v>403</v>
      </c>
      <c r="E65" s="23">
        <v>5</v>
      </c>
      <c r="F65" s="24">
        <v>19278</v>
      </c>
      <c r="G65" s="24">
        <v>14891</v>
      </c>
      <c r="H65" s="25">
        <v>0</v>
      </c>
      <c r="I65" s="26"/>
      <c r="J65" s="24">
        <v>19278</v>
      </c>
      <c r="K65" s="27">
        <v>96390</v>
      </c>
      <c r="L65" s="43">
        <v>0</v>
      </c>
      <c r="M65" s="53">
        <v>5</v>
      </c>
      <c r="N65" s="34"/>
      <c r="O65" s="60">
        <v>56144</v>
      </c>
      <c r="P65" s="60">
        <v>14891</v>
      </c>
      <c r="Q65" s="60">
        <v>11912.8</v>
      </c>
      <c r="R65" s="60">
        <v>11168.25</v>
      </c>
      <c r="T65" s="96">
        <f t="shared" si="0"/>
        <v>229654958.39999998</v>
      </c>
      <c r="U65" s="96">
        <f t="shared" si="1"/>
        <v>215301523.5</v>
      </c>
      <c r="W65" s="94">
        <f t="shared" si="2"/>
        <v>229654958.39999998</v>
      </c>
      <c r="X65" s="94">
        <f t="shared" si="3"/>
        <v>215301523.5</v>
      </c>
    </row>
    <row r="66" spans="1:24" ht="63.75">
      <c r="A66" s="20">
        <v>56</v>
      </c>
      <c r="B66" s="21" t="s">
        <v>535</v>
      </c>
      <c r="C66" s="22" t="s">
        <v>536</v>
      </c>
      <c r="D66" s="21" t="s">
        <v>537</v>
      </c>
      <c r="E66" s="23">
        <v>0</v>
      </c>
      <c r="F66" s="24">
        <v>0</v>
      </c>
      <c r="G66" s="24">
        <v>0</v>
      </c>
      <c r="H66" s="25">
        <v>0</v>
      </c>
      <c r="I66" s="26"/>
      <c r="J66" s="24">
        <v>0</v>
      </c>
      <c r="K66" s="27">
        <v>0</v>
      </c>
      <c r="L66" s="43">
        <v>0</v>
      </c>
      <c r="M66" s="53">
        <v>0</v>
      </c>
      <c r="N66" s="34"/>
      <c r="O66" s="60">
        <v>30815</v>
      </c>
      <c r="P66" s="60">
        <v>6872</v>
      </c>
      <c r="Q66" s="60">
        <v>5497.6</v>
      </c>
      <c r="R66" s="60">
        <v>5154</v>
      </c>
      <c r="T66" s="96">
        <f t="shared" si="0"/>
        <v>0</v>
      </c>
      <c r="U66" s="96">
        <f t="shared" si="1"/>
        <v>0</v>
      </c>
      <c r="W66" s="94">
        <f t="shared" si="2"/>
        <v>0</v>
      </c>
      <c r="X66" s="94">
        <f t="shared" si="3"/>
        <v>0</v>
      </c>
    </row>
    <row r="67" spans="1:24" ht="165.75">
      <c r="A67" s="20">
        <v>57</v>
      </c>
      <c r="B67" s="21" t="s">
        <v>538</v>
      </c>
      <c r="C67" s="22" t="s">
        <v>539</v>
      </c>
      <c r="D67" s="21" t="s">
        <v>540</v>
      </c>
      <c r="E67" s="23">
        <v>1</v>
      </c>
      <c r="F67" s="24">
        <v>9355</v>
      </c>
      <c r="G67" s="24">
        <v>6561</v>
      </c>
      <c r="H67" s="25">
        <v>0</v>
      </c>
      <c r="I67" s="26"/>
      <c r="J67" s="24">
        <v>9355</v>
      </c>
      <c r="K67" s="27">
        <v>9355</v>
      </c>
      <c r="L67" s="43">
        <v>0</v>
      </c>
      <c r="M67" s="53">
        <v>1</v>
      </c>
      <c r="N67" s="34"/>
      <c r="O67" s="60">
        <v>17646</v>
      </c>
      <c r="P67" s="60">
        <v>6561</v>
      </c>
      <c r="Q67" s="60">
        <v>5248.8</v>
      </c>
      <c r="R67" s="60">
        <v>4920.75</v>
      </c>
      <c r="T67" s="96">
        <f t="shared" si="0"/>
        <v>49102524</v>
      </c>
      <c r="U67" s="96">
        <f t="shared" si="1"/>
        <v>46033616.25</v>
      </c>
      <c r="W67" s="94">
        <f t="shared" si="2"/>
        <v>49102524</v>
      </c>
      <c r="X67" s="94">
        <f t="shared" si="3"/>
        <v>46033616.25</v>
      </c>
    </row>
    <row r="68" spans="1:24" ht="76.5">
      <c r="A68" s="20">
        <v>58</v>
      </c>
      <c r="B68" s="21" t="s">
        <v>541</v>
      </c>
      <c r="C68" s="22" t="s">
        <v>542</v>
      </c>
      <c r="D68" s="21" t="s">
        <v>543</v>
      </c>
      <c r="E68" s="23">
        <v>0</v>
      </c>
      <c r="F68" s="24">
        <v>0</v>
      </c>
      <c r="G68" s="24">
        <v>0</v>
      </c>
      <c r="H68" s="25">
        <v>0</v>
      </c>
      <c r="I68" s="26"/>
      <c r="J68" s="24">
        <v>0</v>
      </c>
      <c r="K68" s="27">
        <v>0</v>
      </c>
      <c r="L68" s="43">
        <v>0</v>
      </c>
      <c r="M68" s="53">
        <v>0</v>
      </c>
      <c r="N68" s="34"/>
      <c r="O68" s="60">
        <v>40417</v>
      </c>
      <c r="P68" s="60">
        <v>7190</v>
      </c>
      <c r="Q68" s="60">
        <v>5752</v>
      </c>
      <c r="R68" s="60">
        <v>5392.5</v>
      </c>
      <c r="T68" s="96">
        <f t="shared" si="0"/>
        <v>0</v>
      </c>
      <c r="U68" s="96">
        <f t="shared" si="1"/>
        <v>0</v>
      </c>
      <c r="W68" s="94">
        <f t="shared" si="2"/>
        <v>0</v>
      </c>
      <c r="X68" s="94">
        <f t="shared" si="3"/>
        <v>0</v>
      </c>
    </row>
    <row r="69" spans="1:24" ht="357">
      <c r="A69" s="20">
        <v>59</v>
      </c>
      <c r="B69" s="21" t="s">
        <v>544</v>
      </c>
      <c r="C69" s="22" t="s">
        <v>545</v>
      </c>
      <c r="D69" s="21" t="s">
        <v>546</v>
      </c>
      <c r="E69" s="23">
        <v>0</v>
      </c>
      <c r="F69" s="24">
        <v>0</v>
      </c>
      <c r="G69" s="24">
        <v>0</v>
      </c>
      <c r="H69" s="25">
        <v>0</v>
      </c>
      <c r="I69" s="26"/>
      <c r="J69" s="24">
        <v>0</v>
      </c>
      <c r="K69" s="27">
        <v>0</v>
      </c>
      <c r="L69" s="43">
        <v>0</v>
      </c>
      <c r="M69" s="53">
        <v>0</v>
      </c>
      <c r="N69" s="34"/>
      <c r="O69" s="60">
        <v>19344</v>
      </c>
      <c r="P69" s="60">
        <v>4556</v>
      </c>
      <c r="Q69" s="60">
        <v>3644.8</v>
      </c>
      <c r="R69" s="60">
        <v>3417</v>
      </c>
      <c r="T69" s="96">
        <f t="shared" si="0"/>
        <v>0</v>
      </c>
      <c r="U69" s="96">
        <f t="shared" si="1"/>
        <v>0</v>
      </c>
      <c r="W69" s="94">
        <f t="shared" si="2"/>
        <v>0</v>
      </c>
      <c r="X69" s="94">
        <f t="shared" si="3"/>
        <v>0</v>
      </c>
    </row>
    <row r="70" spans="1:24" ht="267.75">
      <c r="A70" s="20">
        <v>60</v>
      </c>
      <c r="B70" s="21" t="s">
        <v>547</v>
      </c>
      <c r="C70" s="22" t="s">
        <v>548</v>
      </c>
      <c r="D70" s="21" t="s">
        <v>465</v>
      </c>
      <c r="E70" s="23">
        <v>7</v>
      </c>
      <c r="F70" s="24">
        <v>7321</v>
      </c>
      <c r="G70" s="24">
        <v>5512</v>
      </c>
      <c r="H70" s="25">
        <v>0</v>
      </c>
      <c r="I70" s="26"/>
      <c r="J70" s="24">
        <v>7321</v>
      </c>
      <c r="K70" s="27">
        <v>51247</v>
      </c>
      <c r="L70" s="43">
        <v>0</v>
      </c>
      <c r="M70" s="53">
        <v>7</v>
      </c>
      <c r="N70" s="34"/>
      <c r="O70" s="60">
        <v>41628</v>
      </c>
      <c r="P70" s="60">
        <v>5512</v>
      </c>
      <c r="Q70" s="60">
        <v>4409.6000000000004</v>
      </c>
      <c r="R70" s="60">
        <v>4134</v>
      </c>
      <c r="T70" s="96">
        <f t="shared" si="0"/>
        <v>32282681.600000001</v>
      </c>
      <c r="U70" s="96">
        <f t="shared" si="1"/>
        <v>30265014</v>
      </c>
      <c r="W70" s="94">
        <f t="shared" si="2"/>
        <v>32282681.600000001</v>
      </c>
      <c r="X70" s="94">
        <f t="shared" si="3"/>
        <v>30265014</v>
      </c>
    </row>
    <row r="71" spans="1:24" ht="204">
      <c r="A71" s="20">
        <v>61</v>
      </c>
      <c r="B71" s="21" t="s">
        <v>549</v>
      </c>
      <c r="C71" s="22" t="s">
        <v>550</v>
      </c>
      <c r="D71" s="21" t="s">
        <v>551</v>
      </c>
      <c r="E71" s="23">
        <v>7</v>
      </c>
      <c r="F71" s="24">
        <v>12092</v>
      </c>
      <c r="G71" s="24">
        <v>7353</v>
      </c>
      <c r="H71" s="25">
        <v>0</v>
      </c>
      <c r="I71" s="26"/>
      <c r="J71" s="24">
        <v>12092</v>
      </c>
      <c r="K71" s="27">
        <v>84644</v>
      </c>
      <c r="L71" s="43">
        <v>0</v>
      </c>
      <c r="M71" s="53">
        <v>7</v>
      </c>
      <c r="N71" s="34"/>
      <c r="O71" s="60">
        <v>19250</v>
      </c>
      <c r="P71" s="60">
        <v>7353</v>
      </c>
      <c r="Q71" s="60">
        <v>5882.4</v>
      </c>
      <c r="R71" s="60">
        <v>5514.75</v>
      </c>
      <c r="T71" s="96">
        <f t="shared" si="0"/>
        <v>71129980.799999997</v>
      </c>
      <c r="U71" s="96">
        <f t="shared" si="1"/>
        <v>66684357</v>
      </c>
      <c r="W71" s="94">
        <f t="shared" si="2"/>
        <v>71129980.799999997</v>
      </c>
      <c r="X71" s="94">
        <f t="shared" si="3"/>
        <v>66684357</v>
      </c>
    </row>
    <row r="72" spans="1:24" ht="204">
      <c r="A72" s="20">
        <v>62</v>
      </c>
      <c r="B72" s="21" t="s">
        <v>552</v>
      </c>
      <c r="C72" s="22" t="s">
        <v>553</v>
      </c>
      <c r="D72" s="21" t="s">
        <v>554</v>
      </c>
      <c r="E72" s="23">
        <v>0</v>
      </c>
      <c r="F72" s="24">
        <v>0</v>
      </c>
      <c r="G72" s="24">
        <v>0</v>
      </c>
      <c r="H72" s="25">
        <v>0</v>
      </c>
      <c r="I72" s="26"/>
      <c r="J72" s="24">
        <v>0</v>
      </c>
      <c r="K72" s="27">
        <v>0</v>
      </c>
      <c r="L72" s="43">
        <v>0</v>
      </c>
      <c r="M72" s="53">
        <v>0</v>
      </c>
      <c r="N72" s="34"/>
      <c r="O72" s="60">
        <v>31670</v>
      </c>
      <c r="P72" s="60">
        <v>9276</v>
      </c>
      <c r="Q72" s="60">
        <v>7420.8</v>
      </c>
      <c r="R72" s="60">
        <v>6957</v>
      </c>
      <c r="T72" s="96">
        <f t="shared" si="0"/>
        <v>0</v>
      </c>
      <c r="U72" s="96">
        <f t="shared" si="1"/>
        <v>0</v>
      </c>
      <c r="W72" s="94">
        <f t="shared" si="2"/>
        <v>0</v>
      </c>
      <c r="X72" s="94">
        <f t="shared" si="3"/>
        <v>0</v>
      </c>
    </row>
    <row r="73" spans="1:24" ht="204">
      <c r="A73" s="20">
        <v>63</v>
      </c>
      <c r="B73" s="21" t="s">
        <v>555</v>
      </c>
      <c r="C73" s="28" t="s">
        <v>556</v>
      </c>
      <c r="D73" s="21" t="s">
        <v>554</v>
      </c>
      <c r="E73" s="23">
        <v>0</v>
      </c>
      <c r="F73" s="24">
        <v>0</v>
      </c>
      <c r="G73" s="24">
        <v>0</v>
      </c>
      <c r="H73" s="25">
        <v>0</v>
      </c>
      <c r="I73" s="26"/>
      <c r="J73" s="24">
        <v>0</v>
      </c>
      <c r="K73" s="27">
        <v>0</v>
      </c>
      <c r="L73" s="43">
        <v>0</v>
      </c>
      <c r="M73" s="53">
        <v>0</v>
      </c>
      <c r="N73" s="34"/>
      <c r="O73" s="60">
        <v>36735</v>
      </c>
      <c r="P73" s="60">
        <v>10579</v>
      </c>
      <c r="Q73" s="60">
        <v>8463.2000000000007</v>
      </c>
      <c r="R73" s="60">
        <v>7934.25</v>
      </c>
      <c r="T73" s="96">
        <f t="shared" si="0"/>
        <v>0</v>
      </c>
      <c r="U73" s="96">
        <f t="shared" si="1"/>
        <v>0</v>
      </c>
      <c r="W73" s="94">
        <f t="shared" si="2"/>
        <v>0</v>
      </c>
      <c r="X73" s="94">
        <f t="shared" si="3"/>
        <v>0</v>
      </c>
    </row>
    <row r="74" spans="1:24" ht="89.25">
      <c r="A74" s="20">
        <v>64</v>
      </c>
      <c r="B74" s="21" t="s">
        <v>557</v>
      </c>
      <c r="C74" s="28" t="s">
        <v>558</v>
      </c>
      <c r="D74" s="21" t="s">
        <v>559</v>
      </c>
      <c r="E74" s="23">
        <v>0</v>
      </c>
      <c r="F74" s="24">
        <v>0</v>
      </c>
      <c r="G74" s="24">
        <v>0</v>
      </c>
      <c r="H74" s="25">
        <v>0</v>
      </c>
      <c r="I74" s="26"/>
      <c r="J74" s="24">
        <v>0</v>
      </c>
      <c r="K74" s="27">
        <v>0</v>
      </c>
      <c r="L74" s="43">
        <v>0</v>
      </c>
      <c r="M74" s="53">
        <v>0</v>
      </c>
      <c r="N74" s="34"/>
      <c r="O74" s="60">
        <v>14140</v>
      </c>
      <c r="P74" s="60">
        <v>1145</v>
      </c>
      <c r="Q74" s="60">
        <v>916</v>
      </c>
      <c r="R74" s="60">
        <v>858.75</v>
      </c>
      <c r="T74" s="96">
        <f t="shared" ref="T74:T137" si="4">F74*Q74</f>
        <v>0</v>
      </c>
      <c r="U74" s="96">
        <f t="shared" ref="U74:U137" si="5">F74*R74</f>
        <v>0</v>
      </c>
      <c r="W74" s="94">
        <f t="shared" ref="W74:W137" si="6">T74-L74</f>
        <v>0</v>
      </c>
      <c r="X74" s="94">
        <f t="shared" ref="X74:X137" si="7">U74-L74</f>
        <v>0</v>
      </c>
    </row>
    <row r="75" spans="1:24" ht="89.25">
      <c r="A75" s="20">
        <v>65</v>
      </c>
      <c r="B75" s="21" t="s">
        <v>560</v>
      </c>
      <c r="C75" s="28" t="s">
        <v>561</v>
      </c>
      <c r="D75" s="21" t="s">
        <v>559</v>
      </c>
      <c r="E75" s="23">
        <v>10</v>
      </c>
      <c r="F75" s="24">
        <v>14664</v>
      </c>
      <c r="G75" s="24">
        <v>1414</v>
      </c>
      <c r="H75" s="25">
        <v>0</v>
      </c>
      <c r="I75" s="26"/>
      <c r="J75" s="24">
        <v>14664</v>
      </c>
      <c r="K75" s="27">
        <v>146640</v>
      </c>
      <c r="L75" s="43">
        <v>0</v>
      </c>
      <c r="M75" s="53">
        <v>10</v>
      </c>
      <c r="N75" s="34"/>
      <c r="O75" s="60">
        <v>47510</v>
      </c>
      <c r="P75" s="60">
        <v>1414</v>
      </c>
      <c r="Q75" s="60">
        <v>1131.2</v>
      </c>
      <c r="R75" s="60">
        <v>1060.5</v>
      </c>
      <c r="T75" s="96">
        <f t="shared" si="4"/>
        <v>16587916.800000001</v>
      </c>
      <c r="U75" s="96">
        <f t="shared" si="5"/>
        <v>15551172</v>
      </c>
      <c r="W75" s="94">
        <f t="shared" si="6"/>
        <v>16587916.800000001</v>
      </c>
      <c r="X75" s="94">
        <f t="shared" si="7"/>
        <v>15551172</v>
      </c>
    </row>
    <row r="76" spans="1:24" ht="76.5">
      <c r="A76" s="20">
        <v>66</v>
      </c>
      <c r="B76" s="21" t="s">
        <v>562</v>
      </c>
      <c r="C76" s="22" t="s">
        <v>563</v>
      </c>
      <c r="D76" s="21" t="s">
        <v>559</v>
      </c>
      <c r="E76" s="23">
        <v>0</v>
      </c>
      <c r="F76" s="24">
        <v>0</v>
      </c>
      <c r="G76" s="24">
        <v>0</v>
      </c>
      <c r="H76" s="25">
        <v>0</v>
      </c>
      <c r="I76" s="26"/>
      <c r="J76" s="24">
        <v>0</v>
      </c>
      <c r="K76" s="27">
        <v>0</v>
      </c>
      <c r="L76" s="43">
        <v>0</v>
      </c>
      <c r="M76" s="53">
        <v>0</v>
      </c>
      <c r="N76" s="34"/>
      <c r="O76" s="60">
        <v>12839</v>
      </c>
      <c r="P76" s="60">
        <v>1414</v>
      </c>
      <c r="Q76" s="60">
        <v>1131.2</v>
      </c>
      <c r="R76" s="60">
        <v>1060.5</v>
      </c>
      <c r="T76" s="96">
        <f t="shared" si="4"/>
        <v>0</v>
      </c>
      <c r="U76" s="96">
        <f t="shared" si="5"/>
        <v>0</v>
      </c>
      <c r="W76" s="94">
        <f t="shared" si="6"/>
        <v>0</v>
      </c>
      <c r="X76" s="94">
        <f t="shared" si="7"/>
        <v>0</v>
      </c>
    </row>
    <row r="77" spans="1:24" ht="76.5">
      <c r="A77" s="20">
        <v>67</v>
      </c>
      <c r="B77" s="21" t="s">
        <v>564</v>
      </c>
      <c r="C77" s="22" t="s">
        <v>565</v>
      </c>
      <c r="D77" s="21" t="s">
        <v>559</v>
      </c>
      <c r="E77" s="23">
        <v>0</v>
      </c>
      <c r="F77" s="24">
        <v>0</v>
      </c>
      <c r="G77" s="24">
        <v>0</v>
      </c>
      <c r="H77" s="25">
        <v>0</v>
      </c>
      <c r="I77" s="26"/>
      <c r="J77" s="24">
        <v>0</v>
      </c>
      <c r="K77" s="27">
        <v>0</v>
      </c>
      <c r="L77" s="43">
        <v>0</v>
      </c>
      <c r="M77" s="53">
        <v>0</v>
      </c>
      <c r="N77" s="54"/>
      <c r="O77" s="60">
        <v>25452</v>
      </c>
      <c r="P77" s="60">
        <v>1145</v>
      </c>
      <c r="Q77" s="60">
        <v>916</v>
      </c>
      <c r="R77" s="60">
        <v>858.75</v>
      </c>
      <c r="T77" s="96">
        <f t="shared" si="4"/>
        <v>0</v>
      </c>
      <c r="U77" s="96">
        <f t="shared" si="5"/>
        <v>0</v>
      </c>
      <c r="W77" s="94">
        <f t="shared" si="6"/>
        <v>0</v>
      </c>
      <c r="X77" s="94">
        <f t="shared" si="7"/>
        <v>0</v>
      </c>
    </row>
    <row r="78" spans="1:24" ht="89.25">
      <c r="A78" s="20">
        <v>68</v>
      </c>
      <c r="B78" s="21" t="s">
        <v>566</v>
      </c>
      <c r="C78" s="22" t="s">
        <v>567</v>
      </c>
      <c r="D78" s="21" t="s">
        <v>559</v>
      </c>
      <c r="E78" s="23">
        <v>0</v>
      </c>
      <c r="F78" s="24">
        <v>0</v>
      </c>
      <c r="G78" s="24">
        <v>0</v>
      </c>
      <c r="H78" s="25">
        <v>0</v>
      </c>
      <c r="I78" s="26"/>
      <c r="J78" s="24">
        <v>0</v>
      </c>
      <c r="K78" s="27">
        <v>0</v>
      </c>
      <c r="L78" s="43">
        <v>0</v>
      </c>
      <c r="M78" s="53">
        <v>0</v>
      </c>
      <c r="N78" s="54"/>
      <c r="O78" s="60">
        <v>30514</v>
      </c>
      <c r="P78" s="60">
        <v>1145</v>
      </c>
      <c r="Q78" s="60">
        <v>916</v>
      </c>
      <c r="R78" s="60">
        <v>858.75</v>
      </c>
      <c r="T78" s="96">
        <f t="shared" si="4"/>
        <v>0</v>
      </c>
      <c r="U78" s="96">
        <f t="shared" si="5"/>
        <v>0</v>
      </c>
      <c r="W78" s="94">
        <f t="shared" si="6"/>
        <v>0</v>
      </c>
      <c r="X78" s="94">
        <f t="shared" si="7"/>
        <v>0</v>
      </c>
    </row>
    <row r="79" spans="1:24" ht="102">
      <c r="A79" s="20">
        <v>69</v>
      </c>
      <c r="B79" s="21" t="s">
        <v>568</v>
      </c>
      <c r="C79" s="22" t="s">
        <v>569</v>
      </c>
      <c r="D79" s="21" t="s">
        <v>559</v>
      </c>
      <c r="E79" s="23">
        <v>10</v>
      </c>
      <c r="F79" s="24">
        <v>7993</v>
      </c>
      <c r="G79" s="24">
        <v>1414</v>
      </c>
      <c r="H79" s="25">
        <v>0</v>
      </c>
      <c r="I79" s="26"/>
      <c r="J79" s="24">
        <v>7993</v>
      </c>
      <c r="K79" s="27">
        <v>79930</v>
      </c>
      <c r="L79" s="43">
        <v>0</v>
      </c>
      <c r="M79" s="53">
        <v>10</v>
      </c>
      <c r="N79" s="36"/>
      <c r="O79" s="60">
        <v>56673</v>
      </c>
      <c r="P79" s="60">
        <v>1414</v>
      </c>
      <c r="Q79" s="60">
        <v>1131.2</v>
      </c>
      <c r="R79" s="60">
        <v>1060.5</v>
      </c>
      <c r="T79" s="96">
        <f t="shared" si="4"/>
        <v>9041681.5999999996</v>
      </c>
      <c r="U79" s="96">
        <f t="shared" si="5"/>
        <v>8476576.5</v>
      </c>
      <c r="W79" s="94">
        <f t="shared" si="6"/>
        <v>9041681.5999999996</v>
      </c>
      <c r="X79" s="94">
        <f t="shared" si="7"/>
        <v>8476576.5</v>
      </c>
    </row>
    <row r="80" spans="1:24" ht="102">
      <c r="A80" s="20">
        <v>70</v>
      </c>
      <c r="B80" s="21" t="s">
        <v>570</v>
      </c>
      <c r="C80" s="22" t="s">
        <v>571</v>
      </c>
      <c r="D80" s="21" t="s">
        <v>559</v>
      </c>
      <c r="E80" s="23">
        <v>0</v>
      </c>
      <c r="F80" s="24">
        <v>0</v>
      </c>
      <c r="G80" s="24">
        <v>0</v>
      </c>
      <c r="H80" s="25">
        <v>0</v>
      </c>
      <c r="I80" s="26"/>
      <c r="J80" s="24">
        <v>0</v>
      </c>
      <c r="K80" s="27">
        <v>0</v>
      </c>
      <c r="L80" s="43">
        <v>0</v>
      </c>
      <c r="M80" s="53">
        <v>0</v>
      </c>
      <c r="N80" s="36"/>
      <c r="O80" s="60">
        <v>56673</v>
      </c>
      <c r="P80" s="60">
        <v>1414</v>
      </c>
      <c r="Q80" s="60">
        <v>1131.2</v>
      </c>
      <c r="R80" s="60">
        <v>1060.5</v>
      </c>
      <c r="T80" s="96">
        <f t="shared" si="4"/>
        <v>0</v>
      </c>
      <c r="U80" s="96">
        <f t="shared" si="5"/>
        <v>0</v>
      </c>
      <c r="W80" s="94">
        <f t="shared" si="6"/>
        <v>0</v>
      </c>
      <c r="X80" s="94">
        <f t="shared" si="7"/>
        <v>0</v>
      </c>
    </row>
    <row r="81" spans="1:24" ht="89.25">
      <c r="A81" s="20">
        <v>71</v>
      </c>
      <c r="B81" s="21" t="s">
        <v>572</v>
      </c>
      <c r="C81" s="22" t="s">
        <v>573</v>
      </c>
      <c r="D81" s="21" t="s">
        <v>559</v>
      </c>
      <c r="E81" s="23">
        <v>0</v>
      </c>
      <c r="F81" s="24">
        <v>0</v>
      </c>
      <c r="G81" s="24">
        <v>0</v>
      </c>
      <c r="H81" s="25">
        <v>0</v>
      </c>
      <c r="I81" s="26"/>
      <c r="J81" s="24">
        <v>0</v>
      </c>
      <c r="K81" s="27">
        <v>0</v>
      </c>
      <c r="L81" s="43">
        <v>0</v>
      </c>
      <c r="M81" s="53">
        <v>0</v>
      </c>
      <c r="N81" s="36"/>
      <c r="O81" s="60">
        <v>136350</v>
      </c>
      <c r="P81" s="60">
        <v>3394</v>
      </c>
      <c r="Q81" s="60">
        <v>2715.2</v>
      </c>
      <c r="R81" s="60">
        <v>2545.5</v>
      </c>
      <c r="T81" s="96">
        <f t="shared" si="4"/>
        <v>0</v>
      </c>
      <c r="U81" s="96">
        <f t="shared" si="5"/>
        <v>0</v>
      </c>
      <c r="W81" s="94">
        <f t="shared" si="6"/>
        <v>0</v>
      </c>
      <c r="X81" s="94">
        <f t="shared" si="7"/>
        <v>0</v>
      </c>
    </row>
    <row r="82" spans="1:24" ht="89.25">
      <c r="A82" s="20">
        <v>72</v>
      </c>
      <c r="B82" s="21" t="s">
        <v>574</v>
      </c>
      <c r="C82" s="22" t="s">
        <v>575</v>
      </c>
      <c r="D82" s="21" t="s">
        <v>576</v>
      </c>
      <c r="E82" s="23">
        <v>10</v>
      </c>
      <c r="F82" s="24">
        <v>5899</v>
      </c>
      <c r="G82" s="24">
        <v>1321</v>
      </c>
      <c r="H82" s="25">
        <v>0</v>
      </c>
      <c r="I82" s="26"/>
      <c r="J82" s="24">
        <v>5899</v>
      </c>
      <c r="K82" s="27">
        <v>58990</v>
      </c>
      <c r="L82" s="43">
        <v>0</v>
      </c>
      <c r="M82" s="53">
        <v>10</v>
      </c>
      <c r="N82" s="36"/>
      <c r="O82" s="60">
        <v>113120</v>
      </c>
      <c r="P82" s="60">
        <v>1321</v>
      </c>
      <c r="Q82" s="60">
        <v>1056.8</v>
      </c>
      <c r="R82" s="60">
        <v>990.75</v>
      </c>
      <c r="T82" s="96">
        <f t="shared" si="4"/>
        <v>6234063.2000000002</v>
      </c>
      <c r="U82" s="96">
        <f t="shared" si="5"/>
        <v>5844434.25</v>
      </c>
      <c r="W82" s="94">
        <f t="shared" si="6"/>
        <v>6234063.2000000002</v>
      </c>
      <c r="X82" s="94">
        <f t="shared" si="7"/>
        <v>5844434.25</v>
      </c>
    </row>
    <row r="83" spans="1:24" ht="89.25">
      <c r="A83" s="20">
        <v>73</v>
      </c>
      <c r="B83" s="21" t="s">
        <v>577</v>
      </c>
      <c r="C83" s="22" t="s">
        <v>578</v>
      </c>
      <c r="D83" s="21" t="s">
        <v>579</v>
      </c>
      <c r="E83" s="23">
        <v>0</v>
      </c>
      <c r="F83" s="24">
        <v>0</v>
      </c>
      <c r="G83" s="24">
        <v>0</v>
      </c>
      <c r="H83" s="25">
        <v>0</v>
      </c>
      <c r="I83" s="26"/>
      <c r="J83" s="24">
        <v>0</v>
      </c>
      <c r="K83" s="27">
        <v>0</v>
      </c>
      <c r="L83" s="43">
        <v>0</v>
      </c>
      <c r="M83" s="53">
        <v>0</v>
      </c>
      <c r="N83" s="33"/>
      <c r="O83" s="60">
        <v>113120</v>
      </c>
      <c r="P83" s="60">
        <v>1132</v>
      </c>
      <c r="Q83" s="60">
        <v>905.6</v>
      </c>
      <c r="R83" s="60">
        <v>849</v>
      </c>
      <c r="T83" s="96">
        <f t="shared" si="4"/>
        <v>0</v>
      </c>
      <c r="U83" s="96">
        <f t="shared" si="5"/>
        <v>0</v>
      </c>
      <c r="W83" s="94">
        <f t="shared" si="6"/>
        <v>0</v>
      </c>
      <c r="X83" s="94">
        <f t="shared" si="7"/>
        <v>0</v>
      </c>
    </row>
    <row r="84" spans="1:24" ht="114.75">
      <c r="A84" s="20">
        <v>74</v>
      </c>
      <c r="B84" s="21" t="s">
        <v>580</v>
      </c>
      <c r="C84" s="22" t="s">
        <v>581</v>
      </c>
      <c r="D84" s="21" t="s">
        <v>582</v>
      </c>
      <c r="E84" s="23">
        <v>0</v>
      </c>
      <c r="F84" s="24">
        <v>0</v>
      </c>
      <c r="G84" s="24">
        <v>0</v>
      </c>
      <c r="H84" s="25">
        <v>0</v>
      </c>
      <c r="I84" s="26"/>
      <c r="J84" s="24">
        <v>0</v>
      </c>
      <c r="K84" s="27">
        <v>0</v>
      </c>
      <c r="L84" s="43">
        <v>0</v>
      </c>
      <c r="M84" s="53">
        <v>0</v>
      </c>
      <c r="O84" s="60">
        <v>42798</v>
      </c>
      <c r="P84" s="60">
        <v>848</v>
      </c>
      <c r="Q84" s="60">
        <v>678.4</v>
      </c>
      <c r="R84" s="60">
        <v>636</v>
      </c>
      <c r="T84" s="96">
        <f t="shared" si="4"/>
        <v>0</v>
      </c>
      <c r="U84" s="96">
        <f t="shared" si="5"/>
        <v>0</v>
      </c>
      <c r="W84" s="94">
        <f t="shared" si="6"/>
        <v>0</v>
      </c>
      <c r="X84" s="94">
        <f t="shared" si="7"/>
        <v>0</v>
      </c>
    </row>
    <row r="85" spans="1:24" ht="51">
      <c r="A85" s="20">
        <v>75</v>
      </c>
      <c r="B85" s="21" t="s">
        <v>583</v>
      </c>
      <c r="C85" s="22" t="s">
        <v>584</v>
      </c>
      <c r="D85" s="21" t="s">
        <v>559</v>
      </c>
      <c r="E85" s="23">
        <v>6</v>
      </c>
      <c r="F85" s="24">
        <v>990</v>
      </c>
      <c r="G85" s="24">
        <v>594</v>
      </c>
      <c r="H85" s="25">
        <v>0</v>
      </c>
      <c r="I85" s="26"/>
      <c r="J85" s="24">
        <v>990</v>
      </c>
      <c r="K85" s="27">
        <v>5940</v>
      </c>
      <c r="L85" s="43">
        <v>0</v>
      </c>
      <c r="M85" s="53">
        <v>6</v>
      </c>
      <c r="O85" s="60">
        <v>7539</v>
      </c>
      <c r="P85" s="60">
        <v>594</v>
      </c>
      <c r="Q85" s="60">
        <v>475.2</v>
      </c>
      <c r="R85" s="60">
        <v>445.5</v>
      </c>
      <c r="T85" s="96">
        <f t="shared" si="4"/>
        <v>470448</v>
      </c>
      <c r="U85" s="96">
        <f t="shared" si="5"/>
        <v>441045</v>
      </c>
      <c r="W85" s="94">
        <f t="shared" si="6"/>
        <v>470448</v>
      </c>
      <c r="X85" s="94">
        <f t="shared" si="7"/>
        <v>441045</v>
      </c>
    </row>
    <row r="86" spans="1:24" ht="140.25">
      <c r="A86" s="20">
        <v>76</v>
      </c>
      <c r="B86" s="21" t="s">
        <v>585</v>
      </c>
      <c r="C86" s="22" t="s">
        <v>586</v>
      </c>
      <c r="D86" s="21" t="s">
        <v>559</v>
      </c>
      <c r="E86" s="23">
        <v>0</v>
      </c>
      <c r="F86" s="24">
        <v>0</v>
      </c>
      <c r="G86" s="24">
        <v>0</v>
      </c>
      <c r="H86" s="25">
        <v>0</v>
      </c>
      <c r="I86" s="26"/>
      <c r="J86" s="24">
        <v>0</v>
      </c>
      <c r="K86" s="27">
        <v>0</v>
      </c>
      <c r="L86" s="43">
        <v>0</v>
      </c>
      <c r="M86" s="53">
        <v>0</v>
      </c>
      <c r="O86" s="60">
        <v>5992</v>
      </c>
      <c r="P86" s="60">
        <v>249</v>
      </c>
      <c r="Q86" s="60">
        <v>199.2</v>
      </c>
      <c r="R86" s="60">
        <v>186.75</v>
      </c>
      <c r="T86" s="96">
        <f t="shared" si="4"/>
        <v>0</v>
      </c>
      <c r="U86" s="96">
        <f t="shared" si="5"/>
        <v>0</v>
      </c>
      <c r="W86" s="94">
        <f t="shared" si="6"/>
        <v>0</v>
      </c>
      <c r="X86" s="94">
        <f t="shared" si="7"/>
        <v>0</v>
      </c>
    </row>
    <row r="87" spans="1:24" ht="38.25">
      <c r="A87" s="20">
        <v>77</v>
      </c>
      <c r="B87" s="21" t="s">
        <v>587</v>
      </c>
      <c r="C87" s="22" t="s">
        <v>588</v>
      </c>
      <c r="D87" s="21" t="s">
        <v>559</v>
      </c>
      <c r="E87" s="23">
        <v>0</v>
      </c>
      <c r="F87" s="24">
        <v>0</v>
      </c>
      <c r="G87" s="24">
        <v>0</v>
      </c>
      <c r="H87" s="25">
        <v>0</v>
      </c>
      <c r="I87" s="26"/>
      <c r="J87" s="24">
        <v>0</v>
      </c>
      <c r="K87" s="27">
        <v>0</v>
      </c>
      <c r="L87" s="43">
        <v>0</v>
      </c>
      <c r="M87" s="53">
        <v>0</v>
      </c>
      <c r="O87" s="60">
        <v>4010</v>
      </c>
      <c r="P87" s="60">
        <v>249</v>
      </c>
      <c r="Q87" s="60">
        <v>199.2</v>
      </c>
      <c r="R87" s="60">
        <v>186.75</v>
      </c>
      <c r="T87" s="96">
        <f t="shared" si="4"/>
        <v>0</v>
      </c>
      <c r="U87" s="96">
        <f t="shared" si="5"/>
        <v>0</v>
      </c>
      <c r="W87" s="94">
        <f t="shared" si="6"/>
        <v>0</v>
      </c>
      <c r="X87" s="94">
        <f t="shared" si="7"/>
        <v>0</v>
      </c>
    </row>
    <row r="88" spans="1:24" ht="76.5">
      <c r="A88" s="20">
        <v>78</v>
      </c>
      <c r="B88" s="29" t="s">
        <v>589</v>
      </c>
      <c r="C88" s="22" t="s">
        <v>590</v>
      </c>
      <c r="D88" s="21" t="s">
        <v>576</v>
      </c>
      <c r="E88" s="23">
        <v>0</v>
      </c>
      <c r="F88" s="24">
        <v>0</v>
      </c>
      <c r="G88" s="24">
        <v>0</v>
      </c>
      <c r="H88" s="25">
        <v>0</v>
      </c>
      <c r="I88" s="26"/>
      <c r="J88" s="24">
        <v>0</v>
      </c>
      <c r="K88" s="27">
        <v>0</v>
      </c>
      <c r="L88" s="43">
        <v>0</v>
      </c>
      <c r="M88" s="53">
        <v>0</v>
      </c>
      <c r="O88" s="60">
        <v>18439</v>
      </c>
      <c r="P88" s="60">
        <v>209</v>
      </c>
      <c r="Q88" s="60">
        <v>167.2</v>
      </c>
      <c r="R88" s="60">
        <v>156.75</v>
      </c>
      <c r="T88" s="96">
        <f t="shared" si="4"/>
        <v>0</v>
      </c>
      <c r="U88" s="96">
        <f t="shared" si="5"/>
        <v>0</v>
      </c>
      <c r="W88" s="94">
        <f t="shared" si="6"/>
        <v>0</v>
      </c>
      <c r="X88" s="94">
        <f t="shared" si="7"/>
        <v>0</v>
      </c>
    </row>
    <row r="89" spans="1:24" ht="63.75">
      <c r="A89" s="20">
        <v>79</v>
      </c>
      <c r="B89" s="29" t="s">
        <v>591</v>
      </c>
      <c r="C89" s="22" t="s">
        <v>592</v>
      </c>
      <c r="D89" s="21" t="s">
        <v>559</v>
      </c>
      <c r="E89" s="23">
        <v>6</v>
      </c>
      <c r="F89" s="24">
        <v>207</v>
      </c>
      <c r="G89" s="24">
        <v>191</v>
      </c>
      <c r="H89" s="25">
        <v>0</v>
      </c>
      <c r="I89" s="26"/>
      <c r="J89" s="24">
        <v>207</v>
      </c>
      <c r="K89" s="27">
        <v>1242</v>
      </c>
      <c r="L89" s="43">
        <v>0</v>
      </c>
      <c r="M89" s="53">
        <v>6</v>
      </c>
      <c r="O89" s="60">
        <v>7700</v>
      </c>
      <c r="P89" s="60">
        <v>191</v>
      </c>
      <c r="Q89" s="60">
        <v>152.80000000000001</v>
      </c>
      <c r="R89" s="60">
        <v>143.25</v>
      </c>
      <c r="T89" s="96">
        <f t="shared" si="4"/>
        <v>31629.600000000002</v>
      </c>
      <c r="U89" s="96">
        <f t="shared" si="5"/>
        <v>29652.75</v>
      </c>
      <c r="W89" s="94">
        <f t="shared" si="6"/>
        <v>31629.600000000002</v>
      </c>
      <c r="X89" s="94">
        <f t="shared" si="7"/>
        <v>29652.75</v>
      </c>
    </row>
    <row r="90" spans="1:24" ht="114.75">
      <c r="A90" s="20">
        <v>80</v>
      </c>
      <c r="B90" s="21" t="s">
        <v>593</v>
      </c>
      <c r="C90" s="22" t="s">
        <v>594</v>
      </c>
      <c r="D90" s="21" t="s">
        <v>559</v>
      </c>
      <c r="E90" s="23">
        <v>0</v>
      </c>
      <c r="F90" s="24">
        <v>0</v>
      </c>
      <c r="G90" s="24">
        <v>0</v>
      </c>
      <c r="H90" s="25">
        <v>0</v>
      </c>
      <c r="I90" s="26"/>
      <c r="J90" s="24">
        <v>0</v>
      </c>
      <c r="K90" s="27">
        <v>0</v>
      </c>
      <c r="L90" s="43">
        <v>0</v>
      </c>
      <c r="M90" s="53">
        <v>0</v>
      </c>
      <c r="O90" s="60">
        <v>8046</v>
      </c>
      <c r="P90" s="60">
        <v>214</v>
      </c>
      <c r="Q90" s="60">
        <v>171.2</v>
      </c>
      <c r="R90" s="60">
        <v>160.5</v>
      </c>
      <c r="T90" s="96">
        <f t="shared" si="4"/>
        <v>0</v>
      </c>
      <c r="U90" s="96">
        <f t="shared" si="5"/>
        <v>0</v>
      </c>
      <c r="W90" s="94">
        <f t="shared" si="6"/>
        <v>0</v>
      </c>
      <c r="X90" s="94">
        <f t="shared" si="7"/>
        <v>0</v>
      </c>
    </row>
    <row r="91" spans="1:24" ht="114.75">
      <c r="A91" s="20">
        <v>81</v>
      </c>
      <c r="B91" s="21" t="s">
        <v>595</v>
      </c>
      <c r="C91" s="22" t="s">
        <v>596</v>
      </c>
      <c r="D91" s="21" t="s">
        <v>559</v>
      </c>
      <c r="E91" s="23">
        <v>0</v>
      </c>
      <c r="F91" s="24">
        <v>0</v>
      </c>
      <c r="G91" s="24">
        <v>0</v>
      </c>
      <c r="H91" s="25">
        <v>0</v>
      </c>
      <c r="I91" s="26"/>
      <c r="J91" s="24">
        <v>0</v>
      </c>
      <c r="K91" s="27">
        <v>0</v>
      </c>
      <c r="L91" s="43">
        <v>0</v>
      </c>
      <c r="M91" s="53">
        <v>0</v>
      </c>
      <c r="O91" s="60">
        <v>5133</v>
      </c>
      <c r="P91" s="60">
        <v>214</v>
      </c>
      <c r="Q91" s="60">
        <v>171.2</v>
      </c>
      <c r="R91" s="60">
        <v>160.5</v>
      </c>
      <c r="T91" s="96">
        <f t="shared" si="4"/>
        <v>0</v>
      </c>
      <c r="U91" s="96">
        <f t="shared" si="5"/>
        <v>0</v>
      </c>
      <c r="W91" s="94">
        <f t="shared" si="6"/>
        <v>0</v>
      </c>
      <c r="X91" s="94">
        <f t="shared" si="7"/>
        <v>0</v>
      </c>
    </row>
    <row r="92" spans="1:24" ht="153">
      <c r="A92" s="20">
        <v>82</v>
      </c>
      <c r="B92" s="21" t="s">
        <v>597</v>
      </c>
      <c r="C92" s="22" t="s">
        <v>598</v>
      </c>
      <c r="D92" s="21" t="s">
        <v>559</v>
      </c>
      <c r="E92" s="23">
        <v>0</v>
      </c>
      <c r="F92" s="24">
        <v>0</v>
      </c>
      <c r="G92" s="24">
        <v>0</v>
      </c>
      <c r="H92" s="25">
        <v>0</v>
      </c>
      <c r="I92" s="26"/>
      <c r="J92" s="24">
        <v>0</v>
      </c>
      <c r="K92" s="27">
        <v>0</v>
      </c>
      <c r="L92" s="43">
        <v>0</v>
      </c>
      <c r="M92" s="53">
        <v>0</v>
      </c>
      <c r="O92" s="60">
        <v>13695</v>
      </c>
      <c r="P92" s="60">
        <v>2613</v>
      </c>
      <c r="Q92" s="60">
        <v>2090.4</v>
      </c>
      <c r="R92" s="60">
        <v>1959.75</v>
      </c>
      <c r="T92" s="96">
        <f t="shared" si="4"/>
        <v>0</v>
      </c>
      <c r="U92" s="96">
        <f t="shared" si="5"/>
        <v>0</v>
      </c>
      <c r="W92" s="94">
        <f t="shared" si="6"/>
        <v>0</v>
      </c>
      <c r="X92" s="94">
        <f t="shared" si="7"/>
        <v>0</v>
      </c>
    </row>
    <row r="93" spans="1:24" ht="140.25">
      <c r="A93" s="20">
        <v>83</v>
      </c>
      <c r="B93" s="21" t="s">
        <v>599</v>
      </c>
      <c r="C93" s="22" t="s">
        <v>600</v>
      </c>
      <c r="D93" s="21" t="s">
        <v>559</v>
      </c>
      <c r="E93" s="23">
        <v>0</v>
      </c>
      <c r="F93" s="24">
        <v>0</v>
      </c>
      <c r="G93" s="24">
        <v>0</v>
      </c>
      <c r="H93" s="25">
        <v>0</v>
      </c>
      <c r="I93" s="26"/>
      <c r="J93" s="24">
        <v>0</v>
      </c>
      <c r="K93" s="27">
        <v>0</v>
      </c>
      <c r="L93" s="43">
        <v>0</v>
      </c>
      <c r="M93" s="53">
        <v>0</v>
      </c>
      <c r="O93" s="60">
        <v>10426</v>
      </c>
      <c r="P93" s="60">
        <v>2613</v>
      </c>
      <c r="Q93" s="60">
        <v>2090.4</v>
      </c>
      <c r="R93" s="60">
        <v>1959.75</v>
      </c>
      <c r="T93" s="96">
        <f t="shared" si="4"/>
        <v>0</v>
      </c>
      <c r="U93" s="96">
        <f t="shared" si="5"/>
        <v>0</v>
      </c>
      <c r="W93" s="94">
        <f t="shared" si="6"/>
        <v>0</v>
      </c>
      <c r="X93" s="94">
        <f t="shared" si="7"/>
        <v>0</v>
      </c>
    </row>
    <row r="94" spans="1:24" ht="153">
      <c r="A94" s="20">
        <v>84</v>
      </c>
      <c r="B94" s="30" t="s">
        <v>601</v>
      </c>
      <c r="C94" s="22" t="s">
        <v>602</v>
      </c>
      <c r="D94" s="21" t="s">
        <v>559</v>
      </c>
      <c r="E94" s="23">
        <v>7</v>
      </c>
      <c r="F94" s="24">
        <v>3942</v>
      </c>
      <c r="G94" s="24">
        <v>3193</v>
      </c>
      <c r="H94" s="25">
        <v>0</v>
      </c>
      <c r="I94" s="26"/>
      <c r="J94" s="24">
        <v>3942</v>
      </c>
      <c r="K94" s="27">
        <v>27594</v>
      </c>
      <c r="L94" s="43">
        <v>0</v>
      </c>
      <c r="M94" s="53">
        <v>7</v>
      </c>
      <c r="O94" s="60">
        <v>15407</v>
      </c>
      <c r="P94" s="60">
        <v>3193</v>
      </c>
      <c r="Q94" s="60">
        <v>2554.4</v>
      </c>
      <c r="R94" s="60">
        <v>2394.75</v>
      </c>
      <c r="T94" s="96">
        <f t="shared" si="4"/>
        <v>10069444.800000001</v>
      </c>
      <c r="U94" s="96">
        <f t="shared" si="5"/>
        <v>9440104.5</v>
      </c>
      <c r="W94" s="94">
        <f t="shared" si="6"/>
        <v>10069444.800000001</v>
      </c>
      <c r="X94" s="94">
        <f t="shared" si="7"/>
        <v>9440104.5</v>
      </c>
    </row>
    <row r="95" spans="1:24" ht="140.25">
      <c r="A95" s="20">
        <v>85</v>
      </c>
      <c r="B95" s="21" t="s">
        <v>603</v>
      </c>
      <c r="C95" s="22" t="s">
        <v>604</v>
      </c>
      <c r="D95" s="21" t="s">
        <v>559</v>
      </c>
      <c r="E95" s="23">
        <v>0</v>
      </c>
      <c r="F95" s="24">
        <v>0</v>
      </c>
      <c r="G95" s="24">
        <v>0</v>
      </c>
      <c r="H95" s="25">
        <v>0</v>
      </c>
      <c r="I95" s="26"/>
      <c r="J95" s="24">
        <v>0</v>
      </c>
      <c r="K95" s="27">
        <v>0</v>
      </c>
      <c r="L95" s="43">
        <v>0</v>
      </c>
      <c r="M95" s="53">
        <v>0</v>
      </c>
      <c r="O95" s="60">
        <v>14438</v>
      </c>
      <c r="P95" s="60">
        <v>3193</v>
      </c>
      <c r="Q95" s="60">
        <v>2554.4</v>
      </c>
      <c r="R95" s="60">
        <v>2394.75</v>
      </c>
      <c r="T95" s="96">
        <f t="shared" si="4"/>
        <v>0</v>
      </c>
      <c r="U95" s="96">
        <f t="shared" si="5"/>
        <v>0</v>
      </c>
      <c r="W95" s="94">
        <f t="shared" si="6"/>
        <v>0</v>
      </c>
      <c r="X95" s="94">
        <f t="shared" si="7"/>
        <v>0</v>
      </c>
    </row>
    <row r="96" spans="1:24" ht="369.75">
      <c r="A96" s="20">
        <v>86</v>
      </c>
      <c r="B96" s="21" t="s">
        <v>605</v>
      </c>
      <c r="C96" s="22" t="s">
        <v>606</v>
      </c>
      <c r="D96" s="21" t="s">
        <v>559</v>
      </c>
      <c r="E96" s="23">
        <v>0</v>
      </c>
      <c r="F96" s="24">
        <v>0</v>
      </c>
      <c r="G96" s="24">
        <v>0</v>
      </c>
      <c r="H96" s="25">
        <v>0</v>
      </c>
      <c r="I96" s="26"/>
      <c r="J96" s="24">
        <v>0</v>
      </c>
      <c r="K96" s="27">
        <v>0</v>
      </c>
      <c r="L96" s="43">
        <v>0</v>
      </c>
      <c r="M96" s="53">
        <v>0</v>
      </c>
      <c r="O96" s="60">
        <v>20543</v>
      </c>
      <c r="P96" s="60">
        <v>4185</v>
      </c>
      <c r="Q96" s="60">
        <v>3348</v>
      </c>
      <c r="R96" s="60">
        <v>3138.75</v>
      </c>
      <c r="T96" s="96">
        <f t="shared" si="4"/>
        <v>0</v>
      </c>
      <c r="U96" s="96">
        <f t="shared" si="5"/>
        <v>0</v>
      </c>
      <c r="W96" s="94">
        <f t="shared" si="6"/>
        <v>0</v>
      </c>
      <c r="X96" s="94">
        <f t="shared" si="7"/>
        <v>0</v>
      </c>
    </row>
    <row r="97" spans="1:24" ht="63.75">
      <c r="A97" s="20">
        <v>87</v>
      </c>
      <c r="B97" s="21" t="s">
        <v>607</v>
      </c>
      <c r="C97" s="22" t="s">
        <v>608</v>
      </c>
      <c r="D97" s="21" t="s">
        <v>559</v>
      </c>
      <c r="E97" s="23">
        <v>0</v>
      </c>
      <c r="F97" s="24">
        <v>0</v>
      </c>
      <c r="G97" s="24">
        <v>0</v>
      </c>
      <c r="H97" s="25">
        <v>0</v>
      </c>
      <c r="I97" s="26"/>
      <c r="J97" s="24">
        <v>0</v>
      </c>
      <c r="K97" s="27">
        <v>0</v>
      </c>
      <c r="L97" s="43">
        <v>0</v>
      </c>
      <c r="M97" s="53">
        <v>0</v>
      </c>
      <c r="O97" s="60">
        <v>13009</v>
      </c>
      <c r="P97" s="60">
        <v>1018</v>
      </c>
      <c r="Q97" s="60">
        <v>814.4</v>
      </c>
      <c r="R97" s="60">
        <v>763.5</v>
      </c>
      <c r="T97" s="96">
        <f t="shared" si="4"/>
        <v>0</v>
      </c>
      <c r="U97" s="96">
        <f t="shared" si="5"/>
        <v>0</v>
      </c>
      <c r="W97" s="94">
        <f t="shared" si="6"/>
        <v>0</v>
      </c>
      <c r="X97" s="94">
        <f t="shared" si="7"/>
        <v>0</v>
      </c>
    </row>
    <row r="98" spans="1:24" ht="63.75">
      <c r="A98" s="20">
        <v>88</v>
      </c>
      <c r="B98" s="21" t="s">
        <v>609</v>
      </c>
      <c r="C98" s="22" t="s">
        <v>608</v>
      </c>
      <c r="D98" s="21" t="s">
        <v>559</v>
      </c>
      <c r="E98" s="23">
        <v>7</v>
      </c>
      <c r="F98" s="24">
        <v>3756</v>
      </c>
      <c r="G98" s="24">
        <v>1649</v>
      </c>
      <c r="H98" s="25">
        <v>0</v>
      </c>
      <c r="I98" s="26"/>
      <c r="J98" s="24">
        <v>3756</v>
      </c>
      <c r="K98" s="27">
        <v>26292</v>
      </c>
      <c r="L98" s="43">
        <v>0</v>
      </c>
      <c r="M98" s="53">
        <v>7</v>
      </c>
      <c r="O98" s="60">
        <v>5992</v>
      </c>
      <c r="P98" s="60">
        <v>1649</v>
      </c>
      <c r="Q98" s="60">
        <v>1319.2</v>
      </c>
      <c r="R98" s="60">
        <v>1236.75</v>
      </c>
      <c r="T98" s="96">
        <f t="shared" si="4"/>
        <v>4954915.2</v>
      </c>
      <c r="U98" s="96">
        <f t="shared" si="5"/>
        <v>4645233</v>
      </c>
      <c r="W98" s="94">
        <f t="shared" si="6"/>
        <v>4954915.2</v>
      </c>
      <c r="X98" s="94">
        <f t="shared" si="7"/>
        <v>4645233</v>
      </c>
    </row>
    <row r="99" spans="1:24" ht="114.75">
      <c r="A99" s="20">
        <v>89</v>
      </c>
      <c r="B99" s="21" t="s">
        <v>610</v>
      </c>
      <c r="C99" s="22" t="s">
        <v>611</v>
      </c>
      <c r="D99" s="21" t="s">
        <v>559</v>
      </c>
      <c r="E99" s="23">
        <v>7</v>
      </c>
      <c r="F99" s="24">
        <v>2813</v>
      </c>
      <c r="G99" s="24">
        <v>1620</v>
      </c>
      <c r="H99" s="25">
        <v>0</v>
      </c>
      <c r="I99" s="26"/>
      <c r="J99" s="24">
        <v>2813</v>
      </c>
      <c r="K99" s="27">
        <v>19691</v>
      </c>
      <c r="L99" s="43">
        <v>0</v>
      </c>
      <c r="M99" s="53">
        <v>7</v>
      </c>
      <c r="O99" s="60">
        <v>11228</v>
      </c>
      <c r="P99" s="60">
        <v>1620</v>
      </c>
      <c r="Q99" s="60">
        <v>1296</v>
      </c>
      <c r="R99" s="60">
        <v>1215</v>
      </c>
      <c r="T99" s="96">
        <f t="shared" si="4"/>
        <v>3645648</v>
      </c>
      <c r="U99" s="96">
        <f t="shared" si="5"/>
        <v>3417795</v>
      </c>
      <c r="W99" s="94">
        <f t="shared" si="6"/>
        <v>3645648</v>
      </c>
      <c r="X99" s="94">
        <f t="shared" si="7"/>
        <v>3417795</v>
      </c>
    </row>
    <row r="100" spans="1:24" ht="140.25">
      <c r="A100" s="20">
        <v>90</v>
      </c>
      <c r="B100" s="21" t="s">
        <v>612</v>
      </c>
      <c r="C100" s="22" t="s">
        <v>613</v>
      </c>
      <c r="D100" s="21" t="s">
        <v>559</v>
      </c>
      <c r="E100" s="23">
        <v>0</v>
      </c>
      <c r="F100" s="24">
        <v>0</v>
      </c>
      <c r="G100" s="24">
        <v>0</v>
      </c>
      <c r="H100" s="25">
        <v>0</v>
      </c>
      <c r="I100" s="26"/>
      <c r="J100" s="24">
        <v>0</v>
      </c>
      <c r="K100" s="27">
        <v>0</v>
      </c>
      <c r="L100" s="43">
        <v>0</v>
      </c>
      <c r="M100" s="53">
        <v>0</v>
      </c>
      <c r="O100" s="60">
        <v>19439</v>
      </c>
      <c r="P100" s="60">
        <v>2727</v>
      </c>
      <c r="Q100" s="60">
        <v>2181.6</v>
      </c>
      <c r="R100" s="60">
        <v>2045.25</v>
      </c>
      <c r="T100" s="96">
        <f t="shared" si="4"/>
        <v>0</v>
      </c>
      <c r="U100" s="96">
        <f t="shared" si="5"/>
        <v>0</v>
      </c>
      <c r="W100" s="94">
        <f t="shared" si="6"/>
        <v>0</v>
      </c>
      <c r="X100" s="94">
        <f t="shared" si="7"/>
        <v>0</v>
      </c>
    </row>
    <row r="101" spans="1:24" ht="140.25">
      <c r="A101" s="20">
        <v>91</v>
      </c>
      <c r="B101" s="21" t="s">
        <v>614</v>
      </c>
      <c r="C101" s="22" t="s">
        <v>615</v>
      </c>
      <c r="D101" s="21" t="s">
        <v>559</v>
      </c>
      <c r="E101" s="23">
        <v>0</v>
      </c>
      <c r="F101" s="24">
        <v>0</v>
      </c>
      <c r="G101" s="24">
        <v>0</v>
      </c>
      <c r="H101" s="25">
        <v>0</v>
      </c>
      <c r="I101" s="26"/>
      <c r="J101" s="24">
        <v>0</v>
      </c>
      <c r="K101" s="27">
        <v>0</v>
      </c>
      <c r="L101" s="43">
        <v>0</v>
      </c>
      <c r="M101" s="53">
        <v>0</v>
      </c>
      <c r="O101" s="60">
        <v>59352</v>
      </c>
      <c r="P101" s="60">
        <v>4044</v>
      </c>
      <c r="Q101" s="60">
        <v>3235.2</v>
      </c>
      <c r="R101" s="60">
        <v>3033</v>
      </c>
      <c r="T101" s="96">
        <f t="shared" si="4"/>
        <v>0</v>
      </c>
      <c r="U101" s="96">
        <f t="shared" si="5"/>
        <v>0</v>
      </c>
      <c r="W101" s="94">
        <f t="shared" si="6"/>
        <v>0</v>
      </c>
      <c r="X101" s="94">
        <f t="shared" si="7"/>
        <v>0</v>
      </c>
    </row>
    <row r="102" spans="1:24" ht="127.5">
      <c r="A102" s="20">
        <v>92</v>
      </c>
      <c r="B102" s="21" t="s">
        <v>616</v>
      </c>
      <c r="C102" s="22" t="s">
        <v>617</v>
      </c>
      <c r="D102" s="21" t="s">
        <v>559</v>
      </c>
      <c r="E102" s="23">
        <v>0</v>
      </c>
      <c r="F102" s="24">
        <v>0</v>
      </c>
      <c r="G102" s="24">
        <v>0</v>
      </c>
      <c r="H102" s="25">
        <v>0</v>
      </c>
      <c r="I102" s="26"/>
      <c r="J102" s="24">
        <v>0</v>
      </c>
      <c r="K102" s="27">
        <v>0</v>
      </c>
      <c r="L102" s="43">
        <v>0</v>
      </c>
      <c r="M102" s="53">
        <v>0</v>
      </c>
      <c r="O102" s="60">
        <v>17804</v>
      </c>
      <c r="P102" s="60">
        <v>4413</v>
      </c>
      <c r="Q102" s="60">
        <v>3530.4</v>
      </c>
      <c r="R102" s="60">
        <v>3309.75</v>
      </c>
      <c r="T102" s="96">
        <f t="shared" si="4"/>
        <v>0</v>
      </c>
      <c r="U102" s="96">
        <f t="shared" si="5"/>
        <v>0</v>
      </c>
      <c r="W102" s="94">
        <f t="shared" si="6"/>
        <v>0</v>
      </c>
      <c r="X102" s="94">
        <f t="shared" si="7"/>
        <v>0</v>
      </c>
    </row>
    <row r="103" spans="1:24" ht="114.75">
      <c r="A103" s="20">
        <v>93</v>
      </c>
      <c r="B103" s="21" t="s">
        <v>618</v>
      </c>
      <c r="C103" s="22" t="s">
        <v>619</v>
      </c>
      <c r="D103" s="21" t="s">
        <v>559</v>
      </c>
      <c r="E103" s="23">
        <v>0</v>
      </c>
      <c r="F103" s="24">
        <v>0</v>
      </c>
      <c r="G103" s="24">
        <v>0</v>
      </c>
      <c r="H103" s="25">
        <v>0</v>
      </c>
      <c r="I103" s="26"/>
      <c r="J103" s="24">
        <v>0</v>
      </c>
      <c r="K103" s="27">
        <v>0</v>
      </c>
      <c r="L103" s="43">
        <v>0</v>
      </c>
      <c r="M103" s="53">
        <v>0</v>
      </c>
      <c r="O103" s="60">
        <v>20052</v>
      </c>
      <c r="P103" s="60">
        <v>5262</v>
      </c>
      <c r="Q103" s="60">
        <v>4209.6000000000004</v>
      </c>
      <c r="R103" s="60">
        <v>3946.5</v>
      </c>
      <c r="T103" s="96">
        <f t="shared" si="4"/>
        <v>0</v>
      </c>
      <c r="U103" s="96">
        <f t="shared" si="5"/>
        <v>0</v>
      </c>
      <c r="W103" s="94">
        <f t="shared" si="6"/>
        <v>0</v>
      </c>
      <c r="X103" s="94">
        <f t="shared" si="7"/>
        <v>0</v>
      </c>
    </row>
    <row r="104" spans="1:24" ht="102">
      <c r="A104" s="20">
        <v>94</v>
      </c>
      <c r="B104" s="21" t="s">
        <v>620</v>
      </c>
      <c r="C104" s="22" t="s">
        <v>621</v>
      </c>
      <c r="D104" s="21" t="s">
        <v>559</v>
      </c>
      <c r="E104" s="23">
        <v>7</v>
      </c>
      <c r="F104" s="24">
        <v>9865</v>
      </c>
      <c r="G104" s="24">
        <v>5429</v>
      </c>
      <c r="H104" s="25">
        <v>0</v>
      </c>
      <c r="I104" s="26"/>
      <c r="J104" s="24">
        <v>9865</v>
      </c>
      <c r="K104" s="27">
        <v>69055</v>
      </c>
      <c r="L104" s="43">
        <v>0</v>
      </c>
      <c r="M104" s="53">
        <v>7</v>
      </c>
      <c r="O104" s="60">
        <v>25337</v>
      </c>
      <c r="P104" s="60">
        <v>5429</v>
      </c>
      <c r="Q104" s="60">
        <v>4343.2</v>
      </c>
      <c r="R104" s="60">
        <v>4071.75</v>
      </c>
      <c r="T104" s="96">
        <f t="shared" si="4"/>
        <v>42845668</v>
      </c>
      <c r="U104" s="96">
        <f t="shared" si="5"/>
        <v>40167813.75</v>
      </c>
      <c r="W104" s="94">
        <f t="shared" si="6"/>
        <v>42845668</v>
      </c>
      <c r="X104" s="94">
        <f t="shared" si="7"/>
        <v>40167813.75</v>
      </c>
    </row>
    <row r="105" spans="1:24" ht="267.75">
      <c r="A105" s="20">
        <v>95</v>
      </c>
      <c r="B105" s="21" t="s">
        <v>622</v>
      </c>
      <c r="C105" s="22" t="s">
        <v>623</v>
      </c>
      <c r="D105" s="21" t="s">
        <v>559</v>
      </c>
      <c r="E105" s="23">
        <v>0</v>
      </c>
      <c r="F105" s="24">
        <v>0</v>
      </c>
      <c r="G105" s="24">
        <v>0</v>
      </c>
      <c r="H105" s="25">
        <v>0</v>
      </c>
      <c r="I105" s="26"/>
      <c r="J105" s="24">
        <v>0</v>
      </c>
      <c r="K105" s="27">
        <v>0</v>
      </c>
      <c r="L105" s="43">
        <v>0</v>
      </c>
      <c r="M105" s="53">
        <v>0</v>
      </c>
      <c r="O105" s="60">
        <v>33366</v>
      </c>
      <c r="P105" s="60">
        <v>4185</v>
      </c>
      <c r="Q105" s="60">
        <v>3348</v>
      </c>
      <c r="R105" s="60">
        <v>3138.75</v>
      </c>
      <c r="T105" s="96">
        <f t="shared" si="4"/>
        <v>0</v>
      </c>
      <c r="U105" s="96">
        <f t="shared" si="5"/>
        <v>0</v>
      </c>
      <c r="W105" s="94">
        <f t="shared" si="6"/>
        <v>0</v>
      </c>
      <c r="X105" s="94">
        <f t="shared" si="7"/>
        <v>0</v>
      </c>
    </row>
    <row r="106" spans="1:24" ht="63.75">
      <c r="A106" s="20">
        <v>96</v>
      </c>
      <c r="B106" s="21" t="s">
        <v>624</v>
      </c>
      <c r="C106" s="22" t="s">
        <v>625</v>
      </c>
      <c r="D106" s="21" t="s">
        <v>559</v>
      </c>
      <c r="E106" s="23">
        <v>0</v>
      </c>
      <c r="F106" s="24">
        <v>0</v>
      </c>
      <c r="G106" s="24">
        <v>0</v>
      </c>
      <c r="H106" s="25">
        <v>0</v>
      </c>
      <c r="I106" s="26"/>
      <c r="J106" s="24">
        <v>0</v>
      </c>
      <c r="K106" s="27">
        <v>0</v>
      </c>
      <c r="L106" s="43">
        <v>0</v>
      </c>
      <c r="M106" s="53">
        <v>0</v>
      </c>
      <c r="O106" s="60">
        <v>13695</v>
      </c>
      <c r="P106" s="60">
        <v>3054</v>
      </c>
      <c r="Q106" s="60">
        <v>2443.1999999999998</v>
      </c>
      <c r="R106" s="60">
        <v>2290.5</v>
      </c>
      <c r="T106" s="96">
        <f t="shared" si="4"/>
        <v>0</v>
      </c>
      <c r="U106" s="96">
        <f t="shared" si="5"/>
        <v>0</v>
      </c>
      <c r="W106" s="94">
        <f t="shared" si="6"/>
        <v>0</v>
      </c>
      <c r="X106" s="94">
        <f t="shared" si="7"/>
        <v>0</v>
      </c>
    </row>
    <row r="107" spans="1:24" ht="63.75">
      <c r="A107" s="20">
        <v>97</v>
      </c>
      <c r="B107" s="21" t="s">
        <v>626</v>
      </c>
      <c r="C107" s="22" t="s">
        <v>625</v>
      </c>
      <c r="D107" s="21" t="s">
        <v>559</v>
      </c>
      <c r="E107" s="23">
        <v>7</v>
      </c>
      <c r="F107" s="24">
        <v>3801</v>
      </c>
      <c r="G107" s="24">
        <v>1649</v>
      </c>
      <c r="H107" s="25">
        <v>0</v>
      </c>
      <c r="I107" s="26"/>
      <c r="J107" s="24">
        <v>3801</v>
      </c>
      <c r="K107" s="27">
        <v>26607</v>
      </c>
      <c r="L107" s="43">
        <v>0</v>
      </c>
      <c r="M107" s="53">
        <v>7</v>
      </c>
      <c r="O107" s="60">
        <v>5687</v>
      </c>
      <c r="P107" s="60">
        <v>1649</v>
      </c>
      <c r="Q107" s="60">
        <v>1319.2</v>
      </c>
      <c r="R107" s="60">
        <v>1236.75</v>
      </c>
      <c r="T107" s="96">
        <f t="shared" si="4"/>
        <v>5014279.2</v>
      </c>
      <c r="U107" s="96">
        <f t="shared" si="5"/>
        <v>4700886.75</v>
      </c>
      <c r="W107" s="94">
        <f t="shared" si="6"/>
        <v>5014279.2</v>
      </c>
      <c r="X107" s="94">
        <f t="shared" si="7"/>
        <v>4700886.75</v>
      </c>
    </row>
    <row r="108" spans="1:24" ht="102">
      <c r="A108" s="20">
        <v>98</v>
      </c>
      <c r="B108" s="21" t="s">
        <v>627</v>
      </c>
      <c r="C108" s="22" t="s">
        <v>628</v>
      </c>
      <c r="D108" s="21" t="s">
        <v>559</v>
      </c>
      <c r="E108" s="23">
        <v>1</v>
      </c>
      <c r="F108" s="24">
        <v>5250</v>
      </c>
      <c r="G108" s="24">
        <v>3542</v>
      </c>
      <c r="H108" s="25">
        <v>0</v>
      </c>
      <c r="I108" s="26"/>
      <c r="J108" s="24">
        <v>5250</v>
      </c>
      <c r="K108" s="27">
        <v>5250</v>
      </c>
      <c r="L108" s="43">
        <v>0</v>
      </c>
      <c r="M108" s="53">
        <v>1</v>
      </c>
      <c r="O108" s="60">
        <v>18099</v>
      </c>
      <c r="P108" s="60">
        <v>3542</v>
      </c>
      <c r="Q108" s="60">
        <v>2833.6</v>
      </c>
      <c r="R108" s="60">
        <v>2656.5</v>
      </c>
      <c r="T108" s="96">
        <f t="shared" si="4"/>
        <v>14876400</v>
      </c>
      <c r="U108" s="96">
        <f t="shared" si="5"/>
        <v>13946625</v>
      </c>
      <c r="W108" s="94">
        <f t="shared" si="6"/>
        <v>14876400</v>
      </c>
      <c r="X108" s="94">
        <f t="shared" si="7"/>
        <v>13946625</v>
      </c>
    </row>
    <row r="109" spans="1:24" ht="51">
      <c r="A109" s="20">
        <v>99</v>
      </c>
      <c r="B109" s="21" t="s">
        <v>629</v>
      </c>
      <c r="C109" s="22" t="s">
        <v>630</v>
      </c>
      <c r="D109" s="21" t="s">
        <v>559</v>
      </c>
      <c r="E109" s="23">
        <v>4</v>
      </c>
      <c r="F109" s="24">
        <v>16997</v>
      </c>
      <c r="G109" s="24">
        <v>13875</v>
      </c>
      <c r="H109" s="25">
        <v>0</v>
      </c>
      <c r="I109" s="26"/>
      <c r="J109" s="24">
        <v>16997</v>
      </c>
      <c r="K109" s="27">
        <v>67988</v>
      </c>
      <c r="L109" s="43">
        <v>0</v>
      </c>
      <c r="M109" s="53">
        <v>4</v>
      </c>
      <c r="O109" s="60">
        <v>28846</v>
      </c>
      <c r="P109" s="60">
        <v>13875</v>
      </c>
      <c r="Q109" s="60">
        <v>11100</v>
      </c>
      <c r="R109" s="60">
        <v>10406.25</v>
      </c>
      <c r="T109" s="96">
        <f t="shared" si="4"/>
        <v>188666700</v>
      </c>
      <c r="U109" s="96">
        <f t="shared" si="5"/>
        <v>176875031.25</v>
      </c>
      <c r="W109" s="94">
        <f t="shared" si="6"/>
        <v>188666700</v>
      </c>
      <c r="X109" s="94">
        <f t="shared" si="7"/>
        <v>176875031.25</v>
      </c>
    </row>
    <row r="110" spans="1:24" ht="51">
      <c r="A110" s="20">
        <v>100</v>
      </c>
      <c r="B110" s="21" t="s">
        <v>631</v>
      </c>
      <c r="C110" s="22" t="s">
        <v>632</v>
      </c>
      <c r="D110" s="21" t="s">
        <v>559</v>
      </c>
      <c r="E110" s="23">
        <v>5</v>
      </c>
      <c r="F110" s="24">
        <v>16997</v>
      </c>
      <c r="G110" s="24">
        <v>14139</v>
      </c>
      <c r="H110" s="25">
        <v>0</v>
      </c>
      <c r="I110" s="26"/>
      <c r="J110" s="24">
        <v>16997</v>
      </c>
      <c r="K110" s="27">
        <v>84985</v>
      </c>
      <c r="L110" s="43">
        <v>0</v>
      </c>
      <c r="M110" s="53">
        <v>5</v>
      </c>
      <c r="O110" s="60">
        <v>30815</v>
      </c>
      <c r="P110" s="60">
        <v>14139</v>
      </c>
      <c r="Q110" s="60">
        <v>11311.2</v>
      </c>
      <c r="R110" s="60">
        <v>10604.25</v>
      </c>
      <c r="T110" s="96">
        <f t="shared" si="4"/>
        <v>192256466.40000001</v>
      </c>
      <c r="U110" s="96">
        <f t="shared" si="5"/>
        <v>180240437.25</v>
      </c>
      <c r="W110" s="94">
        <f t="shared" si="6"/>
        <v>192256466.40000001</v>
      </c>
      <c r="X110" s="94">
        <f t="shared" si="7"/>
        <v>180240437.25</v>
      </c>
    </row>
    <row r="111" spans="1:24" ht="51">
      <c r="A111" s="20">
        <v>101</v>
      </c>
      <c r="B111" s="21" t="s">
        <v>633</v>
      </c>
      <c r="C111" s="22" t="s">
        <v>634</v>
      </c>
      <c r="D111" s="21" t="s">
        <v>559</v>
      </c>
      <c r="E111" s="23">
        <v>0</v>
      </c>
      <c r="F111" s="24">
        <v>0</v>
      </c>
      <c r="G111" s="24">
        <v>0</v>
      </c>
      <c r="H111" s="25">
        <v>0</v>
      </c>
      <c r="I111" s="26"/>
      <c r="J111" s="24">
        <v>0</v>
      </c>
      <c r="K111" s="27">
        <v>0</v>
      </c>
      <c r="L111" s="43">
        <v>0</v>
      </c>
      <c r="M111" s="53">
        <v>0</v>
      </c>
      <c r="O111" s="60">
        <v>39479</v>
      </c>
      <c r="P111" s="60">
        <v>14814</v>
      </c>
      <c r="Q111" s="60">
        <v>11851.2</v>
      </c>
      <c r="R111" s="60">
        <v>11110.5</v>
      </c>
      <c r="T111" s="96">
        <f t="shared" si="4"/>
        <v>0</v>
      </c>
      <c r="U111" s="96">
        <f t="shared" si="5"/>
        <v>0</v>
      </c>
      <c r="W111" s="94">
        <f t="shared" si="6"/>
        <v>0</v>
      </c>
      <c r="X111" s="94">
        <f t="shared" si="7"/>
        <v>0</v>
      </c>
    </row>
    <row r="112" spans="1:24" ht="51">
      <c r="A112" s="20">
        <v>102</v>
      </c>
      <c r="B112" s="21" t="s">
        <v>635</v>
      </c>
      <c r="C112" s="22" t="s">
        <v>636</v>
      </c>
      <c r="D112" s="21" t="s">
        <v>559</v>
      </c>
      <c r="E112" s="23">
        <v>0</v>
      </c>
      <c r="F112" s="24">
        <v>0</v>
      </c>
      <c r="G112" s="24">
        <v>0</v>
      </c>
      <c r="H112" s="25">
        <v>0</v>
      </c>
      <c r="I112" s="26"/>
      <c r="J112" s="24">
        <v>0</v>
      </c>
      <c r="K112" s="27">
        <v>0</v>
      </c>
      <c r="L112" s="43">
        <v>0</v>
      </c>
      <c r="M112" s="53">
        <v>0</v>
      </c>
      <c r="O112" s="60">
        <v>41086</v>
      </c>
      <c r="P112" s="60">
        <v>14814</v>
      </c>
      <c r="Q112" s="60">
        <v>11851.2</v>
      </c>
      <c r="R112" s="60">
        <v>11110.5</v>
      </c>
      <c r="T112" s="96">
        <f t="shared" si="4"/>
        <v>0</v>
      </c>
      <c r="U112" s="96">
        <f t="shared" si="5"/>
        <v>0</v>
      </c>
      <c r="W112" s="94">
        <f t="shared" si="6"/>
        <v>0</v>
      </c>
      <c r="X112" s="94">
        <f t="shared" si="7"/>
        <v>0</v>
      </c>
    </row>
    <row r="113" spans="1:24" ht="165.75">
      <c r="A113" s="20">
        <v>103</v>
      </c>
      <c r="B113" s="21" t="s">
        <v>637</v>
      </c>
      <c r="C113" s="22" t="s">
        <v>638</v>
      </c>
      <c r="D113" s="21" t="s">
        <v>559</v>
      </c>
      <c r="E113" s="23">
        <v>0</v>
      </c>
      <c r="F113" s="24">
        <v>0</v>
      </c>
      <c r="G113" s="24">
        <v>0</v>
      </c>
      <c r="H113" s="25">
        <v>0</v>
      </c>
      <c r="I113" s="26"/>
      <c r="J113" s="24">
        <v>0</v>
      </c>
      <c r="K113" s="27">
        <v>0</v>
      </c>
      <c r="L113" s="43">
        <v>0</v>
      </c>
      <c r="M113" s="53">
        <v>0</v>
      </c>
      <c r="O113" s="60">
        <v>230977</v>
      </c>
      <c r="P113" s="60">
        <v>11452</v>
      </c>
      <c r="Q113" s="60">
        <v>9161.6</v>
      </c>
      <c r="R113" s="60">
        <v>8589</v>
      </c>
      <c r="T113" s="96">
        <f t="shared" si="4"/>
        <v>0</v>
      </c>
      <c r="U113" s="96">
        <f t="shared" si="5"/>
        <v>0</v>
      </c>
      <c r="W113" s="94">
        <f t="shared" si="6"/>
        <v>0</v>
      </c>
      <c r="X113" s="94">
        <f t="shared" si="7"/>
        <v>0</v>
      </c>
    </row>
    <row r="114" spans="1:24" ht="51">
      <c r="A114" s="20">
        <v>104</v>
      </c>
      <c r="B114" s="21" t="s">
        <v>639</v>
      </c>
      <c r="C114" s="22" t="s">
        <v>640</v>
      </c>
      <c r="D114" s="21" t="s">
        <v>559</v>
      </c>
      <c r="E114" s="23">
        <v>0</v>
      </c>
      <c r="F114" s="24">
        <v>0</v>
      </c>
      <c r="G114" s="24">
        <v>0</v>
      </c>
      <c r="H114" s="25">
        <v>0</v>
      </c>
      <c r="I114" s="26"/>
      <c r="J114" s="24">
        <v>0</v>
      </c>
      <c r="K114" s="27">
        <v>0</v>
      </c>
      <c r="L114" s="43">
        <v>0</v>
      </c>
      <c r="M114" s="53">
        <v>0</v>
      </c>
      <c r="O114" s="60">
        <v>144115</v>
      </c>
      <c r="P114" s="60">
        <v>39746</v>
      </c>
      <c r="Q114" s="60">
        <v>31796.799999999999</v>
      </c>
      <c r="R114" s="60">
        <v>29809.5</v>
      </c>
      <c r="T114" s="96">
        <f t="shared" si="4"/>
        <v>0</v>
      </c>
      <c r="U114" s="96">
        <f t="shared" si="5"/>
        <v>0</v>
      </c>
      <c r="W114" s="94">
        <f t="shared" si="6"/>
        <v>0</v>
      </c>
      <c r="X114" s="94">
        <f t="shared" si="7"/>
        <v>0</v>
      </c>
    </row>
    <row r="115" spans="1:24" ht="51">
      <c r="A115" s="20">
        <v>105</v>
      </c>
      <c r="B115" s="21" t="s">
        <v>641</v>
      </c>
      <c r="C115" s="22" t="s">
        <v>642</v>
      </c>
      <c r="D115" s="21" t="s">
        <v>559</v>
      </c>
      <c r="E115" s="23">
        <v>0</v>
      </c>
      <c r="F115" s="24">
        <v>0</v>
      </c>
      <c r="G115" s="24">
        <v>0</v>
      </c>
      <c r="H115" s="25">
        <v>0</v>
      </c>
      <c r="I115" s="26"/>
      <c r="J115" s="24">
        <v>0</v>
      </c>
      <c r="K115" s="27">
        <v>0</v>
      </c>
      <c r="L115" s="43">
        <v>0</v>
      </c>
      <c r="M115" s="53">
        <v>0</v>
      </c>
      <c r="O115" s="60">
        <v>170585</v>
      </c>
      <c r="P115" s="60">
        <v>719</v>
      </c>
      <c r="Q115" s="60">
        <v>575.20000000000005</v>
      </c>
      <c r="R115" s="60">
        <v>539.25</v>
      </c>
      <c r="T115" s="96">
        <f t="shared" si="4"/>
        <v>0</v>
      </c>
      <c r="U115" s="96">
        <f t="shared" si="5"/>
        <v>0</v>
      </c>
      <c r="W115" s="94">
        <f t="shared" si="6"/>
        <v>0</v>
      </c>
      <c r="X115" s="94">
        <f t="shared" si="7"/>
        <v>0</v>
      </c>
    </row>
    <row r="116" spans="1:24" ht="76.5">
      <c r="A116" s="20">
        <v>106</v>
      </c>
      <c r="B116" s="21" t="s">
        <v>643</v>
      </c>
      <c r="C116" s="28" t="s">
        <v>644</v>
      </c>
      <c r="D116" s="21" t="s">
        <v>645</v>
      </c>
      <c r="E116" s="23">
        <v>30</v>
      </c>
      <c r="F116" s="24">
        <v>1278</v>
      </c>
      <c r="G116" s="24">
        <v>546</v>
      </c>
      <c r="H116" s="25">
        <v>0</v>
      </c>
      <c r="I116" s="26"/>
      <c r="J116" s="24">
        <v>1278</v>
      </c>
      <c r="K116" s="27">
        <v>38340</v>
      </c>
      <c r="L116" s="43">
        <v>0</v>
      </c>
      <c r="M116" s="53">
        <v>30</v>
      </c>
      <c r="O116" s="60">
        <v>14029</v>
      </c>
      <c r="P116" s="60">
        <v>546</v>
      </c>
      <c r="Q116" s="60">
        <v>436.8</v>
      </c>
      <c r="R116" s="60">
        <v>409.5</v>
      </c>
      <c r="T116" s="96">
        <f t="shared" si="4"/>
        <v>558230.4</v>
      </c>
      <c r="U116" s="96">
        <f t="shared" si="5"/>
        <v>523341</v>
      </c>
      <c r="W116" s="94">
        <f t="shared" si="6"/>
        <v>558230.4</v>
      </c>
      <c r="X116" s="94">
        <f t="shared" si="7"/>
        <v>523341</v>
      </c>
    </row>
    <row r="117" spans="1:24" ht="76.5">
      <c r="A117" s="20">
        <v>107</v>
      </c>
      <c r="B117" s="21" t="s">
        <v>646</v>
      </c>
      <c r="C117" s="28" t="s">
        <v>647</v>
      </c>
      <c r="D117" s="21" t="s">
        <v>645</v>
      </c>
      <c r="E117" s="23">
        <v>30</v>
      </c>
      <c r="F117" s="24">
        <v>1350</v>
      </c>
      <c r="G117" s="24">
        <v>635</v>
      </c>
      <c r="H117" s="25">
        <v>0</v>
      </c>
      <c r="I117" s="26"/>
      <c r="J117" s="24">
        <v>1350</v>
      </c>
      <c r="K117" s="27">
        <v>40500</v>
      </c>
      <c r="L117" s="43">
        <v>0</v>
      </c>
      <c r="M117" s="53">
        <v>30</v>
      </c>
      <c r="O117" s="60">
        <v>13146</v>
      </c>
      <c r="P117" s="60">
        <v>635</v>
      </c>
      <c r="Q117" s="60">
        <v>508</v>
      </c>
      <c r="R117" s="60">
        <v>476.25</v>
      </c>
      <c r="T117" s="96">
        <f t="shared" si="4"/>
        <v>685800</v>
      </c>
      <c r="U117" s="96">
        <f t="shared" si="5"/>
        <v>642937.5</v>
      </c>
      <c r="W117" s="94">
        <f t="shared" si="6"/>
        <v>685800</v>
      </c>
      <c r="X117" s="94">
        <f t="shared" si="7"/>
        <v>642937.5</v>
      </c>
    </row>
    <row r="118" spans="1:24" ht="76.5">
      <c r="A118" s="20">
        <v>108</v>
      </c>
      <c r="B118" s="21" t="s">
        <v>648</v>
      </c>
      <c r="C118" s="28" t="s">
        <v>649</v>
      </c>
      <c r="D118" s="21" t="s">
        <v>645</v>
      </c>
      <c r="E118" s="23">
        <v>30</v>
      </c>
      <c r="F118" s="24">
        <v>1350</v>
      </c>
      <c r="G118" s="24">
        <v>662</v>
      </c>
      <c r="H118" s="25">
        <v>0</v>
      </c>
      <c r="I118" s="26"/>
      <c r="J118" s="24">
        <v>1350</v>
      </c>
      <c r="K118" s="27">
        <v>40500</v>
      </c>
      <c r="L118" s="43">
        <v>0</v>
      </c>
      <c r="M118" s="53">
        <v>30</v>
      </c>
      <c r="O118" s="60">
        <v>14029</v>
      </c>
      <c r="P118" s="60">
        <v>662</v>
      </c>
      <c r="Q118" s="60">
        <v>529.6</v>
      </c>
      <c r="R118" s="60">
        <v>496.5</v>
      </c>
      <c r="T118" s="96">
        <f t="shared" si="4"/>
        <v>714960</v>
      </c>
      <c r="U118" s="96">
        <f t="shared" si="5"/>
        <v>670275</v>
      </c>
      <c r="W118" s="94">
        <f t="shared" si="6"/>
        <v>714960</v>
      </c>
      <c r="X118" s="94">
        <f t="shared" si="7"/>
        <v>670275</v>
      </c>
    </row>
    <row r="119" spans="1:24" ht="102">
      <c r="A119" s="20">
        <v>109</v>
      </c>
      <c r="B119" s="21" t="s">
        <v>650</v>
      </c>
      <c r="C119" s="22" t="s">
        <v>651</v>
      </c>
      <c r="D119" s="21" t="s">
        <v>645</v>
      </c>
      <c r="E119" s="23">
        <v>2</v>
      </c>
      <c r="F119" s="24">
        <v>1550</v>
      </c>
      <c r="G119" s="24">
        <v>467</v>
      </c>
      <c r="H119" s="25">
        <v>0</v>
      </c>
      <c r="I119" s="26"/>
      <c r="J119" s="24">
        <v>1550</v>
      </c>
      <c r="K119" s="27">
        <v>3100</v>
      </c>
      <c r="L119" s="43">
        <v>0</v>
      </c>
      <c r="M119" s="53">
        <v>2</v>
      </c>
      <c r="O119" s="60">
        <v>13146</v>
      </c>
      <c r="P119" s="60">
        <v>467</v>
      </c>
      <c r="Q119" s="60">
        <v>373.6</v>
      </c>
      <c r="R119" s="60">
        <v>350.25</v>
      </c>
      <c r="T119" s="96">
        <f t="shared" si="4"/>
        <v>579080</v>
      </c>
      <c r="U119" s="96">
        <f t="shared" si="5"/>
        <v>542887.5</v>
      </c>
      <c r="W119" s="94">
        <f t="shared" si="6"/>
        <v>579080</v>
      </c>
      <c r="X119" s="94">
        <f t="shared" si="7"/>
        <v>542887.5</v>
      </c>
    </row>
    <row r="120" spans="1:24" ht="76.5">
      <c r="A120" s="20">
        <v>110</v>
      </c>
      <c r="B120" s="21" t="s">
        <v>652</v>
      </c>
      <c r="C120" s="22" t="s">
        <v>653</v>
      </c>
      <c r="D120" s="21" t="s">
        <v>645</v>
      </c>
      <c r="E120" s="23">
        <v>0</v>
      </c>
      <c r="F120" s="24">
        <v>0</v>
      </c>
      <c r="G120" s="24">
        <v>0</v>
      </c>
      <c r="H120" s="25">
        <v>0</v>
      </c>
      <c r="I120" s="26"/>
      <c r="J120" s="24">
        <v>0</v>
      </c>
      <c r="K120" s="27">
        <v>0</v>
      </c>
      <c r="L120" s="43">
        <v>0</v>
      </c>
      <c r="M120" s="53">
        <v>0</v>
      </c>
      <c r="O120" s="60">
        <v>14029</v>
      </c>
      <c r="P120" s="60">
        <v>719</v>
      </c>
      <c r="Q120" s="60">
        <v>575.20000000000005</v>
      </c>
      <c r="R120" s="60">
        <v>539.25</v>
      </c>
      <c r="T120" s="96">
        <f t="shared" si="4"/>
        <v>0</v>
      </c>
      <c r="U120" s="96">
        <f t="shared" si="5"/>
        <v>0</v>
      </c>
      <c r="W120" s="94">
        <f t="shared" si="6"/>
        <v>0</v>
      </c>
      <c r="X120" s="94">
        <f t="shared" si="7"/>
        <v>0</v>
      </c>
    </row>
    <row r="121" spans="1:24" ht="76.5">
      <c r="A121" s="20">
        <v>111</v>
      </c>
      <c r="B121" s="21" t="s">
        <v>654</v>
      </c>
      <c r="C121" s="22" t="s">
        <v>655</v>
      </c>
      <c r="D121" s="21" t="s">
        <v>645</v>
      </c>
      <c r="E121" s="23">
        <v>0</v>
      </c>
      <c r="F121" s="24">
        <v>0</v>
      </c>
      <c r="G121" s="24">
        <v>0</v>
      </c>
      <c r="H121" s="25">
        <v>0</v>
      </c>
      <c r="I121" s="26"/>
      <c r="J121" s="24">
        <v>0</v>
      </c>
      <c r="K121" s="27">
        <v>0</v>
      </c>
      <c r="L121" s="43">
        <v>0</v>
      </c>
      <c r="M121" s="53">
        <v>0</v>
      </c>
      <c r="O121" s="60">
        <v>13146</v>
      </c>
      <c r="P121" s="60">
        <v>719</v>
      </c>
      <c r="Q121" s="60">
        <v>575.20000000000005</v>
      </c>
      <c r="R121" s="60">
        <v>539.25</v>
      </c>
      <c r="T121" s="96">
        <f t="shared" si="4"/>
        <v>0</v>
      </c>
      <c r="U121" s="96">
        <f t="shared" si="5"/>
        <v>0</v>
      </c>
      <c r="W121" s="94">
        <f t="shared" si="6"/>
        <v>0</v>
      </c>
      <c r="X121" s="94">
        <f t="shared" si="7"/>
        <v>0</v>
      </c>
    </row>
    <row r="122" spans="1:24" ht="76.5">
      <c r="A122" s="20">
        <v>112</v>
      </c>
      <c r="B122" s="21" t="s">
        <v>656</v>
      </c>
      <c r="C122" s="22" t="s">
        <v>657</v>
      </c>
      <c r="D122" s="21" t="s">
        <v>645</v>
      </c>
      <c r="E122" s="23">
        <v>0</v>
      </c>
      <c r="F122" s="24">
        <v>0</v>
      </c>
      <c r="G122" s="24">
        <v>0</v>
      </c>
      <c r="H122" s="25">
        <v>0</v>
      </c>
      <c r="I122" s="26"/>
      <c r="J122" s="24">
        <v>0</v>
      </c>
      <c r="K122" s="27">
        <v>0</v>
      </c>
      <c r="L122" s="43">
        <v>0</v>
      </c>
      <c r="M122" s="53">
        <v>0</v>
      </c>
      <c r="O122" s="60">
        <v>27305</v>
      </c>
      <c r="P122" s="60">
        <v>1222</v>
      </c>
      <c r="Q122" s="60">
        <v>977.6</v>
      </c>
      <c r="R122" s="60">
        <v>916.5</v>
      </c>
      <c r="T122" s="96">
        <f t="shared" si="4"/>
        <v>0</v>
      </c>
      <c r="U122" s="96">
        <f t="shared" si="5"/>
        <v>0</v>
      </c>
      <c r="W122" s="94">
        <f t="shared" si="6"/>
        <v>0</v>
      </c>
      <c r="X122" s="94">
        <f t="shared" si="7"/>
        <v>0</v>
      </c>
    </row>
    <row r="123" spans="1:24" ht="76.5">
      <c r="A123" s="20">
        <v>113</v>
      </c>
      <c r="B123" s="21" t="s">
        <v>658</v>
      </c>
      <c r="C123" s="28" t="s">
        <v>659</v>
      </c>
      <c r="D123" s="21" t="s">
        <v>645</v>
      </c>
      <c r="E123" s="23">
        <v>0</v>
      </c>
      <c r="F123" s="24">
        <v>0</v>
      </c>
      <c r="G123" s="24">
        <v>0</v>
      </c>
      <c r="H123" s="25">
        <v>0</v>
      </c>
      <c r="I123" s="26"/>
      <c r="J123" s="24">
        <v>0</v>
      </c>
      <c r="K123" s="27">
        <v>0</v>
      </c>
      <c r="L123" s="43">
        <v>0</v>
      </c>
      <c r="M123" s="53">
        <v>0</v>
      </c>
      <c r="O123" s="60">
        <v>25585</v>
      </c>
      <c r="P123" s="60">
        <v>1296</v>
      </c>
      <c r="Q123" s="60">
        <v>1036.8</v>
      </c>
      <c r="R123" s="60">
        <v>972</v>
      </c>
      <c r="T123" s="96">
        <f t="shared" si="4"/>
        <v>0</v>
      </c>
      <c r="U123" s="96">
        <f t="shared" si="5"/>
        <v>0</v>
      </c>
      <c r="W123" s="94">
        <f t="shared" si="6"/>
        <v>0</v>
      </c>
      <c r="X123" s="94">
        <f t="shared" si="7"/>
        <v>0</v>
      </c>
    </row>
    <row r="124" spans="1:24" ht="76.5">
      <c r="A124" s="20">
        <v>114</v>
      </c>
      <c r="B124" s="21" t="s">
        <v>660</v>
      </c>
      <c r="C124" s="28" t="s">
        <v>661</v>
      </c>
      <c r="D124" s="21" t="s">
        <v>645</v>
      </c>
      <c r="E124" s="23">
        <v>0</v>
      </c>
      <c r="F124" s="24">
        <v>0</v>
      </c>
      <c r="G124" s="24">
        <v>0</v>
      </c>
      <c r="H124" s="25">
        <v>0</v>
      </c>
      <c r="I124" s="26"/>
      <c r="J124" s="24">
        <v>0</v>
      </c>
      <c r="K124" s="27">
        <v>0</v>
      </c>
      <c r="L124" s="43">
        <v>0</v>
      </c>
      <c r="M124" s="53">
        <v>0</v>
      </c>
      <c r="O124" s="60">
        <v>27305</v>
      </c>
      <c r="P124" s="60">
        <v>1296</v>
      </c>
      <c r="Q124" s="60">
        <v>1036.8</v>
      </c>
      <c r="R124" s="60">
        <v>972</v>
      </c>
      <c r="T124" s="96">
        <f t="shared" si="4"/>
        <v>0</v>
      </c>
      <c r="U124" s="96">
        <f t="shared" si="5"/>
        <v>0</v>
      </c>
      <c r="W124" s="94">
        <f t="shared" si="6"/>
        <v>0</v>
      </c>
      <c r="X124" s="94">
        <f t="shared" si="7"/>
        <v>0</v>
      </c>
    </row>
    <row r="125" spans="1:24" ht="102">
      <c r="A125" s="20">
        <v>115</v>
      </c>
      <c r="B125" s="21" t="s">
        <v>662</v>
      </c>
      <c r="C125" s="28" t="s">
        <v>663</v>
      </c>
      <c r="D125" s="21" t="s">
        <v>645</v>
      </c>
      <c r="E125" s="23">
        <v>0</v>
      </c>
      <c r="F125" s="24">
        <v>0</v>
      </c>
      <c r="G125" s="24">
        <v>0</v>
      </c>
      <c r="H125" s="25">
        <v>0</v>
      </c>
      <c r="I125" s="26"/>
      <c r="J125" s="24">
        <v>0</v>
      </c>
      <c r="K125" s="27">
        <v>0</v>
      </c>
      <c r="L125" s="43">
        <v>0</v>
      </c>
      <c r="M125" s="53">
        <v>0</v>
      </c>
      <c r="O125" s="60">
        <v>25585</v>
      </c>
      <c r="P125" s="60">
        <v>1296</v>
      </c>
      <c r="Q125" s="60">
        <v>1036.8</v>
      </c>
      <c r="R125" s="60">
        <v>972</v>
      </c>
      <c r="T125" s="96">
        <f t="shared" si="4"/>
        <v>0</v>
      </c>
      <c r="U125" s="96">
        <f t="shared" si="5"/>
        <v>0</v>
      </c>
      <c r="W125" s="94">
        <f t="shared" si="6"/>
        <v>0</v>
      </c>
      <c r="X125" s="94">
        <f t="shared" si="7"/>
        <v>0</v>
      </c>
    </row>
    <row r="126" spans="1:24" ht="89.25">
      <c r="A126" s="20">
        <v>116</v>
      </c>
      <c r="B126" s="21" t="s">
        <v>664</v>
      </c>
      <c r="C126" s="22" t="s">
        <v>665</v>
      </c>
      <c r="D126" s="21" t="s">
        <v>645</v>
      </c>
      <c r="E126" s="23">
        <v>0</v>
      </c>
      <c r="F126" s="24">
        <v>0</v>
      </c>
      <c r="G126" s="24">
        <v>0</v>
      </c>
      <c r="H126" s="25">
        <v>0</v>
      </c>
      <c r="I126" s="26"/>
      <c r="J126" s="24">
        <v>0</v>
      </c>
      <c r="K126" s="27">
        <v>0</v>
      </c>
      <c r="L126" s="43">
        <v>0</v>
      </c>
      <c r="M126" s="53">
        <v>0</v>
      </c>
      <c r="O126" s="60">
        <v>27305</v>
      </c>
      <c r="P126" s="60">
        <v>1296</v>
      </c>
      <c r="Q126" s="60">
        <v>1036.8</v>
      </c>
      <c r="R126" s="60">
        <v>972</v>
      </c>
      <c r="T126" s="96">
        <f t="shared" si="4"/>
        <v>0</v>
      </c>
      <c r="U126" s="96">
        <f t="shared" si="5"/>
        <v>0</v>
      </c>
      <c r="W126" s="94">
        <f t="shared" si="6"/>
        <v>0</v>
      </c>
      <c r="X126" s="94">
        <f t="shared" si="7"/>
        <v>0</v>
      </c>
    </row>
    <row r="127" spans="1:24" ht="89.25">
      <c r="A127" s="20">
        <v>117</v>
      </c>
      <c r="B127" s="21" t="s">
        <v>666</v>
      </c>
      <c r="C127" s="22" t="s">
        <v>667</v>
      </c>
      <c r="D127" s="21" t="s">
        <v>645</v>
      </c>
      <c r="E127" s="23">
        <v>0</v>
      </c>
      <c r="F127" s="24">
        <v>0</v>
      </c>
      <c r="G127" s="24">
        <v>0</v>
      </c>
      <c r="H127" s="25">
        <v>0</v>
      </c>
      <c r="I127" s="26"/>
      <c r="J127" s="24">
        <v>0</v>
      </c>
      <c r="K127" s="27">
        <v>0</v>
      </c>
      <c r="L127" s="43">
        <v>0</v>
      </c>
      <c r="M127" s="53">
        <v>0</v>
      </c>
      <c r="O127" s="60">
        <v>25585</v>
      </c>
      <c r="P127" s="60">
        <v>1296</v>
      </c>
      <c r="Q127" s="60">
        <v>1036.8</v>
      </c>
      <c r="R127" s="60">
        <v>972</v>
      </c>
      <c r="T127" s="96">
        <f t="shared" si="4"/>
        <v>0</v>
      </c>
      <c r="U127" s="96">
        <f t="shared" si="5"/>
        <v>0</v>
      </c>
      <c r="W127" s="94">
        <f t="shared" si="6"/>
        <v>0</v>
      </c>
      <c r="X127" s="94">
        <f t="shared" si="7"/>
        <v>0</v>
      </c>
    </row>
    <row r="128" spans="1:24" ht="76.5">
      <c r="A128" s="20">
        <v>118</v>
      </c>
      <c r="B128" s="21" t="s">
        <v>668</v>
      </c>
      <c r="C128" s="22" t="s">
        <v>669</v>
      </c>
      <c r="D128" s="21" t="s">
        <v>645</v>
      </c>
      <c r="E128" s="23">
        <v>0</v>
      </c>
      <c r="F128" s="24">
        <v>0</v>
      </c>
      <c r="G128" s="24">
        <v>0</v>
      </c>
      <c r="H128" s="25">
        <v>0</v>
      </c>
      <c r="I128" s="26"/>
      <c r="J128" s="24">
        <v>0</v>
      </c>
      <c r="K128" s="27">
        <v>0</v>
      </c>
      <c r="L128" s="43">
        <v>0</v>
      </c>
      <c r="M128" s="53">
        <v>0</v>
      </c>
      <c r="O128" s="60">
        <v>29188</v>
      </c>
      <c r="P128" s="60">
        <v>1739</v>
      </c>
      <c r="Q128" s="60">
        <v>1391.2</v>
      </c>
      <c r="R128" s="60">
        <v>1304.25</v>
      </c>
      <c r="T128" s="96">
        <f t="shared" si="4"/>
        <v>0</v>
      </c>
      <c r="U128" s="96">
        <f t="shared" si="5"/>
        <v>0</v>
      </c>
      <c r="W128" s="94">
        <f t="shared" si="6"/>
        <v>0</v>
      </c>
      <c r="X128" s="94">
        <f t="shared" si="7"/>
        <v>0</v>
      </c>
    </row>
    <row r="129" spans="1:24" ht="76.5">
      <c r="A129" s="20">
        <v>119</v>
      </c>
      <c r="B129" s="21" t="s">
        <v>670</v>
      </c>
      <c r="C129" s="22" t="s">
        <v>671</v>
      </c>
      <c r="D129" s="21" t="s">
        <v>645</v>
      </c>
      <c r="E129" s="23">
        <v>12</v>
      </c>
      <c r="F129" s="24">
        <v>3767</v>
      </c>
      <c r="G129" s="24">
        <v>1765</v>
      </c>
      <c r="H129" s="25">
        <v>0</v>
      </c>
      <c r="I129" s="26"/>
      <c r="J129" s="24">
        <v>3767</v>
      </c>
      <c r="K129" s="27">
        <v>45204</v>
      </c>
      <c r="L129" s="43">
        <v>0</v>
      </c>
      <c r="M129" s="53">
        <v>12</v>
      </c>
      <c r="O129" s="60">
        <v>27350</v>
      </c>
      <c r="P129" s="60">
        <v>1765</v>
      </c>
      <c r="Q129" s="60">
        <v>1412</v>
      </c>
      <c r="R129" s="60">
        <v>1323.75</v>
      </c>
      <c r="T129" s="96">
        <f t="shared" si="4"/>
        <v>5319004</v>
      </c>
      <c r="U129" s="96">
        <f t="shared" si="5"/>
        <v>4986566.25</v>
      </c>
      <c r="W129" s="94">
        <f t="shared" si="6"/>
        <v>5319004</v>
      </c>
      <c r="X129" s="94">
        <f t="shared" si="7"/>
        <v>4986566.25</v>
      </c>
    </row>
    <row r="130" spans="1:24" ht="76.5">
      <c r="A130" s="20">
        <v>120</v>
      </c>
      <c r="B130" s="21" t="s">
        <v>672</v>
      </c>
      <c r="C130" s="22" t="s">
        <v>673</v>
      </c>
      <c r="D130" s="21" t="s">
        <v>645</v>
      </c>
      <c r="E130" s="23">
        <v>12</v>
      </c>
      <c r="F130" s="24">
        <v>3767</v>
      </c>
      <c r="G130" s="24">
        <v>1765</v>
      </c>
      <c r="H130" s="25">
        <v>0</v>
      </c>
      <c r="I130" s="26"/>
      <c r="J130" s="24">
        <v>3767</v>
      </c>
      <c r="K130" s="27">
        <v>45204</v>
      </c>
      <c r="L130" s="43">
        <v>0</v>
      </c>
      <c r="M130" s="53">
        <v>12</v>
      </c>
      <c r="O130" s="60">
        <v>29188</v>
      </c>
      <c r="P130" s="60">
        <v>1765</v>
      </c>
      <c r="Q130" s="60">
        <v>1412</v>
      </c>
      <c r="R130" s="60">
        <v>1323.75</v>
      </c>
      <c r="T130" s="96">
        <f t="shared" si="4"/>
        <v>5319004</v>
      </c>
      <c r="U130" s="96">
        <f t="shared" si="5"/>
        <v>4986566.25</v>
      </c>
      <c r="W130" s="94">
        <f t="shared" si="6"/>
        <v>5319004</v>
      </c>
      <c r="X130" s="94">
        <f t="shared" si="7"/>
        <v>4986566.25</v>
      </c>
    </row>
    <row r="131" spans="1:24" ht="102">
      <c r="A131" s="20">
        <v>121</v>
      </c>
      <c r="B131" s="21" t="s">
        <v>674</v>
      </c>
      <c r="C131" s="22" t="s">
        <v>675</v>
      </c>
      <c r="D131" s="21" t="s">
        <v>645</v>
      </c>
      <c r="E131" s="23">
        <v>0</v>
      </c>
      <c r="F131" s="24">
        <v>0</v>
      </c>
      <c r="G131" s="24">
        <v>0</v>
      </c>
      <c r="H131" s="25">
        <v>0</v>
      </c>
      <c r="I131" s="26"/>
      <c r="J131" s="24">
        <v>0</v>
      </c>
      <c r="K131" s="27">
        <v>0</v>
      </c>
      <c r="L131" s="43">
        <v>0</v>
      </c>
      <c r="M131" s="53">
        <v>0</v>
      </c>
      <c r="O131" s="60">
        <v>27350</v>
      </c>
      <c r="P131" s="60">
        <v>1454</v>
      </c>
      <c r="Q131" s="60">
        <v>1163.2</v>
      </c>
      <c r="R131" s="60">
        <v>1090.5</v>
      </c>
      <c r="T131" s="96">
        <f t="shared" si="4"/>
        <v>0</v>
      </c>
      <c r="U131" s="96">
        <f t="shared" si="5"/>
        <v>0</v>
      </c>
      <c r="W131" s="94">
        <f t="shared" si="6"/>
        <v>0</v>
      </c>
      <c r="X131" s="94">
        <f t="shared" si="7"/>
        <v>0</v>
      </c>
    </row>
    <row r="132" spans="1:24" ht="89.25">
      <c r="A132" s="20">
        <v>122</v>
      </c>
      <c r="B132" s="21" t="s">
        <v>676</v>
      </c>
      <c r="C132" s="22" t="s">
        <v>677</v>
      </c>
      <c r="D132" s="21" t="s">
        <v>645</v>
      </c>
      <c r="E132" s="23">
        <v>0</v>
      </c>
      <c r="F132" s="24">
        <v>0</v>
      </c>
      <c r="G132" s="24">
        <v>0</v>
      </c>
      <c r="H132" s="25">
        <v>0</v>
      </c>
      <c r="I132" s="26"/>
      <c r="J132" s="24">
        <v>0</v>
      </c>
      <c r="K132" s="27">
        <v>0</v>
      </c>
      <c r="L132" s="43">
        <v>0</v>
      </c>
      <c r="M132" s="53">
        <v>0</v>
      </c>
      <c r="O132" s="60">
        <v>29188</v>
      </c>
      <c r="P132" s="60">
        <v>1765</v>
      </c>
      <c r="Q132" s="60">
        <v>1412</v>
      </c>
      <c r="R132" s="60">
        <v>1323.75</v>
      </c>
      <c r="T132" s="96">
        <f t="shared" si="4"/>
        <v>0</v>
      </c>
      <c r="U132" s="96">
        <f t="shared" si="5"/>
        <v>0</v>
      </c>
      <c r="W132" s="94">
        <f t="shared" si="6"/>
        <v>0</v>
      </c>
      <c r="X132" s="94">
        <f t="shared" si="7"/>
        <v>0</v>
      </c>
    </row>
    <row r="133" spans="1:24" ht="89.25">
      <c r="A133" s="20">
        <v>123</v>
      </c>
      <c r="B133" s="21" t="s">
        <v>678</v>
      </c>
      <c r="C133" s="22" t="s">
        <v>679</v>
      </c>
      <c r="D133" s="21" t="s">
        <v>645</v>
      </c>
      <c r="E133" s="23">
        <v>0</v>
      </c>
      <c r="F133" s="24">
        <v>0</v>
      </c>
      <c r="G133" s="24">
        <v>0</v>
      </c>
      <c r="H133" s="25">
        <v>0</v>
      </c>
      <c r="I133" s="26"/>
      <c r="J133" s="24">
        <v>0</v>
      </c>
      <c r="K133" s="27">
        <v>0</v>
      </c>
      <c r="L133" s="43">
        <v>0</v>
      </c>
      <c r="M133" s="53">
        <v>0</v>
      </c>
      <c r="O133" s="60">
        <v>27350</v>
      </c>
      <c r="P133" s="60">
        <v>1765</v>
      </c>
      <c r="Q133" s="60">
        <v>1412</v>
      </c>
      <c r="R133" s="60">
        <v>1323.75</v>
      </c>
      <c r="T133" s="96">
        <f t="shared" si="4"/>
        <v>0</v>
      </c>
      <c r="U133" s="96">
        <f t="shared" si="5"/>
        <v>0</v>
      </c>
      <c r="W133" s="94">
        <f t="shared" si="6"/>
        <v>0</v>
      </c>
      <c r="X133" s="94">
        <f t="shared" si="7"/>
        <v>0</v>
      </c>
    </row>
    <row r="134" spans="1:24" ht="89.25">
      <c r="A134" s="20">
        <v>124</v>
      </c>
      <c r="B134" s="21" t="s">
        <v>680</v>
      </c>
      <c r="C134" s="22" t="s">
        <v>681</v>
      </c>
      <c r="D134" s="21" t="s">
        <v>645</v>
      </c>
      <c r="E134" s="23">
        <v>20</v>
      </c>
      <c r="F134" s="24">
        <v>4969</v>
      </c>
      <c r="G134" s="24">
        <v>1765</v>
      </c>
      <c r="H134" s="25">
        <v>0</v>
      </c>
      <c r="I134" s="26"/>
      <c r="J134" s="24">
        <v>4969</v>
      </c>
      <c r="K134" s="27">
        <v>99380</v>
      </c>
      <c r="L134" s="43">
        <v>0</v>
      </c>
      <c r="M134" s="53">
        <v>20</v>
      </c>
      <c r="O134" s="60">
        <v>31072</v>
      </c>
      <c r="P134" s="60">
        <v>1765</v>
      </c>
      <c r="Q134" s="60">
        <v>1412</v>
      </c>
      <c r="R134" s="60">
        <v>1323.75</v>
      </c>
      <c r="T134" s="96">
        <f t="shared" si="4"/>
        <v>7016228</v>
      </c>
      <c r="U134" s="96">
        <f t="shared" si="5"/>
        <v>6577713.75</v>
      </c>
      <c r="W134" s="94">
        <f t="shared" si="6"/>
        <v>7016228</v>
      </c>
      <c r="X134" s="94">
        <f t="shared" si="7"/>
        <v>6577713.75</v>
      </c>
    </row>
    <row r="135" spans="1:24" ht="89.25">
      <c r="A135" s="20">
        <v>125</v>
      </c>
      <c r="B135" s="21" t="s">
        <v>682</v>
      </c>
      <c r="C135" s="22" t="s">
        <v>683</v>
      </c>
      <c r="D135" s="21" t="s">
        <v>645</v>
      </c>
      <c r="E135" s="23">
        <v>0</v>
      </c>
      <c r="F135" s="24">
        <v>0</v>
      </c>
      <c r="G135" s="24">
        <v>0</v>
      </c>
      <c r="H135" s="25">
        <v>0</v>
      </c>
      <c r="I135" s="26"/>
      <c r="J135" s="24">
        <v>0</v>
      </c>
      <c r="K135" s="27">
        <v>0</v>
      </c>
      <c r="L135" s="43">
        <v>0</v>
      </c>
      <c r="M135" s="53">
        <v>0</v>
      </c>
      <c r="O135" s="60">
        <v>29115</v>
      </c>
      <c r="P135" s="60">
        <v>2796</v>
      </c>
      <c r="Q135" s="60">
        <v>2236.8000000000002</v>
      </c>
      <c r="R135" s="60">
        <v>2097</v>
      </c>
      <c r="T135" s="96">
        <f t="shared" si="4"/>
        <v>0</v>
      </c>
      <c r="U135" s="96">
        <f t="shared" si="5"/>
        <v>0</v>
      </c>
      <c r="W135" s="94">
        <f t="shared" si="6"/>
        <v>0</v>
      </c>
      <c r="X135" s="94">
        <f t="shared" si="7"/>
        <v>0</v>
      </c>
    </row>
    <row r="136" spans="1:24" ht="89.25">
      <c r="A136" s="20">
        <v>126</v>
      </c>
      <c r="B136" s="21" t="s">
        <v>684</v>
      </c>
      <c r="C136" s="22" t="s">
        <v>685</v>
      </c>
      <c r="D136" s="21" t="s">
        <v>645</v>
      </c>
      <c r="E136" s="23">
        <v>0</v>
      </c>
      <c r="F136" s="24">
        <v>0</v>
      </c>
      <c r="G136" s="24">
        <v>0</v>
      </c>
      <c r="H136" s="25">
        <v>0</v>
      </c>
      <c r="I136" s="26"/>
      <c r="J136" s="24">
        <v>0</v>
      </c>
      <c r="K136" s="27">
        <v>0</v>
      </c>
      <c r="L136" s="43">
        <v>0</v>
      </c>
      <c r="M136" s="53">
        <v>0</v>
      </c>
      <c r="O136" s="60">
        <v>31072</v>
      </c>
      <c r="P136" s="60">
        <v>3223</v>
      </c>
      <c r="Q136" s="60">
        <v>2578.4</v>
      </c>
      <c r="R136" s="60">
        <v>2417.25</v>
      </c>
      <c r="T136" s="96">
        <f t="shared" si="4"/>
        <v>0</v>
      </c>
      <c r="U136" s="96">
        <f t="shared" si="5"/>
        <v>0</v>
      </c>
      <c r="W136" s="94">
        <f t="shared" si="6"/>
        <v>0</v>
      </c>
      <c r="X136" s="94">
        <f t="shared" si="7"/>
        <v>0</v>
      </c>
    </row>
    <row r="137" spans="1:24" ht="114.75">
      <c r="A137" s="20">
        <v>127</v>
      </c>
      <c r="B137" s="21" t="s">
        <v>686</v>
      </c>
      <c r="C137" s="22" t="s">
        <v>687</v>
      </c>
      <c r="D137" s="21" t="s">
        <v>645</v>
      </c>
      <c r="E137" s="23">
        <v>0</v>
      </c>
      <c r="F137" s="24">
        <v>0</v>
      </c>
      <c r="G137" s="24">
        <v>0</v>
      </c>
      <c r="H137" s="25">
        <v>0</v>
      </c>
      <c r="I137" s="26"/>
      <c r="J137" s="24">
        <v>0</v>
      </c>
      <c r="K137" s="27">
        <v>0</v>
      </c>
      <c r="L137" s="43">
        <v>0</v>
      </c>
      <c r="M137" s="53">
        <v>0</v>
      </c>
      <c r="O137" s="60">
        <v>29115</v>
      </c>
      <c r="P137" s="60">
        <v>2133</v>
      </c>
      <c r="Q137" s="60">
        <v>1706.4</v>
      </c>
      <c r="R137" s="60">
        <v>1599.75</v>
      </c>
      <c r="T137" s="96">
        <f t="shared" si="4"/>
        <v>0</v>
      </c>
      <c r="U137" s="96">
        <f t="shared" si="5"/>
        <v>0</v>
      </c>
      <c r="W137" s="94">
        <f t="shared" si="6"/>
        <v>0</v>
      </c>
      <c r="X137" s="94">
        <f t="shared" si="7"/>
        <v>0</v>
      </c>
    </row>
    <row r="138" spans="1:24" ht="102">
      <c r="A138" s="20">
        <v>128</v>
      </c>
      <c r="B138" s="21" t="s">
        <v>688</v>
      </c>
      <c r="C138" s="22" t="s">
        <v>689</v>
      </c>
      <c r="D138" s="21" t="s">
        <v>645</v>
      </c>
      <c r="E138" s="23">
        <v>0</v>
      </c>
      <c r="F138" s="24">
        <v>0</v>
      </c>
      <c r="G138" s="24">
        <v>0</v>
      </c>
      <c r="H138" s="25">
        <v>0</v>
      </c>
      <c r="I138" s="26"/>
      <c r="J138" s="24">
        <v>0</v>
      </c>
      <c r="K138" s="27">
        <v>0</v>
      </c>
      <c r="L138" s="43">
        <v>0</v>
      </c>
      <c r="M138" s="53">
        <v>0</v>
      </c>
      <c r="O138" s="60">
        <v>31072</v>
      </c>
      <c r="P138" s="60">
        <v>2762</v>
      </c>
      <c r="Q138" s="60">
        <v>2209.6</v>
      </c>
      <c r="R138" s="60">
        <v>2071.5</v>
      </c>
      <c r="T138" s="96">
        <f t="shared" ref="T138:T201" si="8">F138*Q138</f>
        <v>0</v>
      </c>
      <c r="U138" s="96">
        <f t="shared" ref="U138:U201" si="9">F138*R138</f>
        <v>0</v>
      </c>
      <c r="W138" s="94">
        <f t="shared" ref="W138:W201" si="10">T138-L138</f>
        <v>0</v>
      </c>
      <c r="X138" s="94">
        <f t="shared" ref="X138:X201" si="11">U138-L138</f>
        <v>0</v>
      </c>
    </row>
    <row r="139" spans="1:24" ht="102">
      <c r="A139" s="20">
        <v>129</v>
      </c>
      <c r="B139" s="21" t="s">
        <v>690</v>
      </c>
      <c r="C139" s="22" t="s">
        <v>691</v>
      </c>
      <c r="D139" s="21" t="s">
        <v>645</v>
      </c>
      <c r="E139" s="23">
        <v>0</v>
      </c>
      <c r="F139" s="24">
        <v>0</v>
      </c>
      <c r="G139" s="24">
        <v>0</v>
      </c>
      <c r="H139" s="25">
        <v>0</v>
      </c>
      <c r="I139" s="26"/>
      <c r="J139" s="24">
        <v>0</v>
      </c>
      <c r="K139" s="27">
        <v>0</v>
      </c>
      <c r="L139" s="43">
        <v>0</v>
      </c>
      <c r="M139" s="53">
        <v>0</v>
      </c>
      <c r="O139" s="60">
        <v>29115</v>
      </c>
      <c r="P139" s="60">
        <v>2486</v>
      </c>
      <c r="Q139" s="60">
        <v>1988.8</v>
      </c>
      <c r="R139" s="60">
        <v>1864.5</v>
      </c>
      <c r="T139" s="96">
        <f t="shared" si="8"/>
        <v>0</v>
      </c>
      <c r="U139" s="96">
        <f t="shared" si="9"/>
        <v>0</v>
      </c>
      <c r="W139" s="94">
        <f t="shared" si="10"/>
        <v>0</v>
      </c>
      <c r="X139" s="94">
        <f t="shared" si="11"/>
        <v>0</v>
      </c>
    </row>
    <row r="140" spans="1:24" ht="63.75">
      <c r="A140" s="20">
        <v>130</v>
      </c>
      <c r="B140" s="21" t="s">
        <v>692</v>
      </c>
      <c r="C140" s="22" t="s">
        <v>693</v>
      </c>
      <c r="D140" s="21" t="s">
        <v>694</v>
      </c>
      <c r="E140" s="23">
        <v>4</v>
      </c>
      <c r="F140" s="24">
        <v>4319</v>
      </c>
      <c r="G140" s="24">
        <v>3003</v>
      </c>
      <c r="H140" s="25">
        <v>0</v>
      </c>
      <c r="I140" s="26"/>
      <c r="J140" s="24">
        <v>4319</v>
      </c>
      <c r="K140" s="27">
        <v>17276</v>
      </c>
      <c r="L140" s="43">
        <v>0</v>
      </c>
      <c r="M140" s="53">
        <v>4</v>
      </c>
      <c r="O140" s="60">
        <v>10271</v>
      </c>
      <c r="P140" s="60">
        <v>3003</v>
      </c>
      <c r="Q140" s="60">
        <v>2402.4</v>
      </c>
      <c r="R140" s="60">
        <v>2252.25</v>
      </c>
      <c r="T140" s="96">
        <f t="shared" si="8"/>
        <v>10375965.6</v>
      </c>
      <c r="U140" s="96">
        <f t="shared" si="9"/>
        <v>9727467.75</v>
      </c>
      <c r="W140" s="94">
        <f t="shared" si="10"/>
        <v>10375965.6</v>
      </c>
      <c r="X140" s="94">
        <f t="shared" si="11"/>
        <v>9727467.75</v>
      </c>
    </row>
    <row r="141" spans="1:24" ht="63.75">
      <c r="A141" s="20">
        <v>131</v>
      </c>
      <c r="B141" s="21" t="s">
        <v>695</v>
      </c>
      <c r="C141" s="22" t="s">
        <v>696</v>
      </c>
      <c r="D141" s="21" t="s">
        <v>694</v>
      </c>
      <c r="E141" s="23">
        <v>9</v>
      </c>
      <c r="F141" s="24">
        <v>4319</v>
      </c>
      <c r="G141" s="24">
        <v>3003</v>
      </c>
      <c r="H141" s="25">
        <v>0</v>
      </c>
      <c r="I141" s="26"/>
      <c r="J141" s="24">
        <v>4319</v>
      </c>
      <c r="K141" s="27">
        <v>38871</v>
      </c>
      <c r="L141" s="43">
        <v>0</v>
      </c>
      <c r="M141" s="53">
        <v>9</v>
      </c>
      <c r="O141" s="60">
        <v>9624</v>
      </c>
      <c r="P141" s="60">
        <v>3003</v>
      </c>
      <c r="Q141" s="60">
        <v>2402.4</v>
      </c>
      <c r="R141" s="60">
        <v>2252.25</v>
      </c>
      <c r="T141" s="96">
        <f t="shared" si="8"/>
        <v>10375965.6</v>
      </c>
      <c r="U141" s="96">
        <f t="shared" si="9"/>
        <v>9727467.75</v>
      </c>
      <c r="W141" s="94">
        <f t="shared" si="10"/>
        <v>10375965.6</v>
      </c>
      <c r="X141" s="94">
        <f t="shared" si="11"/>
        <v>9727467.75</v>
      </c>
    </row>
    <row r="142" spans="1:24" ht="63.75">
      <c r="A142" s="20">
        <v>132</v>
      </c>
      <c r="B142" s="21" t="s">
        <v>697</v>
      </c>
      <c r="C142" s="22" t="s">
        <v>698</v>
      </c>
      <c r="D142" s="21" t="s">
        <v>694</v>
      </c>
      <c r="E142" s="23">
        <v>0</v>
      </c>
      <c r="F142" s="24">
        <v>0</v>
      </c>
      <c r="G142" s="24">
        <v>0</v>
      </c>
      <c r="H142" s="25">
        <v>0</v>
      </c>
      <c r="I142" s="26"/>
      <c r="J142" s="24">
        <v>0</v>
      </c>
      <c r="K142" s="27">
        <v>0</v>
      </c>
      <c r="L142" s="43">
        <v>0</v>
      </c>
      <c r="M142" s="53">
        <v>0</v>
      </c>
      <c r="O142" s="60">
        <v>12839</v>
      </c>
      <c r="P142" s="60">
        <v>3487</v>
      </c>
      <c r="Q142" s="60">
        <v>2789.6</v>
      </c>
      <c r="R142" s="60">
        <v>2615.25</v>
      </c>
      <c r="T142" s="96">
        <f t="shared" si="8"/>
        <v>0</v>
      </c>
      <c r="U142" s="96">
        <f t="shared" si="9"/>
        <v>0</v>
      </c>
      <c r="W142" s="94">
        <f t="shared" si="10"/>
        <v>0</v>
      </c>
      <c r="X142" s="94">
        <f t="shared" si="11"/>
        <v>0</v>
      </c>
    </row>
    <row r="143" spans="1:24" ht="63.75">
      <c r="A143" s="20">
        <v>133</v>
      </c>
      <c r="B143" s="21" t="s">
        <v>699</v>
      </c>
      <c r="C143" s="28" t="s">
        <v>700</v>
      </c>
      <c r="D143" s="21" t="s">
        <v>694</v>
      </c>
      <c r="E143" s="23">
        <v>0</v>
      </c>
      <c r="F143" s="24">
        <v>0</v>
      </c>
      <c r="G143" s="24">
        <v>0</v>
      </c>
      <c r="H143" s="25">
        <v>0</v>
      </c>
      <c r="I143" s="26"/>
      <c r="J143" s="24">
        <v>0</v>
      </c>
      <c r="K143" s="27">
        <v>0</v>
      </c>
      <c r="L143" s="43">
        <v>0</v>
      </c>
      <c r="M143" s="53">
        <v>0</v>
      </c>
      <c r="O143" s="60">
        <v>13635</v>
      </c>
      <c r="P143" s="60">
        <v>3364</v>
      </c>
      <c r="Q143" s="60">
        <v>2691.2</v>
      </c>
      <c r="R143" s="60">
        <v>2523</v>
      </c>
      <c r="T143" s="96">
        <f t="shared" si="8"/>
        <v>0</v>
      </c>
      <c r="U143" s="96">
        <f t="shared" si="9"/>
        <v>0</v>
      </c>
      <c r="W143" s="94">
        <f t="shared" si="10"/>
        <v>0</v>
      </c>
      <c r="X143" s="94">
        <f t="shared" si="11"/>
        <v>0</v>
      </c>
    </row>
    <row r="144" spans="1:24" ht="63.75">
      <c r="A144" s="20">
        <v>134</v>
      </c>
      <c r="B144" s="21" t="s">
        <v>701</v>
      </c>
      <c r="C144" s="22" t="s">
        <v>702</v>
      </c>
      <c r="D144" s="21" t="s">
        <v>694</v>
      </c>
      <c r="E144" s="23">
        <v>0</v>
      </c>
      <c r="F144" s="24">
        <v>0</v>
      </c>
      <c r="G144" s="24">
        <v>0</v>
      </c>
      <c r="H144" s="25">
        <v>0</v>
      </c>
      <c r="I144" s="26"/>
      <c r="J144" s="24">
        <v>0</v>
      </c>
      <c r="K144" s="27">
        <v>0</v>
      </c>
      <c r="L144" s="43">
        <v>0</v>
      </c>
      <c r="M144" s="53">
        <v>0</v>
      </c>
      <c r="O144" s="60">
        <v>13695</v>
      </c>
      <c r="P144" s="60">
        <v>2822</v>
      </c>
      <c r="Q144" s="60">
        <v>2257.6</v>
      </c>
      <c r="R144" s="60">
        <v>2116.5</v>
      </c>
      <c r="T144" s="96">
        <f t="shared" si="8"/>
        <v>0</v>
      </c>
      <c r="U144" s="96">
        <f t="shared" si="9"/>
        <v>0</v>
      </c>
      <c r="W144" s="94">
        <f t="shared" si="10"/>
        <v>0</v>
      </c>
      <c r="X144" s="94">
        <f t="shared" si="11"/>
        <v>0</v>
      </c>
    </row>
    <row r="145" spans="1:24" ht="51">
      <c r="A145" s="20">
        <v>135</v>
      </c>
      <c r="B145" s="21" t="s">
        <v>703</v>
      </c>
      <c r="C145" s="28" t="s">
        <v>704</v>
      </c>
      <c r="D145" s="21" t="s">
        <v>705</v>
      </c>
      <c r="E145" s="23">
        <v>0</v>
      </c>
      <c r="F145" s="24">
        <v>0</v>
      </c>
      <c r="G145" s="24">
        <v>0</v>
      </c>
      <c r="H145" s="25">
        <v>0</v>
      </c>
      <c r="I145" s="26"/>
      <c r="J145" s="24">
        <v>0</v>
      </c>
      <c r="K145" s="27">
        <v>0</v>
      </c>
      <c r="L145" s="43">
        <v>0</v>
      </c>
      <c r="M145" s="53">
        <v>0</v>
      </c>
      <c r="O145" s="60">
        <v>105871</v>
      </c>
      <c r="P145" s="60">
        <v>19336</v>
      </c>
      <c r="Q145" s="60">
        <v>15468.8</v>
      </c>
      <c r="R145" s="60">
        <v>14502</v>
      </c>
      <c r="T145" s="96">
        <f t="shared" si="8"/>
        <v>0</v>
      </c>
      <c r="U145" s="96">
        <f t="shared" si="9"/>
        <v>0</v>
      </c>
      <c r="W145" s="94">
        <f t="shared" si="10"/>
        <v>0</v>
      </c>
      <c r="X145" s="94">
        <f t="shared" si="11"/>
        <v>0</v>
      </c>
    </row>
    <row r="146" spans="1:24" ht="25.5">
      <c r="A146" s="20">
        <v>136</v>
      </c>
      <c r="B146" s="21" t="s">
        <v>706</v>
      </c>
      <c r="C146" s="28" t="s">
        <v>707</v>
      </c>
      <c r="D146" s="21" t="s">
        <v>694</v>
      </c>
      <c r="E146" s="23">
        <v>0</v>
      </c>
      <c r="F146" s="24">
        <v>0</v>
      </c>
      <c r="G146" s="24">
        <v>0</v>
      </c>
      <c r="H146" s="25">
        <v>0</v>
      </c>
      <c r="I146" s="26"/>
      <c r="J146" s="24">
        <v>0</v>
      </c>
      <c r="K146" s="27">
        <v>0</v>
      </c>
      <c r="L146" s="43">
        <v>0</v>
      </c>
      <c r="M146" s="53">
        <v>0</v>
      </c>
      <c r="O146" s="60">
        <v>16301</v>
      </c>
      <c r="P146" s="60">
        <v>7013</v>
      </c>
      <c r="Q146" s="60">
        <v>5610.4</v>
      </c>
      <c r="R146" s="60">
        <v>5259.75</v>
      </c>
      <c r="T146" s="96">
        <f t="shared" si="8"/>
        <v>0</v>
      </c>
      <c r="U146" s="96">
        <f t="shared" si="9"/>
        <v>0</v>
      </c>
      <c r="W146" s="94">
        <f t="shared" si="10"/>
        <v>0</v>
      </c>
      <c r="X146" s="94">
        <f t="shared" si="11"/>
        <v>0</v>
      </c>
    </row>
    <row r="147" spans="1:24" ht="51">
      <c r="A147" s="20">
        <v>137</v>
      </c>
      <c r="B147" s="21" t="s">
        <v>708</v>
      </c>
      <c r="C147" s="28" t="s">
        <v>709</v>
      </c>
      <c r="D147" s="21" t="s">
        <v>694</v>
      </c>
      <c r="E147" s="23">
        <v>0</v>
      </c>
      <c r="F147" s="24">
        <v>0</v>
      </c>
      <c r="G147" s="24">
        <v>0</v>
      </c>
      <c r="H147" s="25">
        <v>0</v>
      </c>
      <c r="I147" s="26"/>
      <c r="J147" s="24">
        <v>0</v>
      </c>
      <c r="K147" s="27">
        <v>0</v>
      </c>
      <c r="L147" s="43">
        <v>0</v>
      </c>
      <c r="M147" s="53">
        <v>0</v>
      </c>
      <c r="O147" s="60">
        <v>51332</v>
      </c>
      <c r="P147" s="60">
        <v>17500</v>
      </c>
      <c r="Q147" s="60">
        <v>14000</v>
      </c>
      <c r="R147" s="60">
        <v>13125</v>
      </c>
      <c r="T147" s="96">
        <f t="shared" si="8"/>
        <v>0</v>
      </c>
      <c r="U147" s="96">
        <f t="shared" si="9"/>
        <v>0</v>
      </c>
      <c r="W147" s="94">
        <f t="shared" si="10"/>
        <v>0</v>
      </c>
      <c r="X147" s="94">
        <f t="shared" si="11"/>
        <v>0</v>
      </c>
    </row>
    <row r="148" spans="1:24" ht="25.5">
      <c r="A148" s="20">
        <v>138</v>
      </c>
      <c r="B148" s="21" t="s">
        <v>710</v>
      </c>
      <c r="C148" s="28" t="s">
        <v>711</v>
      </c>
      <c r="D148" s="21" t="s">
        <v>694</v>
      </c>
      <c r="E148" s="23">
        <v>3</v>
      </c>
      <c r="F148" s="24">
        <v>4472</v>
      </c>
      <c r="G148" s="24">
        <v>2489</v>
      </c>
      <c r="H148" s="25">
        <v>0</v>
      </c>
      <c r="I148" s="26"/>
      <c r="J148" s="24">
        <v>4472</v>
      </c>
      <c r="K148" s="27">
        <v>13416</v>
      </c>
      <c r="L148" s="43">
        <v>0</v>
      </c>
      <c r="M148" s="53">
        <v>3</v>
      </c>
      <c r="O148" s="60">
        <v>8314</v>
      </c>
      <c r="P148" s="60">
        <v>2489</v>
      </c>
      <c r="Q148" s="60">
        <v>1991.2</v>
      </c>
      <c r="R148" s="60">
        <v>1866.75</v>
      </c>
      <c r="T148" s="96">
        <f t="shared" si="8"/>
        <v>8904646.4000000004</v>
      </c>
      <c r="U148" s="96">
        <f t="shared" si="9"/>
        <v>8348106</v>
      </c>
      <c r="W148" s="94">
        <f t="shared" si="10"/>
        <v>8904646.4000000004</v>
      </c>
      <c r="X148" s="94">
        <f t="shared" si="11"/>
        <v>8348106</v>
      </c>
    </row>
    <row r="149" spans="1:24" ht="51">
      <c r="A149" s="20">
        <v>139</v>
      </c>
      <c r="B149" s="21" t="s">
        <v>712</v>
      </c>
      <c r="C149" s="22" t="s">
        <v>713</v>
      </c>
      <c r="D149" s="21" t="s">
        <v>714</v>
      </c>
      <c r="E149" s="23">
        <v>0</v>
      </c>
      <c r="F149" s="24">
        <v>0</v>
      </c>
      <c r="G149" s="24">
        <v>0</v>
      </c>
      <c r="H149" s="25">
        <v>0</v>
      </c>
      <c r="I149" s="26"/>
      <c r="J149" s="24">
        <v>0</v>
      </c>
      <c r="K149" s="27">
        <v>0</v>
      </c>
      <c r="L149" s="43">
        <v>0</v>
      </c>
      <c r="M149" s="53">
        <v>0</v>
      </c>
      <c r="O149" s="60">
        <v>25240</v>
      </c>
      <c r="P149" s="60">
        <v>7808</v>
      </c>
      <c r="Q149" s="60">
        <v>6246.4</v>
      </c>
      <c r="R149" s="60">
        <v>5856</v>
      </c>
      <c r="T149" s="96">
        <f t="shared" si="8"/>
        <v>0</v>
      </c>
      <c r="U149" s="96">
        <f t="shared" si="9"/>
        <v>0</v>
      </c>
      <c r="W149" s="94">
        <f t="shared" si="10"/>
        <v>0</v>
      </c>
      <c r="X149" s="94">
        <f t="shared" si="11"/>
        <v>0</v>
      </c>
    </row>
    <row r="150" spans="1:24" ht="76.5">
      <c r="A150" s="20">
        <v>140</v>
      </c>
      <c r="B150" s="21" t="s">
        <v>715</v>
      </c>
      <c r="C150" s="22" t="s">
        <v>716</v>
      </c>
      <c r="D150" s="21" t="s">
        <v>714</v>
      </c>
      <c r="E150" s="23">
        <v>0</v>
      </c>
      <c r="F150" s="24">
        <v>0</v>
      </c>
      <c r="G150" s="24">
        <v>0</v>
      </c>
      <c r="H150" s="25">
        <v>0</v>
      </c>
      <c r="I150" s="26"/>
      <c r="J150" s="24">
        <v>0</v>
      </c>
      <c r="K150" s="27">
        <v>0</v>
      </c>
      <c r="L150" s="43">
        <v>0</v>
      </c>
      <c r="M150" s="53">
        <v>0</v>
      </c>
      <c r="O150" s="60">
        <v>551236</v>
      </c>
      <c r="P150" s="60">
        <v>11878</v>
      </c>
      <c r="Q150" s="60">
        <v>9502.4</v>
      </c>
      <c r="R150" s="60">
        <v>8908.5</v>
      </c>
      <c r="T150" s="96">
        <f t="shared" si="8"/>
        <v>0</v>
      </c>
      <c r="U150" s="96">
        <f t="shared" si="9"/>
        <v>0</v>
      </c>
      <c r="W150" s="94">
        <f t="shared" si="10"/>
        <v>0</v>
      </c>
      <c r="X150" s="94">
        <f t="shared" si="11"/>
        <v>0</v>
      </c>
    </row>
    <row r="151" spans="1:24" ht="51">
      <c r="A151" s="20">
        <v>141</v>
      </c>
      <c r="B151" s="21" t="s">
        <v>717</v>
      </c>
      <c r="C151" s="22" t="s">
        <v>718</v>
      </c>
      <c r="D151" s="21" t="s">
        <v>719</v>
      </c>
      <c r="E151" s="23">
        <v>0</v>
      </c>
      <c r="F151" s="24">
        <v>0</v>
      </c>
      <c r="G151" s="24">
        <v>0</v>
      </c>
      <c r="H151" s="25">
        <v>0</v>
      </c>
      <c r="I151" s="26"/>
      <c r="J151" s="24">
        <v>0</v>
      </c>
      <c r="K151" s="27">
        <v>0</v>
      </c>
      <c r="L151" s="43">
        <v>0</v>
      </c>
      <c r="M151" s="53">
        <v>0</v>
      </c>
      <c r="O151" s="60">
        <v>4129</v>
      </c>
      <c r="P151" s="60">
        <v>1566</v>
      </c>
      <c r="Q151" s="60">
        <v>1252.8</v>
      </c>
      <c r="R151" s="60">
        <v>1174.5</v>
      </c>
      <c r="T151" s="96">
        <f t="shared" si="8"/>
        <v>0</v>
      </c>
      <c r="U151" s="96">
        <f t="shared" si="9"/>
        <v>0</v>
      </c>
      <c r="W151" s="94">
        <f t="shared" si="10"/>
        <v>0</v>
      </c>
      <c r="X151" s="94">
        <f t="shared" si="11"/>
        <v>0</v>
      </c>
    </row>
    <row r="152" spans="1:24" ht="63.75">
      <c r="A152" s="20">
        <v>142</v>
      </c>
      <c r="B152" s="21" t="s">
        <v>720</v>
      </c>
      <c r="C152" s="22" t="s">
        <v>721</v>
      </c>
      <c r="D152" s="21" t="s">
        <v>719</v>
      </c>
      <c r="E152" s="23">
        <v>0</v>
      </c>
      <c r="F152" s="24">
        <v>0</v>
      </c>
      <c r="G152" s="24">
        <v>0</v>
      </c>
      <c r="H152" s="25">
        <v>0</v>
      </c>
      <c r="I152" s="26"/>
      <c r="J152" s="24">
        <v>0</v>
      </c>
      <c r="K152" s="27">
        <v>0</v>
      </c>
      <c r="L152" s="43">
        <v>0</v>
      </c>
      <c r="M152" s="53">
        <v>0</v>
      </c>
      <c r="O152" s="60">
        <v>25678</v>
      </c>
      <c r="P152" s="60">
        <v>7963</v>
      </c>
      <c r="Q152" s="60">
        <v>6370.4</v>
      </c>
      <c r="R152" s="60">
        <v>5972.25</v>
      </c>
      <c r="T152" s="96">
        <f t="shared" si="8"/>
        <v>0</v>
      </c>
      <c r="U152" s="96">
        <f t="shared" si="9"/>
        <v>0</v>
      </c>
      <c r="W152" s="94">
        <f t="shared" si="10"/>
        <v>0</v>
      </c>
      <c r="X152" s="94">
        <f t="shared" si="11"/>
        <v>0</v>
      </c>
    </row>
    <row r="153" spans="1:24" ht="51">
      <c r="A153" s="20">
        <v>143</v>
      </c>
      <c r="B153" s="21" t="s">
        <v>722</v>
      </c>
      <c r="C153" s="28" t="s">
        <v>723</v>
      </c>
      <c r="D153" s="21" t="s">
        <v>719</v>
      </c>
      <c r="E153" s="23">
        <v>60</v>
      </c>
      <c r="F153" s="24">
        <v>14083</v>
      </c>
      <c r="G153" s="24">
        <v>8513</v>
      </c>
      <c r="H153" s="25">
        <v>0</v>
      </c>
      <c r="I153" s="26"/>
      <c r="J153" s="24">
        <v>14083</v>
      </c>
      <c r="K153" s="27">
        <v>844980</v>
      </c>
      <c r="L153" s="43">
        <v>0</v>
      </c>
      <c r="M153" s="53">
        <v>60</v>
      </c>
      <c r="O153" s="60">
        <v>27591</v>
      </c>
      <c r="P153" s="60">
        <v>8513</v>
      </c>
      <c r="Q153" s="60">
        <v>6810.4</v>
      </c>
      <c r="R153" s="60">
        <v>6384.75</v>
      </c>
      <c r="T153" s="96">
        <f t="shared" si="8"/>
        <v>95910863.199999988</v>
      </c>
      <c r="U153" s="96">
        <f t="shared" si="9"/>
        <v>89916434.25</v>
      </c>
      <c r="W153" s="94">
        <f t="shared" si="10"/>
        <v>95910863.199999988</v>
      </c>
      <c r="X153" s="94">
        <f t="shared" si="11"/>
        <v>89916434.25</v>
      </c>
    </row>
    <row r="154" spans="1:24" ht="63.75">
      <c r="A154" s="20">
        <v>144</v>
      </c>
      <c r="B154" s="21" t="s">
        <v>724</v>
      </c>
      <c r="C154" s="22" t="s">
        <v>725</v>
      </c>
      <c r="D154" s="21" t="s">
        <v>719</v>
      </c>
      <c r="E154" s="23">
        <v>0</v>
      </c>
      <c r="F154" s="24">
        <v>0</v>
      </c>
      <c r="G154" s="24">
        <v>0</v>
      </c>
      <c r="H154" s="25">
        <v>0</v>
      </c>
      <c r="I154" s="26"/>
      <c r="J154" s="24">
        <v>0</v>
      </c>
      <c r="K154" s="27">
        <v>0</v>
      </c>
      <c r="L154" s="43">
        <v>0</v>
      </c>
      <c r="M154" s="53">
        <v>0</v>
      </c>
      <c r="O154" s="60">
        <v>31403</v>
      </c>
      <c r="P154" s="60">
        <v>9042</v>
      </c>
      <c r="Q154" s="60">
        <v>7233.6</v>
      </c>
      <c r="R154" s="60">
        <v>6781.5</v>
      </c>
      <c r="T154" s="96">
        <f t="shared" si="8"/>
        <v>0</v>
      </c>
      <c r="U154" s="96">
        <f t="shared" si="9"/>
        <v>0</v>
      </c>
      <c r="W154" s="94">
        <f t="shared" si="10"/>
        <v>0</v>
      </c>
      <c r="X154" s="94">
        <f t="shared" si="11"/>
        <v>0</v>
      </c>
    </row>
    <row r="155" spans="1:24" ht="63.75">
      <c r="A155" s="20">
        <v>145</v>
      </c>
      <c r="B155" s="21" t="s">
        <v>726</v>
      </c>
      <c r="C155" s="28" t="s">
        <v>727</v>
      </c>
      <c r="D155" s="21" t="s">
        <v>719</v>
      </c>
      <c r="E155" s="23">
        <v>0</v>
      </c>
      <c r="F155" s="24">
        <v>0</v>
      </c>
      <c r="G155" s="24">
        <v>0</v>
      </c>
      <c r="H155" s="25">
        <v>0</v>
      </c>
      <c r="I155" s="26"/>
      <c r="J155" s="24">
        <v>0</v>
      </c>
      <c r="K155" s="27">
        <v>0</v>
      </c>
      <c r="L155" s="43">
        <v>0</v>
      </c>
      <c r="M155" s="53">
        <v>0</v>
      </c>
      <c r="O155" s="60">
        <v>37949</v>
      </c>
      <c r="P155" s="60">
        <v>10292</v>
      </c>
      <c r="Q155" s="60">
        <v>8233.6</v>
      </c>
      <c r="R155" s="60">
        <v>7719</v>
      </c>
      <c r="T155" s="96">
        <f t="shared" si="8"/>
        <v>0</v>
      </c>
      <c r="U155" s="96">
        <f t="shared" si="9"/>
        <v>0</v>
      </c>
      <c r="W155" s="94">
        <f t="shared" si="10"/>
        <v>0</v>
      </c>
      <c r="X155" s="94">
        <f t="shared" si="11"/>
        <v>0</v>
      </c>
    </row>
    <row r="156" spans="1:24" ht="89.25">
      <c r="A156" s="20">
        <v>146</v>
      </c>
      <c r="B156" s="21" t="s">
        <v>728</v>
      </c>
      <c r="C156" s="28" t="s">
        <v>729</v>
      </c>
      <c r="D156" s="21" t="s">
        <v>719</v>
      </c>
      <c r="E156" s="23">
        <v>0</v>
      </c>
      <c r="F156" s="24">
        <v>0</v>
      </c>
      <c r="G156" s="24">
        <v>0</v>
      </c>
      <c r="H156" s="25">
        <v>0</v>
      </c>
      <c r="I156" s="26"/>
      <c r="J156" s="24">
        <v>0</v>
      </c>
      <c r="K156" s="27">
        <v>0</v>
      </c>
      <c r="L156" s="43">
        <v>0</v>
      </c>
      <c r="M156" s="53">
        <v>0</v>
      </c>
      <c r="O156" s="60">
        <v>43141</v>
      </c>
      <c r="P156" s="60">
        <v>16467</v>
      </c>
      <c r="Q156" s="60">
        <v>13173.6</v>
      </c>
      <c r="R156" s="60">
        <v>12350.25</v>
      </c>
      <c r="T156" s="96">
        <f t="shared" si="8"/>
        <v>0</v>
      </c>
      <c r="U156" s="96">
        <f t="shared" si="9"/>
        <v>0</v>
      </c>
      <c r="W156" s="94">
        <f t="shared" si="10"/>
        <v>0</v>
      </c>
      <c r="X156" s="94">
        <f t="shared" si="11"/>
        <v>0</v>
      </c>
    </row>
    <row r="157" spans="1:24" ht="89.25">
      <c r="A157" s="20">
        <v>147</v>
      </c>
      <c r="B157" s="21" t="s">
        <v>730</v>
      </c>
      <c r="C157" s="22" t="s">
        <v>731</v>
      </c>
      <c r="D157" s="21" t="s">
        <v>719</v>
      </c>
      <c r="E157" s="23">
        <v>0</v>
      </c>
      <c r="F157" s="24">
        <v>0</v>
      </c>
      <c r="G157" s="24">
        <v>0</v>
      </c>
      <c r="H157" s="25">
        <v>0</v>
      </c>
      <c r="I157" s="26"/>
      <c r="J157" s="24">
        <v>0</v>
      </c>
      <c r="K157" s="27">
        <v>0</v>
      </c>
      <c r="L157" s="43">
        <v>0</v>
      </c>
      <c r="M157" s="53">
        <v>0</v>
      </c>
      <c r="O157" s="60">
        <v>34488</v>
      </c>
      <c r="P157" s="60">
        <v>14366</v>
      </c>
      <c r="Q157" s="60">
        <v>11492.8</v>
      </c>
      <c r="R157" s="60">
        <v>10774.5</v>
      </c>
      <c r="T157" s="96">
        <f t="shared" si="8"/>
        <v>0</v>
      </c>
      <c r="U157" s="96">
        <f t="shared" si="9"/>
        <v>0</v>
      </c>
      <c r="W157" s="94">
        <f t="shared" si="10"/>
        <v>0</v>
      </c>
      <c r="X157" s="94">
        <f t="shared" si="11"/>
        <v>0</v>
      </c>
    </row>
    <row r="158" spans="1:24" ht="102">
      <c r="A158" s="20">
        <v>148</v>
      </c>
      <c r="B158" s="21" t="s">
        <v>732</v>
      </c>
      <c r="C158" s="22" t="s">
        <v>733</v>
      </c>
      <c r="D158" s="21" t="s">
        <v>719</v>
      </c>
      <c r="E158" s="23">
        <v>70</v>
      </c>
      <c r="F158" s="24">
        <v>24357</v>
      </c>
      <c r="G158" s="24">
        <v>23273</v>
      </c>
      <c r="H158" s="25">
        <v>0</v>
      </c>
      <c r="I158" s="26"/>
      <c r="J158" s="24">
        <v>24357</v>
      </c>
      <c r="K158" s="27">
        <v>1704990</v>
      </c>
      <c r="L158" s="43">
        <v>0</v>
      </c>
      <c r="M158" s="53">
        <v>70</v>
      </c>
      <c r="O158" s="60">
        <v>59575</v>
      </c>
      <c r="P158" s="60">
        <v>23273</v>
      </c>
      <c r="Q158" s="60">
        <v>18618.400000000001</v>
      </c>
      <c r="R158" s="60">
        <v>17454.75</v>
      </c>
      <c r="T158" s="96">
        <f t="shared" si="8"/>
        <v>453488368.80000001</v>
      </c>
      <c r="U158" s="96">
        <f t="shared" si="9"/>
        <v>425145345.75</v>
      </c>
      <c r="W158" s="94">
        <f t="shared" si="10"/>
        <v>453488368.80000001</v>
      </c>
      <c r="X158" s="94">
        <f t="shared" si="11"/>
        <v>425145345.75</v>
      </c>
    </row>
    <row r="159" spans="1:24" ht="102">
      <c r="A159" s="20">
        <v>149</v>
      </c>
      <c r="B159" s="21" t="s">
        <v>734</v>
      </c>
      <c r="C159" s="22" t="s">
        <v>735</v>
      </c>
      <c r="D159" s="21" t="s">
        <v>719</v>
      </c>
      <c r="E159" s="23">
        <v>0</v>
      </c>
      <c r="F159" s="24">
        <v>0</v>
      </c>
      <c r="G159" s="24">
        <v>0</v>
      </c>
      <c r="H159" s="25">
        <v>0</v>
      </c>
      <c r="I159" s="26"/>
      <c r="J159" s="24">
        <v>0</v>
      </c>
      <c r="K159" s="27">
        <v>0</v>
      </c>
      <c r="L159" s="43">
        <v>0</v>
      </c>
      <c r="M159" s="53">
        <v>0</v>
      </c>
      <c r="O159" s="60">
        <v>48445</v>
      </c>
      <c r="P159" s="60">
        <v>20073</v>
      </c>
      <c r="Q159" s="60">
        <v>16058.4</v>
      </c>
      <c r="R159" s="60">
        <v>15054.75</v>
      </c>
      <c r="T159" s="96">
        <f t="shared" si="8"/>
        <v>0</v>
      </c>
      <c r="U159" s="96">
        <f t="shared" si="9"/>
        <v>0</v>
      </c>
      <c r="W159" s="94">
        <f t="shared" si="10"/>
        <v>0</v>
      </c>
      <c r="X159" s="94">
        <f t="shared" si="11"/>
        <v>0</v>
      </c>
    </row>
    <row r="160" spans="1:24" ht="102">
      <c r="A160" s="20">
        <v>150</v>
      </c>
      <c r="B160" s="21" t="s">
        <v>736</v>
      </c>
      <c r="C160" s="22" t="s">
        <v>737</v>
      </c>
      <c r="D160" s="21" t="s">
        <v>559</v>
      </c>
      <c r="E160" s="23">
        <v>0</v>
      </c>
      <c r="F160" s="24">
        <v>0</v>
      </c>
      <c r="G160" s="24">
        <v>0</v>
      </c>
      <c r="H160" s="25">
        <v>0</v>
      </c>
      <c r="I160" s="26"/>
      <c r="J160" s="24">
        <v>0</v>
      </c>
      <c r="K160" s="27">
        <v>0</v>
      </c>
      <c r="L160" s="43">
        <v>0</v>
      </c>
      <c r="M160" s="53">
        <v>0</v>
      </c>
      <c r="O160" s="60">
        <v>61569</v>
      </c>
      <c r="P160" s="60">
        <v>4690</v>
      </c>
      <c r="Q160" s="60">
        <v>3752</v>
      </c>
      <c r="R160" s="60">
        <v>3517.5</v>
      </c>
      <c r="T160" s="96">
        <f t="shared" si="8"/>
        <v>0</v>
      </c>
      <c r="U160" s="96">
        <f t="shared" si="9"/>
        <v>0</v>
      </c>
      <c r="W160" s="94">
        <f t="shared" si="10"/>
        <v>0</v>
      </c>
      <c r="X160" s="94">
        <f t="shared" si="11"/>
        <v>0</v>
      </c>
    </row>
    <row r="161" spans="1:24" ht="102">
      <c r="A161" s="20">
        <v>151</v>
      </c>
      <c r="B161" s="21" t="s">
        <v>738</v>
      </c>
      <c r="C161" s="22" t="s">
        <v>739</v>
      </c>
      <c r="D161" s="21" t="s">
        <v>559</v>
      </c>
      <c r="E161" s="23">
        <v>0</v>
      </c>
      <c r="F161" s="24">
        <v>0</v>
      </c>
      <c r="G161" s="24">
        <v>0</v>
      </c>
      <c r="H161" s="25">
        <v>0</v>
      </c>
      <c r="I161" s="26"/>
      <c r="J161" s="24">
        <v>0</v>
      </c>
      <c r="K161" s="27">
        <v>0</v>
      </c>
      <c r="L161" s="43">
        <v>0</v>
      </c>
      <c r="M161" s="53">
        <v>0</v>
      </c>
      <c r="O161" s="60">
        <v>33484</v>
      </c>
      <c r="P161" s="60">
        <v>5310</v>
      </c>
      <c r="Q161" s="60">
        <v>4248</v>
      </c>
      <c r="R161" s="60">
        <v>3982.5</v>
      </c>
      <c r="T161" s="96">
        <f t="shared" si="8"/>
        <v>0</v>
      </c>
      <c r="U161" s="96">
        <f t="shared" si="9"/>
        <v>0</v>
      </c>
      <c r="W161" s="94">
        <f t="shared" si="10"/>
        <v>0</v>
      </c>
      <c r="X161" s="94">
        <f t="shared" si="11"/>
        <v>0</v>
      </c>
    </row>
    <row r="162" spans="1:24" ht="102">
      <c r="A162" s="20">
        <v>152</v>
      </c>
      <c r="B162" s="21" t="s">
        <v>740</v>
      </c>
      <c r="C162" s="22" t="s">
        <v>741</v>
      </c>
      <c r="D162" s="21" t="s">
        <v>559</v>
      </c>
      <c r="E162" s="23">
        <v>0</v>
      </c>
      <c r="F162" s="24">
        <v>0</v>
      </c>
      <c r="G162" s="24">
        <v>0</v>
      </c>
      <c r="H162" s="25">
        <v>0</v>
      </c>
      <c r="I162" s="26"/>
      <c r="J162" s="24">
        <v>0</v>
      </c>
      <c r="K162" s="27">
        <v>0</v>
      </c>
      <c r="L162" s="43">
        <v>0</v>
      </c>
      <c r="M162" s="53">
        <v>0</v>
      </c>
      <c r="O162" s="60">
        <v>45230</v>
      </c>
      <c r="P162" s="60">
        <v>1753</v>
      </c>
      <c r="Q162" s="60">
        <v>1402.4</v>
      </c>
      <c r="R162" s="60">
        <v>1314.75</v>
      </c>
      <c r="T162" s="96">
        <f t="shared" si="8"/>
        <v>0</v>
      </c>
      <c r="U162" s="96">
        <f t="shared" si="9"/>
        <v>0</v>
      </c>
      <c r="W162" s="94">
        <f t="shared" si="10"/>
        <v>0</v>
      </c>
      <c r="X162" s="94">
        <f t="shared" si="11"/>
        <v>0</v>
      </c>
    </row>
    <row r="163" spans="1:24" ht="102">
      <c r="A163" s="20">
        <v>153</v>
      </c>
      <c r="B163" s="21" t="s">
        <v>742</v>
      </c>
      <c r="C163" s="22" t="s">
        <v>743</v>
      </c>
      <c r="D163" s="21" t="s">
        <v>559</v>
      </c>
      <c r="E163" s="23">
        <v>0</v>
      </c>
      <c r="F163" s="24">
        <v>0</v>
      </c>
      <c r="G163" s="24">
        <v>0</v>
      </c>
      <c r="H163" s="25">
        <v>0</v>
      </c>
      <c r="I163" s="26"/>
      <c r="J163" s="24">
        <v>0</v>
      </c>
      <c r="K163" s="27">
        <v>0</v>
      </c>
      <c r="L163" s="43">
        <v>0</v>
      </c>
      <c r="M163" s="53">
        <v>0</v>
      </c>
      <c r="O163" s="60">
        <v>42427</v>
      </c>
      <c r="P163" s="60">
        <v>4412</v>
      </c>
      <c r="Q163" s="60">
        <v>3529.6</v>
      </c>
      <c r="R163" s="60">
        <v>3309</v>
      </c>
      <c r="T163" s="96">
        <f t="shared" si="8"/>
        <v>0</v>
      </c>
      <c r="U163" s="96">
        <f t="shared" si="9"/>
        <v>0</v>
      </c>
      <c r="W163" s="94">
        <f t="shared" si="10"/>
        <v>0</v>
      </c>
      <c r="X163" s="94">
        <f t="shared" si="11"/>
        <v>0</v>
      </c>
    </row>
    <row r="164" spans="1:24" ht="38.25">
      <c r="A164" s="20">
        <v>154</v>
      </c>
      <c r="B164" s="21" t="s">
        <v>744</v>
      </c>
      <c r="C164" s="22" t="s">
        <v>745</v>
      </c>
      <c r="D164" s="21" t="s">
        <v>714</v>
      </c>
      <c r="E164" s="23">
        <v>0</v>
      </c>
      <c r="F164" s="24">
        <v>0</v>
      </c>
      <c r="G164" s="24">
        <v>0</v>
      </c>
      <c r="H164" s="25">
        <v>0</v>
      </c>
      <c r="I164" s="26"/>
      <c r="J164" s="24">
        <v>0</v>
      </c>
      <c r="K164" s="27">
        <v>0</v>
      </c>
      <c r="L164" s="43">
        <v>0</v>
      </c>
      <c r="M164" s="53">
        <v>0</v>
      </c>
      <c r="O164" s="60">
        <v>23967</v>
      </c>
      <c r="P164" s="60">
        <v>2543</v>
      </c>
      <c r="Q164" s="60">
        <v>2034.4</v>
      </c>
      <c r="R164" s="60">
        <v>1907.25</v>
      </c>
      <c r="T164" s="96">
        <f t="shared" si="8"/>
        <v>0</v>
      </c>
      <c r="U164" s="96">
        <f t="shared" si="9"/>
        <v>0</v>
      </c>
      <c r="W164" s="94">
        <f t="shared" si="10"/>
        <v>0</v>
      </c>
      <c r="X164" s="94">
        <f t="shared" si="11"/>
        <v>0</v>
      </c>
    </row>
    <row r="165" spans="1:24" ht="51">
      <c r="A165" s="20">
        <v>155</v>
      </c>
      <c r="B165" s="21" t="s">
        <v>746</v>
      </c>
      <c r="C165" s="22" t="s">
        <v>747</v>
      </c>
      <c r="D165" s="21" t="s">
        <v>748</v>
      </c>
      <c r="E165" s="23">
        <v>0</v>
      </c>
      <c r="F165" s="24">
        <v>0</v>
      </c>
      <c r="G165" s="24">
        <v>0</v>
      </c>
      <c r="H165" s="25">
        <v>0</v>
      </c>
      <c r="I165" s="26"/>
      <c r="J165" s="24">
        <v>0</v>
      </c>
      <c r="K165" s="27">
        <v>0</v>
      </c>
      <c r="L165" s="43">
        <v>0</v>
      </c>
      <c r="M165" s="53">
        <v>0</v>
      </c>
      <c r="O165" s="60">
        <v>12512</v>
      </c>
      <c r="P165" s="60">
        <v>4283</v>
      </c>
      <c r="Q165" s="60">
        <v>3426.4</v>
      </c>
      <c r="R165" s="60">
        <v>3212.25</v>
      </c>
      <c r="T165" s="96">
        <f t="shared" si="8"/>
        <v>0</v>
      </c>
      <c r="U165" s="96">
        <f t="shared" si="9"/>
        <v>0</v>
      </c>
      <c r="W165" s="94">
        <f t="shared" si="10"/>
        <v>0</v>
      </c>
      <c r="X165" s="94">
        <f t="shared" si="11"/>
        <v>0</v>
      </c>
    </row>
    <row r="166" spans="1:24" ht="51">
      <c r="A166" s="20">
        <v>156</v>
      </c>
      <c r="B166" s="21" t="s">
        <v>749</v>
      </c>
      <c r="C166" s="22" t="s">
        <v>750</v>
      </c>
      <c r="D166" s="21" t="s">
        <v>751</v>
      </c>
      <c r="E166" s="23">
        <v>20</v>
      </c>
      <c r="F166" s="24">
        <v>8407</v>
      </c>
      <c r="G166" s="24">
        <v>4888</v>
      </c>
      <c r="H166" s="25">
        <v>0</v>
      </c>
      <c r="I166" s="26"/>
      <c r="J166" s="24">
        <v>8407</v>
      </c>
      <c r="K166" s="27">
        <v>168140</v>
      </c>
      <c r="L166" s="43">
        <v>0</v>
      </c>
      <c r="M166" s="53">
        <v>20</v>
      </c>
      <c r="O166" s="60">
        <v>14135</v>
      </c>
      <c r="P166" s="60">
        <v>4888</v>
      </c>
      <c r="Q166" s="60">
        <v>3910.4</v>
      </c>
      <c r="R166" s="60">
        <v>3666</v>
      </c>
      <c r="T166" s="96">
        <f t="shared" si="8"/>
        <v>32874732.800000001</v>
      </c>
      <c r="U166" s="96">
        <f t="shared" si="9"/>
        <v>30820062</v>
      </c>
      <c r="W166" s="94">
        <f t="shared" si="10"/>
        <v>32874732.800000001</v>
      </c>
      <c r="X166" s="94">
        <f t="shared" si="11"/>
        <v>30820062</v>
      </c>
    </row>
    <row r="167" spans="1:24" ht="51">
      <c r="A167" s="20">
        <v>157</v>
      </c>
      <c r="B167" s="21" t="s">
        <v>752</v>
      </c>
      <c r="C167" s="22" t="s">
        <v>753</v>
      </c>
      <c r="D167" s="21" t="s">
        <v>754</v>
      </c>
      <c r="E167" s="23">
        <v>20</v>
      </c>
      <c r="F167" s="24">
        <v>10282</v>
      </c>
      <c r="G167" s="24">
        <v>7289</v>
      </c>
      <c r="H167" s="25">
        <v>0</v>
      </c>
      <c r="I167" s="26"/>
      <c r="J167" s="24">
        <v>10282</v>
      </c>
      <c r="K167" s="27">
        <v>205640</v>
      </c>
      <c r="L167" s="43">
        <v>0</v>
      </c>
      <c r="M167" s="53">
        <v>20</v>
      </c>
      <c r="O167" s="60">
        <v>14491</v>
      </c>
      <c r="P167" s="60">
        <v>7289</v>
      </c>
      <c r="Q167" s="60">
        <v>5831.2</v>
      </c>
      <c r="R167" s="60">
        <v>5466.75</v>
      </c>
      <c r="T167" s="96">
        <f t="shared" si="8"/>
        <v>59956398.399999999</v>
      </c>
      <c r="U167" s="96">
        <f t="shared" si="9"/>
        <v>56209123.5</v>
      </c>
      <c r="W167" s="94">
        <f t="shared" si="10"/>
        <v>59956398.399999999</v>
      </c>
      <c r="X167" s="94">
        <f t="shared" si="11"/>
        <v>56209123.5</v>
      </c>
    </row>
    <row r="168" spans="1:24" ht="127.5">
      <c r="A168" s="20">
        <v>158</v>
      </c>
      <c r="B168" s="21" t="s">
        <v>755</v>
      </c>
      <c r="C168" s="22" t="s">
        <v>756</v>
      </c>
      <c r="D168" s="21" t="s">
        <v>748</v>
      </c>
      <c r="E168" s="23">
        <v>0</v>
      </c>
      <c r="F168" s="24">
        <v>0</v>
      </c>
      <c r="G168" s="24">
        <v>0</v>
      </c>
      <c r="H168" s="25">
        <v>0</v>
      </c>
      <c r="I168" s="26"/>
      <c r="J168" s="24">
        <v>0</v>
      </c>
      <c r="K168" s="27">
        <v>0</v>
      </c>
      <c r="L168" s="43">
        <v>0</v>
      </c>
      <c r="M168" s="53">
        <v>0</v>
      </c>
      <c r="O168" s="60">
        <v>20905</v>
      </c>
      <c r="P168" s="60">
        <v>7448</v>
      </c>
      <c r="Q168" s="60">
        <v>5958.4</v>
      </c>
      <c r="R168" s="60">
        <v>5586</v>
      </c>
      <c r="T168" s="96">
        <f t="shared" si="8"/>
        <v>0</v>
      </c>
      <c r="U168" s="96">
        <f t="shared" si="9"/>
        <v>0</v>
      </c>
      <c r="W168" s="94">
        <f t="shared" si="10"/>
        <v>0</v>
      </c>
      <c r="X168" s="94">
        <f t="shared" si="11"/>
        <v>0</v>
      </c>
    </row>
    <row r="169" spans="1:24" ht="89.25">
      <c r="A169" s="20">
        <v>159</v>
      </c>
      <c r="B169" s="21" t="s">
        <v>757</v>
      </c>
      <c r="C169" s="22" t="s">
        <v>758</v>
      </c>
      <c r="D169" s="21" t="s">
        <v>759</v>
      </c>
      <c r="E169" s="23">
        <v>5</v>
      </c>
      <c r="F169" s="24">
        <v>4887</v>
      </c>
      <c r="G169" s="24">
        <v>2130</v>
      </c>
      <c r="H169" s="25">
        <v>0</v>
      </c>
      <c r="I169" s="26"/>
      <c r="J169" s="24">
        <v>4887</v>
      </c>
      <c r="K169" s="27">
        <v>24435</v>
      </c>
      <c r="L169" s="43">
        <v>0</v>
      </c>
      <c r="M169" s="53">
        <v>5</v>
      </c>
      <c r="O169" s="60">
        <v>14139</v>
      </c>
      <c r="P169" s="60">
        <v>2130</v>
      </c>
      <c r="Q169" s="60">
        <v>1704</v>
      </c>
      <c r="R169" s="60">
        <v>1597.5</v>
      </c>
      <c r="T169" s="96">
        <f t="shared" si="8"/>
        <v>8327448</v>
      </c>
      <c r="U169" s="96">
        <f t="shared" si="9"/>
        <v>7806982.5</v>
      </c>
      <c r="W169" s="94">
        <f t="shared" si="10"/>
        <v>8327448</v>
      </c>
      <c r="X169" s="94">
        <f t="shared" si="11"/>
        <v>7806982.5</v>
      </c>
    </row>
    <row r="170" spans="1:24" ht="178.5">
      <c r="A170" s="20">
        <v>160</v>
      </c>
      <c r="B170" s="21" t="s">
        <v>760</v>
      </c>
      <c r="C170" s="22" t="s">
        <v>761</v>
      </c>
      <c r="D170" s="21" t="s">
        <v>762</v>
      </c>
      <c r="E170" s="23">
        <v>0</v>
      </c>
      <c r="F170" s="24">
        <v>0</v>
      </c>
      <c r="G170" s="24">
        <v>0</v>
      </c>
      <c r="H170" s="25">
        <v>0</v>
      </c>
      <c r="I170" s="26"/>
      <c r="J170" s="24">
        <v>0</v>
      </c>
      <c r="K170" s="27">
        <v>0</v>
      </c>
      <c r="L170" s="43">
        <v>0</v>
      </c>
      <c r="M170" s="53">
        <v>0</v>
      </c>
      <c r="O170" s="60">
        <v>4266</v>
      </c>
      <c r="P170" s="60">
        <v>1748</v>
      </c>
      <c r="Q170" s="60">
        <v>1398.4</v>
      </c>
      <c r="R170" s="60">
        <v>1311</v>
      </c>
      <c r="T170" s="96">
        <f t="shared" si="8"/>
        <v>0</v>
      </c>
      <c r="U170" s="96">
        <f t="shared" si="9"/>
        <v>0</v>
      </c>
      <c r="W170" s="94">
        <f t="shared" si="10"/>
        <v>0</v>
      </c>
      <c r="X170" s="94">
        <f t="shared" si="11"/>
        <v>0</v>
      </c>
    </row>
    <row r="171" spans="1:24" ht="114.75">
      <c r="A171" s="20">
        <v>161</v>
      </c>
      <c r="B171" s="21" t="s">
        <v>763</v>
      </c>
      <c r="C171" s="22" t="s">
        <v>764</v>
      </c>
      <c r="D171" s="21" t="s">
        <v>559</v>
      </c>
      <c r="E171" s="23">
        <v>0</v>
      </c>
      <c r="F171" s="24">
        <v>0</v>
      </c>
      <c r="G171" s="24">
        <v>0</v>
      </c>
      <c r="H171" s="25">
        <v>0</v>
      </c>
      <c r="I171" s="26"/>
      <c r="J171" s="24">
        <v>0</v>
      </c>
      <c r="K171" s="27">
        <v>0</v>
      </c>
      <c r="L171" s="43">
        <v>0</v>
      </c>
      <c r="M171" s="53">
        <v>0</v>
      </c>
      <c r="O171" s="60">
        <v>12833</v>
      </c>
      <c r="P171" s="60">
        <v>2262</v>
      </c>
      <c r="Q171" s="60">
        <v>1809.6</v>
      </c>
      <c r="R171" s="60">
        <v>1696.5</v>
      </c>
      <c r="T171" s="96">
        <f t="shared" si="8"/>
        <v>0</v>
      </c>
      <c r="U171" s="96">
        <f t="shared" si="9"/>
        <v>0</v>
      </c>
      <c r="W171" s="94">
        <f t="shared" si="10"/>
        <v>0</v>
      </c>
      <c r="X171" s="94">
        <f t="shared" si="11"/>
        <v>0</v>
      </c>
    </row>
    <row r="172" spans="1:24" ht="102">
      <c r="A172" s="20">
        <v>162</v>
      </c>
      <c r="B172" s="21" t="s">
        <v>765</v>
      </c>
      <c r="C172" s="28" t="s">
        <v>766</v>
      </c>
      <c r="D172" s="21" t="s">
        <v>559</v>
      </c>
      <c r="E172" s="23">
        <v>3</v>
      </c>
      <c r="F172" s="24">
        <v>3041</v>
      </c>
      <c r="G172" s="24">
        <v>2262</v>
      </c>
      <c r="H172" s="25">
        <v>0</v>
      </c>
      <c r="I172" s="26"/>
      <c r="J172" s="24">
        <v>3041</v>
      </c>
      <c r="K172" s="27">
        <v>9123</v>
      </c>
      <c r="L172" s="43">
        <v>0</v>
      </c>
      <c r="M172" s="53">
        <v>3</v>
      </c>
      <c r="O172" s="60">
        <v>16402</v>
      </c>
      <c r="P172" s="60">
        <v>2262</v>
      </c>
      <c r="Q172" s="60">
        <v>1809.6</v>
      </c>
      <c r="R172" s="60">
        <v>1696.5</v>
      </c>
      <c r="T172" s="96">
        <f t="shared" si="8"/>
        <v>5502993.5999999996</v>
      </c>
      <c r="U172" s="96">
        <f t="shared" si="9"/>
        <v>5159056.5</v>
      </c>
      <c r="W172" s="94">
        <f t="shared" si="10"/>
        <v>5502993.5999999996</v>
      </c>
      <c r="X172" s="94">
        <f t="shared" si="11"/>
        <v>5159056.5</v>
      </c>
    </row>
    <row r="173" spans="1:24" ht="114.75">
      <c r="A173" s="20">
        <v>163</v>
      </c>
      <c r="B173" s="21" t="s">
        <v>767</v>
      </c>
      <c r="C173" s="22" t="s">
        <v>768</v>
      </c>
      <c r="D173" s="21" t="s">
        <v>559</v>
      </c>
      <c r="E173" s="23">
        <v>6</v>
      </c>
      <c r="F173" s="24">
        <v>4344</v>
      </c>
      <c r="G173" s="24">
        <v>2262</v>
      </c>
      <c r="H173" s="25">
        <v>0</v>
      </c>
      <c r="I173" s="26"/>
      <c r="J173" s="24">
        <v>4344</v>
      </c>
      <c r="K173" s="27">
        <v>26064</v>
      </c>
      <c r="L173" s="43">
        <v>0</v>
      </c>
      <c r="M173" s="53">
        <v>6</v>
      </c>
      <c r="O173" s="60">
        <v>20588</v>
      </c>
      <c r="P173" s="60">
        <v>2262</v>
      </c>
      <c r="Q173" s="60">
        <v>1809.6</v>
      </c>
      <c r="R173" s="60">
        <v>1696.5</v>
      </c>
      <c r="T173" s="96">
        <f t="shared" si="8"/>
        <v>7860902.3999999994</v>
      </c>
      <c r="U173" s="96">
        <f t="shared" si="9"/>
        <v>7369596</v>
      </c>
      <c r="W173" s="94">
        <f t="shared" si="10"/>
        <v>7860902.3999999994</v>
      </c>
      <c r="X173" s="94">
        <f t="shared" si="11"/>
        <v>7369596</v>
      </c>
    </row>
    <row r="174" spans="1:24" ht="114.75">
      <c r="A174" s="20">
        <v>164</v>
      </c>
      <c r="B174" s="21" t="s">
        <v>769</v>
      </c>
      <c r="C174" s="22" t="s">
        <v>770</v>
      </c>
      <c r="D174" s="21" t="s">
        <v>559</v>
      </c>
      <c r="E174" s="23">
        <v>0</v>
      </c>
      <c r="F174" s="24">
        <v>0</v>
      </c>
      <c r="G174" s="24">
        <v>0</v>
      </c>
      <c r="H174" s="25">
        <v>0</v>
      </c>
      <c r="I174" s="26"/>
      <c r="J174" s="24">
        <v>0</v>
      </c>
      <c r="K174" s="27">
        <v>0</v>
      </c>
      <c r="L174" s="43">
        <v>0</v>
      </c>
      <c r="M174" s="53">
        <v>0</v>
      </c>
      <c r="O174" s="60">
        <v>14762</v>
      </c>
      <c r="P174" s="60">
        <v>1404</v>
      </c>
      <c r="Q174" s="60">
        <v>1123.2</v>
      </c>
      <c r="R174" s="60">
        <v>1053</v>
      </c>
      <c r="T174" s="96">
        <f t="shared" si="8"/>
        <v>0</v>
      </c>
      <c r="U174" s="96">
        <f t="shared" si="9"/>
        <v>0</v>
      </c>
      <c r="W174" s="94">
        <f t="shared" si="10"/>
        <v>0</v>
      </c>
      <c r="X174" s="94">
        <f t="shared" si="11"/>
        <v>0</v>
      </c>
    </row>
    <row r="175" spans="1:24" ht="102">
      <c r="A175" s="20">
        <v>165</v>
      </c>
      <c r="B175" s="21" t="s">
        <v>771</v>
      </c>
      <c r="C175" s="22" t="s">
        <v>772</v>
      </c>
      <c r="D175" s="21" t="s">
        <v>773</v>
      </c>
      <c r="E175" s="23">
        <v>0</v>
      </c>
      <c r="F175" s="24">
        <v>0</v>
      </c>
      <c r="G175" s="24">
        <v>0</v>
      </c>
      <c r="H175" s="25">
        <v>0</v>
      </c>
      <c r="I175" s="26"/>
      <c r="J175" s="24">
        <v>0</v>
      </c>
      <c r="K175" s="27">
        <v>0</v>
      </c>
      <c r="L175" s="43">
        <v>0</v>
      </c>
      <c r="M175" s="53">
        <v>0</v>
      </c>
      <c r="O175" s="60">
        <v>22131</v>
      </c>
      <c r="P175" s="60">
        <v>9625</v>
      </c>
      <c r="Q175" s="60">
        <v>7700</v>
      </c>
      <c r="R175" s="60">
        <v>7218.75</v>
      </c>
      <c r="T175" s="96">
        <f t="shared" si="8"/>
        <v>0</v>
      </c>
      <c r="U175" s="96">
        <f t="shared" si="9"/>
        <v>0</v>
      </c>
      <c r="W175" s="94">
        <f t="shared" si="10"/>
        <v>0</v>
      </c>
      <c r="X175" s="94">
        <f t="shared" si="11"/>
        <v>0</v>
      </c>
    </row>
    <row r="176" spans="1:24" ht="102">
      <c r="A176" s="20">
        <v>166</v>
      </c>
      <c r="B176" s="21" t="s">
        <v>774</v>
      </c>
      <c r="C176" s="22" t="s">
        <v>775</v>
      </c>
      <c r="D176" s="21" t="s">
        <v>776</v>
      </c>
      <c r="E176" s="23">
        <v>0</v>
      </c>
      <c r="F176" s="24">
        <v>0</v>
      </c>
      <c r="G176" s="24">
        <v>0</v>
      </c>
      <c r="H176" s="25">
        <v>0</v>
      </c>
      <c r="I176" s="26"/>
      <c r="J176" s="24">
        <v>0</v>
      </c>
      <c r="K176" s="27">
        <v>0</v>
      </c>
      <c r="L176" s="43">
        <v>0</v>
      </c>
      <c r="M176" s="53">
        <v>0</v>
      </c>
      <c r="O176" s="60">
        <v>61647</v>
      </c>
      <c r="P176" s="60">
        <v>14479</v>
      </c>
      <c r="Q176" s="60">
        <v>11583.2</v>
      </c>
      <c r="R176" s="60">
        <v>10859.25</v>
      </c>
      <c r="T176" s="96">
        <f t="shared" si="8"/>
        <v>0</v>
      </c>
      <c r="U176" s="96">
        <f t="shared" si="9"/>
        <v>0</v>
      </c>
      <c r="W176" s="94">
        <f t="shared" si="10"/>
        <v>0</v>
      </c>
      <c r="X176" s="94">
        <f t="shared" si="11"/>
        <v>0</v>
      </c>
    </row>
    <row r="177" spans="1:24" ht="63.75">
      <c r="A177" s="20">
        <v>167</v>
      </c>
      <c r="B177" s="21" t="s">
        <v>777</v>
      </c>
      <c r="C177" s="22" t="s">
        <v>778</v>
      </c>
      <c r="D177" s="21" t="s">
        <v>779</v>
      </c>
      <c r="E177" s="23">
        <v>0</v>
      </c>
      <c r="F177" s="24">
        <v>0</v>
      </c>
      <c r="G177" s="24">
        <v>0</v>
      </c>
      <c r="H177" s="25">
        <v>0</v>
      </c>
      <c r="I177" s="26"/>
      <c r="J177" s="24">
        <v>0</v>
      </c>
      <c r="K177" s="27">
        <v>0</v>
      </c>
      <c r="L177" s="43">
        <v>0</v>
      </c>
      <c r="M177" s="53">
        <v>0</v>
      </c>
      <c r="O177" s="60">
        <v>35420</v>
      </c>
      <c r="P177" s="60">
        <v>3870</v>
      </c>
      <c r="Q177" s="60">
        <v>3096</v>
      </c>
      <c r="R177" s="60">
        <v>2902.5</v>
      </c>
      <c r="T177" s="96">
        <f t="shared" si="8"/>
        <v>0</v>
      </c>
      <c r="U177" s="96">
        <f t="shared" si="9"/>
        <v>0</v>
      </c>
      <c r="W177" s="94">
        <f t="shared" si="10"/>
        <v>0</v>
      </c>
      <c r="X177" s="94">
        <f t="shared" si="11"/>
        <v>0</v>
      </c>
    </row>
    <row r="178" spans="1:24" ht="38.25">
      <c r="A178" s="20">
        <v>168</v>
      </c>
      <c r="B178" s="21" t="s">
        <v>780</v>
      </c>
      <c r="C178" s="22" t="s">
        <v>781</v>
      </c>
      <c r="D178" s="21" t="s">
        <v>559</v>
      </c>
      <c r="E178" s="23">
        <v>5</v>
      </c>
      <c r="F178" s="24">
        <v>40587</v>
      </c>
      <c r="G178" s="24">
        <v>27347</v>
      </c>
      <c r="H178" s="25">
        <v>0</v>
      </c>
      <c r="I178" s="26"/>
      <c r="J178" s="24">
        <v>40587</v>
      </c>
      <c r="K178" s="27">
        <v>202935</v>
      </c>
      <c r="L178" s="43">
        <v>0</v>
      </c>
      <c r="M178" s="53">
        <v>5</v>
      </c>
      <c r="O178" s="60">
        <v>51691</v>
      </c>
      <c r="P178" s="60">
        <v>27347</v>
      </c>
      <c r="Q178" s="60">
        <v>21877.599999999999</v>
      </c>
      <c r="R178" s="60">
        <v>20510.25</v>
      </c>
      <c r="T178" s="96">
        <f t="shared" si="8"/>
        <v>887946151.19999993</v>
      </c>
      <c r="U178" s="96">
        <f t="shared" si="9"/>
        <v>832449516.75</v>
      </c>
      <c r="W178" s="94">
        <f t="shared" si="10"/>
        <v>887946151.19999993</v>
      </c>
      <c r="X178" s="94">
        <f t="shared" si="11"/>
        <v>832449516.75</v>
      </c>
    </row>
    <row r="179" spans="1:24" ht="140.25">
      <c r="A179" s="20">
        <v>169</v>
      </c>
      <c r="B179" s="21" t="s">
        <v>782</v>
      </c>
      <c r="C179" s="22" t="s">
        <v>783</v>
      </c>
      <c r="D179" s="21" t="s">
        <v>559</v>
      </c>
      <c r="E179" s="23">
        <v>0</v>
      </c>
      <c r="F179" s="24">
        <v>0</v>
      </c>
      <c r="G179" s="24">
        <v>0</v>
      </c>
      <c r="H179" s="25">
        <v>0</v>
      </c>
      <c r="I179" s="26"/>
      <c r="J179" s="24">
        <v>0</v>
      </c>
      <c r="K179" s="27">
        <v>0</v>
      </c>
      <c r="L179" s="43">
        <v>0</v>
      </c>
      <c r="M179" s="53">
        <v>0</v>
      </c>
      <c r="O179" s="60">
        <v>282800</v>
      </c>
      <c r="P179" s="60">
        <v>6693</v>
      </c>
      <c r="Q179" s="60">
        <v>5354.4</v>
      </c>
      <c r="R179" s="60">
        <v>5019.75</v>
      </c>
      <c r="T179" s="96">
        <f t="shared" si="8"/>
        <v>0</v>
      </c>
      <c r="U179" s="96">
        <f t="shared" si="9"/>
        <v>0</v>
      </c>
      <c r="W179" s="94">
        <f t="shared" si="10"/>
        <v>0</v>
      </c>
      <c r="X179" s="94">
        <f t="shared" si="11"/>
        <v>0</v>
      </c>
    </row>
    <row r="180" spans="1:24" ht="242.25">
      <c r="A180" s="20">
        <v>170</v>
      </c>
      <c r="B180" s="21" t="s">
        <v>784</v>
      </c>
      <c r="C180" s="22" t="s">
        <v>785</v>
      </c>
      <c r="D180" s="21" t="s">
        <v>786</v>
      </c>
      <c r="E180" s="23">
        <v>70</v>
      </c>
      <c r="F180" s="24">
        <v>39833</v>
      </c>
      <c r="G180" s="24">
        <v>12705</v>
      </c>
      <c r="H180" s="25">
        <v>0</v>
      </c>
      <c r="I180" s="26"/>
      <c r="J180" s="24">
        <v>39833</v>
      </c>
      <c r="K180" s="27">
        <v>2788310</v>
      </c>
      <c r="L180" s="43">
        <v>0</v>
      </c>
      <c r="M180" s="53">
        <v>70</v>
      </c>
      <c r="O180" s="60">
        <v>66175</v>
      </c>
      <c r="P180" s="60">
        <v>12705</v>
      </c>
      <c r="Q180" s="60">
        <v>10164</v>
      </c>
      <c r="R180" s="60">
        <v>9528.75</v>
      </c>
      <c r="T180" s="96">
        <f t="shared" si="8"/>
        <v>404862612</v>
      </c>
      <c r="U180" s="96">
        <f t="shared" si="9"/>
        <v>379558698.75</v>
      </c>
      <c r="W180" s="94">
        <f t="shared" si="10"/>
        <v>404862612</v>
      </c>
      <c r="X180" s="94">
        <f t="shared" si="11"/>
        <v>379558698.75</v>
      </c>
    </row>
    <row r="181" spans="1:24" ht="140.25">
      <c r="A181" s="20">
        <v>171</v>
      </c>
      <c r="B181" s="21" t="s">
        <v>787</v>
      </c>
      <c r="C181" s="22" t="s">
        <v>788</v>
      </c>
      <c r="D181" s="21" t="s">
        <v>786</v>
      </c>
      <c r="E181" s="23">
        <v>0</v>
      </c>
      <c r="F181" s="24">
        <v>0</v>
      </c>
      <c r="G181" s="24">
        <v>0</v>
      </c>
      <c r="H181" s="25">
        <v>0</v>
      </c>
      <c r="I181" s="26"/>
      <c r="J181" s="24">
        <v>0</v>
      </c>
      <c r="K181" s="27">
        <v>0</v>
      </c>
      <c r="L181" s="43">
        <v>0</v>
      </c>
      <c r="M181" s="53">
        <v>0</v>
      </c>
      <c r="O181" s="60">
        <v>45450</v>
      </c>
      <c r="P181" s="60">
        <v>16204</v>
      </c>
      <c r="Q181" s="60">
        <v>12963.2</v>
      </c>
      <c r="R181" s="60">
        <v>12153</v>
      </c>
      <c r="T181" s="96">
        <f t="shared" si="8"/>
        <v>0</v>
      </c>
      <c r="U181" s="96">
        <f t="shared" si="9"/>
        <v>0</v>
      </c>
      <c r="W181" s="94">
        <f t="shared" si="10"/>
        <v>0</v>
      </c>
      <c r="X181" s="94">
        <f t="shared" si="11"/>
        <v>0</v>
      </c>
    </row>
    <row r="182" spans="1:24" ht="191.25">
      <c r="A182" s="20">
        <v>172</v>
      </c>
      <c r="B182" s="21" t="s">
        <v>789</v>
      </c>
      <c r="C182" s="22" t="s">
        <v>790</v>
      </c>
      <c r="D182" s="21" t="s">
        <v>791</v>
      </c>
      <c r="E182" s="23">
        <v>0</v>
      </c>
      <c r="F182" s="24">
        <v>0</v>
      </c>
      <c r="G182" s="24">
        <v>0</v>
      </c>
      <c r="H182" s="25">
        <v>0</v>
      </c>
      <c r="I182" s="26"/>
      <c r="J182" s="24">
        <v>0</v>
      </c>
      <c r="K182" s="27">
        <v>0</v>
      </c>
      <c r="L182" s="43">
        <v>0</v>
      </c>
      <c r="M182" s="53">
        <v>0</v>
      </c>
      <c r="O182" s="60">
        <v>99044</v>
      </c>
      <c r="P182" s="60">
        <v>3394</v>
      </c>
      <c r="Q182" s="60">
        <v>2715.2</v>
      </c>
      <c r="R182" s="60">
        <v>2545.5</v>
      </c>
      <c r="T182" s="96">
        <f t="shared" si="8"/>
        <v>0</v>
      </c>
      <c r="U182" s="96">
        <f t="shared" si="9"/>
        <v>0</v>
      </c>
      <c r="W182" s="94">
        <f t="shared" si="10"/>
        <v>0</v>
      </c>
      <c r="X182" s="94">
        <f t="shared" si="11"/>
        <v>0</v>
      </c>
    </row>
    <row r="183" spans="1:24" ht="255">
      <c r="A183" s="20">
        <v>173</v>
      </c>
      <c r="B183" s="21" t="s">
        <v>792</v>
      </c>
      <c r="C183" s="22" t="s">
        <v>793</v>
      </c>
      <c r="D183" s="21" t="s">
        <v>791</v>
      </c>
      <c r="E183" s="23">
        <v>0</v>
      </c>
      <c r="F183" s="24">
        <v>0</v>
      </c>
      <c r="G183" s="24">
        <v>0</v>
      </c>
      <c r="H183" s="25">
        <v>0</v>
      </c>
      <c r="I183" s="26"/>
      <c r="J183" s="24">
        <v>0</v>
      </c>
      <c r="K183" s="27">
        <v>0</v>
      </c>
      <c r="L183" s="43">
        <v>0</v>
      </c>
      <c r="M183" s="53">
        <v>0</v>
      </c>
      <c r="O183" s="60">
        <v>63630</v>
      </c>
      <c r="P183" s="60">
        <v>17132</v>
      </c>
      <c r="Q183" s="60">
        <v>13705.6</v>
      </c>
      <c r="R183" s="60">
        <v>12849</v>
      </c>
      <c r="T183" s="96">
        <f t="shared" si="8"/>
        <v>0</v>
      </c>
      <c r="U183" s="96">
        <f t="shared" si="9"/>
        <v>0</v>
      </c>
      <c r="W183" s="94">
        <f t="shared" si="10"/>
        <v>0</v>
      </c>
      <c r="X183" s="94">
        <f t="shared" si="11"/>
        <v>0</v>
      </c>
    </row>
    <row r="184" spans="1:24" ht="89.25">
      <c r="A184" s="20">
        <v>174</v>
      </c>
      <c r="B184" s="21" t="s">
        <v>794</v>
      </c>
      <c r="C184" s="22" t="s">
        <v>795</v>
      </c>
      <c r="D184" s="21" t="s">
        <v>796</v>
      </c>
      <c r="E184" s="23">
        <v>0</v>
      </c>
      <c r="F184" s="24">
        <v>0</v>
      </c>
      <c r="G184" s="24">
        <v>0</v>
      </c>
      <c r="H184" s="25">
        <v>0</v>
      </c>
      <c r="I184" s="26"/>
      <c r="J184" s="24">
        <v>0</v>
      </c>
      <c r="K184" s="27">
        <v>0</v>
      </c>
      <c r="L184" s="43">
        <v>0</v>
      </c>
      <c r="M184" s="53">
        <v>0</v>
      </c>
      <c r="O184" s="60">
        <v>23981</v>
      </c>
      <c r="P184" s="60">
        <v>12521</v>
      </c>
      <c r="Q184" s="60">
        <v>10016.799999999999</v>
      </c>
      <c r="R184" s="60">
        <v>9390.75</v>
      </c>
      <c r="T184" s="96">
        <f t="shared" si="8"/>
        <v>0</v>
      </c>
      <c r="U184" s="96">
        <f t="shared" si="9"/>
        <v>0</v>
      </c>
      <c r="W184" s="94">
        <f t="shared" si="10"/>
        <v>0</v>
      </c>
      <c r="X184" s="94">
        <f t="shared" si="11"/>
        <v>0</v>
      </c>
    </row>
    <row r="185" spans="1:24" ht="114.75">
      <c r="A185" s="20">
        <v>175</v>
      </c>
      <c r="B185" s="21" t="s">
        <v>797</v>
      </c>
      <c r="C185" s="22" t="s">
        <v>798</v>
      </c>
      <c r="D185" s="21" t="s">
        <v>799</v>
      </c>
      <c r="E185" s="23">
        <v>20</v>
      </c>
      <c r="F185" s="24">
        <v>9999</v>
      </c>
      <c r="G185" s="24">
        <v>7300</v>
      </c>
      <c r="H185" s="25">
        <v>0</v>
      </c>
      <c r="I185" s="26"/>
      <c r="J185" s="24">
        <v>9999</v>
      </c>
      <c r="K185" s="27">
        <v>199980</v>
      </c>
      <c r="L185" s="43">
        <v>0</v>
      </c>
      <c r="M185" s="53">
        <v>20</v>
      </c>
      <c r="O185" s="60">
        <v>14544</v>
      </c>
      <c r="P185" s="60">
        <v>7300</v>
      </c>
      <c r="Q185" s="60">
        <v>5840</v>
      </c>
      <c r="R185" s="60">
        <v>5475</v>
      </c>
      <c r="T185" s="96">
        <f t="shared" si="8"/>
        <v>58394160</v>
      </c>
      <c r="U185" s="96">
        <f t="shared" si="9"/>
        <v>54744525</v>
      </c>
      <c r="W185" s="94">
        <f t="shared" si="10"/>
        <v>58394160</v>
      </c>
      <c r="X185" s="94">
        <f t="shared" si="11"/>
        <v>54744525</v>
      </c>
    </row>
    <row r="186" spans="1:24" ht="114.75">
      <c r="A186" s="20">
        <v>176</v>
      </c>
      <c r="B186" s="21" t="s">
        <v>800</v>
      </c>
      <c r="C186" s="22" t="s">
        <v>798</v>
      </c>
      <c r="D186" s="21" t="s">
        <v>801</v>
      </c>
      <c r="E186" s="23">
        <v>0</v>
      </c>
      <c r="F186" s="24">
        <v>0</v>
      </c>
      <c r="G186" s="24">
        <v>0</v>
      </c>
      <c r="H186" s="25">
        <v>0</v>
      </c>
      <c r="I186" s="26"/>
      <c r="J186" s="24">
        <v>0</v>
      </c>
      <c r="K186" s="27">
        <v>0</v>
      </c>
      <c r="L186" s="43">
        <v>0</v>
      </c>
      <c r="M186" s="53">
        <v>0</v>
      </c>
      <c r="O186" s="60">
        <v>15521</v>
      </c>
      <c r="P186" s="60">
        <v>2734</v>
      </c>
      <c r="Q186" s="60">
        <v>2187.1999999999998</v>
      </c>
      <c r="R186" s="60">
        <v>2050.5</v>
      </c>
      <c r="T186" s="96">
        <f t="shared" si="8"/>
        <v>0</v>
      </c>
      <c r="U186" s="96">
        <f t="shared" si="9"/>
        <v>0</v>
      </c>
      <c r="W186" s="94">
        <f t="shared" si="10"/>
        <v>0</v>
      </c>
      <c r="X186" s="94">
        <f t="shared" si="11"/>
        <v>0</v>
      </c>
    </row>
    <row r="187" spans="1:24" ht="114.75">
      <c r="A187" s="20">
        <v>177</v>
      </c>
      <c r="B187" s="21" t="s">
        <v>802</v>
      </c>
      <c r="C187" s="22" t="s">
        <v>798</v>
      </c>
      <c r="D187" s="21" t="s">
        <v>786</v>
      </c>
      <c r="E187" s="23">
        <v>0</v>
      </c>
      <c r="F187" s="24">
        <v>0</v>
      </c>
      <c r="G187" s="24">
        <v>0</v>
      </c>
      <c r="H187" s="25">
        <v>0</v>
      </c>
      <c r="I187" s="26"/>
      <c r="J187" s="24">
        <v>0</v>
      </c>
      <c r="K187" s="27">
        <v>0</v>
      </c>
      <c r="L187" s="43">
        <v>0</v>
      </c>
      <c r="M187" s="53">
        <v>0</v>
      </c>
      <c r="O187" s="60">
        <v>5701</v>
      </c>
      <c r="P187" s="60">
        <v>2538</v>
      </c>
      <c r="Q187" s="60">
        <v>2030.4</v>
      </c>
      <c r="R187" s="60">
        <v>1903.5</v>
      </c>
      <c r="T187" s="96">
        <f t="shared" si="8"/>
        <v>0</v>
      </c>
      <c r="U187" s="96">
        <f t="shared" si="9"/>
        <v>0</v>
      </c>
      <c r="W187" s="94">
        <f t="shared" si="10"/>
        <v>0</v>
      </c>
      <c r="X187" s="94">
        <f t="shared" si="11"/>
        <v>0</v>
      </c>
    </row>
    <row r="188" spans="1:24" ht="114.75">
      <c r="A188" s="20">
        <v>178</v>
      </c>
      <c r="B188" s="21" t="s">
        <v>803</v>
      </c>
      <c r="C188" s="22" t="s">
        <v>804</v>
      </c>
      <c r="D188" s="21" t="s">
        <v>786</v>
      </c>
      <c r="E188" s="23">
        <v>0</v>
      </c>
      <c r="F188" s="24">
        <v>0</v>
      </c>
      <c r="G188" s="24">
        <v>0</v>
      </c>
      <c r="H188" s="25">
        <v>0</v>
      </c>
      <c r="I188" s="26"/>
      <c r="J188" s="24">
        <v>0</v>
      </c>
      <c r="K188" s="27">
        <v>0</v>
      </c>
      <c r="L188" s="43">
        <v>0</v>
      </c>
      <c r="M188" s="53">
        <v>0</v>
      </c>
      <c r="O188" s="60">
        <v>6779</v>
      </c>
      <c r="P188" s="60">
        <v>2538</v>
      </c>
      <c r="Q188" s="60">
        <v>2030.4</v>
      </c>
      <c r="R188" s="60">
        <v>1903.5</v>
      </c>
      <c r="T188" s="96">
        <f t="shared" si="8"/>
        <v>0</v>
      </c>
      <c r="U188" s="96">
        <f t="shared" si="9"/>
        <v>0</v>
      </c>
      <c r="W188" s="94">
        <f t="shared" si="10"/>
        <v>0</v>
      </c>
      <c r="X188" s="94">
        <f t="shared" si="11"/>
        <v>0</v>
      </c>
    </row>
    <row r="189" spans="1:24" ht="114.75">
      <c r="A189" s="20">
        <v>179</v>
      </c>
      <c r="B189" s="21" t="s">
        <v>805</v>
      </c>
      <c r="C189" s="22" t="s">
        <v>806</v>
      </c>
      <c r="D189" s="21" t="s">
        <v>807</v>
      </c>
      <c r="E189" s="23">
        <v>0</v>
      </c>
      <c r="F189" s="24">
        <v>0</v>
      </c>
      <c r="G189" s="24">
        <v>0</v>
      </c>
      <c r="H189" s="25">
        <v>0</v>
      </c>
      <c r="I189" s="26"/>
      <c r="J189" s="24">
        <v>0</v>
      </c>
      <c r="K189" s="27">
        <v>0</v>
      </c>
      <c r="L189" s="43">
        <v>0</v>
      </c>
      <c r="M189" s="53">
        <v>0</v>
      </c>
      <c r="O189" s="60">
        <v>56465</v>
      </c>
      <c r="P189" s="60">
        <v>7761</v>
      </c>
      <c r="Q189" s="60">
        <v>6208.8</v>
      </c>
      <c r="R189" s="60">
        <v>5820.75</v>
      </c>
      <c r="T189" s="96">
        <f t="shared" si="8"/>
        <v>0</v>
      </c>
      <c r="U189" s="96">
        <f t="shared" si="9"/>
        <v>0</v>
      </c>
      <c r="W189" s="94">
        <f t="shared" si="10"/>
        <v>0</v>
      </c>
      <c r="X189" s="94">
        <f t="shared" si="11"/>
        <v>0</v>
      </c>
    </row>
    <row r="190" spans="1:24" ht="191.25">
      <c r="A190" s="20">
        <v>180</v>
      </c>
      <c r="B190" s="21" t="s">
        <v>808</v>
      </c>
      <c r="C190" s="22" t="s">
        <v>809</v>
      </c>
      <c r="D190" s="21" t="s">
        <v>810</v>
      </c>
      <c r="E190" s="23">
        <v>0</v>
      </c>
      <c r="F190" s="24">
        <v>0</v>
      </c>
      <c r="G190" s="24">
        <v>0</v>
      </c>
      <c r="H190" s="25">
        <v>0</v>
      </c>
      <c r="I190" s="26"/>
      <c r="J190" s="24">
        <v>0</v>
      </c>
      <c r="K190" s="27">
        <v>0</v>
      </c>
      <c r="L190" s="43">
        <v>0</v>
      </c>
      <c r="M190" s="53">
        <v>0</v>
      </c>
      <c r="O190" s="60">
        <v>24886</v>
      </c>
      <c r="P190" s="60">
        <v>5701</v>
      </c>
      <c r="Q190" s="60">
        <v>4560.8</v>
      </c>
      <c r="R190" s="60">
        <v>4275.75</v>
      </c>
      <c r="T190" s="96">
        <f t="shared" si="8"/>
        <v>0</v>
      </c>
      <c r="U190" s="96">
        <f t="shared" si="9"/>
        <v>0</v>
      </c>
      <c r="W190" s="94">
        <f t="shared" si="10"/>
        <v>0</v>
      </c>
      <c r="X190" s="94">
        <f t="shared" si="11"/>
        <v>0</v>
      </c>
    </row>
    <row r="191" spans="1:24" ht="127.5">
      <c r="A191" s="20">
        <v>181</v>
      </c>
      <c r="B191" s="21" t="s">
        <v>811</v>
      </c>
      <c r="C191" s="22" t="s">
        <v>812</v>
      </c>
      <c r="D191" s="21" t="s">
        <v>813</v>
      </c>
      <c r="E191" s="23">
        <v>0</v>
      </c>
      <c r="F191" s="24">
        <v>0</v>
      </c>
      <c r="G191" s="24">
        <v>0</v>
      </c>
      <c r="H191" s="25">
        <v>0</v>
      </c>
      <c r="I191" s="26"/>
      <c r="J191" s="24">
        <v>0</v>
      </c>
      <c r="K191" s="27">
        <v>0</v>
      </c>
      <c r="L191" s="43">
        <v>0</v>
      </c>
      <c r="M191" s="53">
        <v>0</v>
      </c>
      <c r="O191" s="60">
        <v>2482</v>
      </c>
      <c r="P191" s="60">
        <v>641</v>
      </c>
      <c r="Q191" s="60">
        <v>512.79999999999995</v>
      </c>
      <c r="R191" s="60">
        <v>480.75</v>
      </c>
      <c r="T191" s="96">
        <f t="shared" si="8"/>
        <v>0</v>
      </c>
      <c r="U191" s="96">
        <f t="shared" si="9"/>
        <v>0</v>
      </c>
      <c r="W191" s="94">
        <f t="shared" si="10"/>
        <v>0</v>
      </c>
      <c r="X191" s="94">
        <f t="shared" si="11"/>
        <v>0</v>
      </c>
    </row>
    <row r="192" spans="1:24" ht="127.5">
      <c r="A192" s="20">
        <v>182</v>
      </c>
      <c r="B192" s="21" t="s">
        <v>814</v>
      </c>
      <c r="C192" s="22" t="s">
        <v>812</v>
      </c>
      <c r="D192" s="21" t="s">
        <v>815</v>
      </c>
      <c r="E192" s="23">
        <v>0</v>
      </c>
      <c r="F192" s="24">
        <v>0</v>
      </c>
      <c r="G192" s="24">
        <v>0</v>
      </c>
      <c r="H192" s="25">
        <v>0</v>
      </c>
      <c r="I192" s="26"/>
      <c r="J192" s="24">
        <v>0</v>
      </c>
      <c r="K192" s="27">
        <v>0</v>
      </c>
      <c r="L192" s="43">
        <v>0</v>
      </c>
      <c r="M192" s="53">
        <v>0</v>
      </c>
      <c r="O192" s="60">
        <v>4482</v>
      </c>
      <c r="P192" s="60">
        <v>1182</v>
      </c>
      <c r="Q192" s="60">
        <v>945.6</v>
      </c>
      <c r="R192" s="60">
        <v>886.5</v>
      </c>
      <c r="T192" s="96">
        <f t="shared" si="8"/>
        <v>0</v>
      </c>
      <c r="U192" s="96">
        <f t="shared" si="9"/>
        <v>0</v>
      </c>
      <c r="W192" s="94">
        <f t="shared" si="10"/>
        <v>0</v>
      </c>
      <c r="X192" s="94">
        <f t="shared" si="11"/>
        <v>0</v>
      </c>
    </row>
    <row r="193" spans="1:24" ht="127.5">
      <c r="A193" s="20">
        <v>183</v>
      </c>
      <c r="B193" s="21" t="s">
        <v>816</v>
      </c>
      <c r="C193" s="22" t="s">
        <v>812</v>
      </c>
      <c r="D193" s="21" t="s">
        <v>817</v>
      </c>
      <c r="E193" s="23">
        <v>0</v>
      </c>
      <c r="F193" s="24">
        <v>0</v>
      </c>
      <c r="G193" s="24">
        <v>0</v>
      </c>
      <c r="H193" s="25">
        <v>0</v>
      </c>
      <c r="I193" s="26"/>
      <c r="J193" s="24">
        <v>0</v>
      </c>
      <c r="K193" s="27">
        <v>0</v>
      </c>
      <c r="L193" s="43">
        <v>0</v>
      </c>
      <c r="M193" s="53">
        <v>0</v>
      </c>
      <c r="O193" s="60">
        <v>2715</v>
      </c>
      <c r="P193" s="60">
        <v>1234</v>
      </c>
      <c r="Q193" s="60">
        <v>987.2</v>
      </c>
      <c r="R193" s="60">
        <v>925.5</v>
      </c>
      <c r="T193" s="96">
        <f t="shared" si="8"/>
        <v>0</v>
      </c>
      <c r="U193" s="96">
        <f t="shared" si="9"/>
        <v>0</v>
      </c>
      <c r="W193" s="94">
        <f t="shared" si="10"/>
        <v>0</v>
      </c>
      <c r="X193" s="94">
        <f t="shared" si="11"/>
        <v>0</v>
      </c>
    </row>
    <row r="194" spans="1:24" ht="51">
      <c r="A194" s="20">
        <v>184</v>
      </c>
      <c r="B194" s="21" t="s">
        <v>818</v>
      </c>
      <c r="C194" s="22" t="s">
        <v>819</v>
      </c>
      <c r="D194" s="21" t="s">
        <v>820</v>
      </c>
      <c r="E194" s="23">
        <v>40</v>
      </c>
      <c r="F194" s="24">
        <v>1968</v>
      </c>
      <c r="G194" s="24">
        <v>1303</v>
      </c>
      <c r="H194" s="25">
        <v>0</v>
      </c>
      <c r="I194" s="26"/>
      <c r="J194" s="24">
        <v>1968</v>
      </c>
      <c r="K194" s="27">
        <v>78720</v>
      </c>
      <c r="L194" s="43">
        <v>0</v>
      </c>
      <c r="M194" s="53">
        <v>40</v>
      </c>
      <c r="O194" s="60">
        <v>3675</v>
      </c>
      <c r="P194" s="60">
        <v>1303</v>
      </c>
      <c r="Q194" s="60">
        <v>1042.4000000000001</v>
      </c>
      <c r="R194" s="60">
        <v>977.25</v>
      </c>
      <c r="T194" s="96">
        <f t="shared" si="8"/>
        <v>2051443.2000000002</v>
      </c>
      <c r="U194" s="96">
        <f t="shared" si="9"/>
        <v>1923228</v>
      </c>
      <c r="W194" s="94">
        <f t="shared" si="10"/>
        <v>2051443.2000000002</v>
      </c>
      <c r="X194" s="94">
        <f t="shared" si="11"/>
        <v>1923228</v>
      </c>
    </row>
    <row r="195" spans="1:24" ht="409.5">
      <c r="A195" s="20">
        <v>185</v>
      </c>
      <c r="B195" s="21" t="s">
        <v>821</v>
      </c>
      <c r="C195" s="22" t="s">
        <v>822</v>
      </c>
      <c r="D195" s="21" t="s">
        <v>820</v>
      </c>
      <c r="E195" s="23">
        <v>0</v>
      </c>
      <c r="F195" s="24">
        <v>0</v>
      </c>
      <c r="G195" s="24">
        <v>0</v>
      </c>
      <c r="H195" s="25">
        <v>0</v>
      </c>
      <c r="I195" s="26"/>
      <c r="J195" s="24">
        <v>0</v>
      </c>
      <c r="K195" s="27">
        <v>0</v>
      </c>
      <c r="L195" s="43">
        <v>0</v>
      </c>
      <c r="M195" s="53">
        <v>0</v>
      </c>
      <c r="O195" s="60">
        <v>14706</v>
      </c>
      <c r="P195" s="60">
        <v>3225</v>
      </c>
      <c r="Q195" s="60">
        <v>2580</v>
      </c>
      <c r="R195" s="60">
        <v>2418.75</v>
      </c>
      <c r="T195" s="96">
        <f t="shared" si="8"/>
        <v>0</v>
      </c>
      <c r="U195" s="96">
        <f t="shared" si="9"/>
        <v>0</v>
      </c>
      <c r="W195" s="94">
        <f t="shared" si="10"/>
        <v>0</v>
      </c>
      <c r="X195" s="94">
        <f t="shared" si="11"/>
        <v>0</v>
      </c>
    </row>
    <row r="196" spans="1:24" ht="38.25">
      <c r="A196" s="20">
        <v>186</v>
      </c>
      <c r="B196" s="21" t="s">
        <v>823</v>
      </c>
      <c r="C196" s="22" t="s">
        <v>824</v>
      </c>
      <c r="D196" s="21" t="s">
        <v>825</v>
      </c>
      <c r="E196" s="23">
        <v>20</v>
      </c>
      <c r="F196" s="24">
        <v>10285</v>
      </c>
      <c r="G196" s="24">
        <v>8400</v>
      </c>
      <c r="H196" s="25">
        <v>0</v>
      </c>
      <c r="I196" s="26"/>
      <c r="J196" s="24">
        <v>10285</v>
      </c>
      <c r="K196" s="27">
        <v>205700</v>
      </c>
      <c r="L196" s="43">
        <v>0</v>
      </c>
      <c r="M196" s="53">
        <v>20</v>
      </c>
      <c r="O196" s="60">
        <v>24823</v>
      </c>
      <c r="P196" s="60">
        <v>8400</v>
      </c>
      <c r="Q196" s="60">
        <v>6720</v>
      </c>
      <c r="R196" s="60">
        <v>6300</v>
      </c>
      <c r="T196" s="96">
        <f t="shared" si="8"/>
        <v>69115200</v>
      </c>
      <c r="U196" s="96">
        <f t="shared" si="9"/>
        <v>64795500</v>
      </c>
      <c r="W196" s="94">
        <f t="shared" si="10"/>
        <v>69115200</v>
      </c>
      <c r="X196" s="94">
        <f t="shared" si="11"/>
        <v>64795500</v>
      </c>
    </row>
    <row r="197" spans="1:24" ht="51">
      <c r="A197" s="20">
        <v>187</v>
      </c>
      <c r="B197" s="21" t="s">
        <v>826</v>
      </c>
      <c r="C197" s="22" t="s">
        <v>827</v>
      </c>
      <c r="D197" s="21" t="s">
        <v>828</v>
      </c>
      <c r="E197" s="23">
        <v>40</v>
      </c>
      <c r="F197" s="24">
        <v>6377</v>
      </c>
      <c r="G197" s="24">
        <v>3225</v>
      </c>
      <c r="H197" s="25">
        <v>0</v>
      </c>
      <c r="I197" s="26"/>
      <c r="J197" s="24">
        <v>6377</v>
      </c>
      <c r="K197" s="27">
        <v>255080</v>
      </c>
      <c r="L197" s="43">
        <v>0</v>
      </c>
      <c r="M197" s="53">
        <v>40</v>
      </c>
      <c r="O197" s="60">
        <v>8822</v>
      </c>
      <c r="P197" s="60">
        <v>3225</v>
      </c>
      <c r="Q197" s="60">
        <v>2580</v>
      </c>
      <c r="R197" s="60">
        <v>2418.75</v>
      </c>
      <c r="T197" s="96">
        <f t="shared" si="8"/>
        <v>16452660</v>
      </c>
      <c r="U197" s="96">
        <f t="shared" si="9"/>
        <v>15424368.75</v>
      </c>
      <c r="W197" s="94">
        <f t="shared" si="10"/>
        <v>16452660</v>
      </c>
      <c r="X197" s="94">
        <f t="shared" si="11"/>
        <v>15424368.75</v>
      </c>
    </row>
    <row r="198" spans="1:24" ht="51">
      <c r="A198" s="20">
        <v>188</v>
      </c>
      <c r="B198" s="21" t="s">
        <v>829</v>
      </c>
      <c r="C198" s="22" t="s">
        <v>819</v>
      </c>
      <c r="D198" s="21" t="s">
        <v>830</v>
      </c>
      <c r="E198" s="23">
        <v>40</v>
      </c>
      <c r="F198" s="24">
        <v>11275</v>
      </c>
      <c r="G198" s="24">
        <v>3846</v>
      </c>
      <c r="H198" s="25">
        <v>0</v>
      </c>
      <c r="I198" s="26"/>
      <c r="J198" s="24">
        <v>11275</v>
      </c>
      <c r="K198" s="27">
        <v>451000</v>
      </c>
      <c r="L198" s="43">
        <v>0</v>
      </c>
      <c r="M198" s="53">
        <v>40</v>
      </c>
      <c r="O198" s="60">
        <v>14203</v>
      </c>
      <c r="P198" s="60">
        <v>3846</v>
      </c>
      <c r="Q198" s="60">
        <v>3076.8</v>
      </c>
      <c r="R198" s="60">
        <v>2884.5</v>
      </c>
      <c r="T198" s="96">
        <f t="shared" si="8"/>
        <v>34690920</v>
      </c>
      <c r="U198" s="96">
        <f t="shared" si="9"/>
        <v>32522737.5</v>
      </c>
      <c r="W198" s="94">
        <f t="shared" si="10"/>
        <v>34690920</v>
      </c>
      <c r="X198" s="94">
        <f t="shared" si="11"/>
        <v>32522737.5</v>
      </c>
    </row>
    <row r="199" spans="1:24" ht="38.25">
      <c r="A199" s="20">
        <v>189</v>
      </c>
      <c r="B199" s="21" t="s">
        <v>831</v>
      </c>
      <c r="C199" s="22" t="s">
        <v>832</v>
      </c>
      <c r="D199" s="21" t="s">
        <v>830</v>
      </c>
      <c r="E199" s="23">
        <v>40</v>
      </c>
      <c r="F199" s="24">
        <v>10520</v>
      </c>
      <c r="G199" s="24">
        <v>1848</v>
      </c>
      <c r="H199" s="25">
        <v>0</v>
      </c>
      <c r="I199" s="26"/>
      <c r="J199" s="24">
        <v>10520</v>
      </c>
      <c r="K199" s="27">
        <v>420800</v>
      </c>
      <c r="L199" s="43">
        <v>0</v>
      </c>
      <c r="M199" s="53">
        <v>40</v>
      </c>
      <c r="O199" s="60">
        <v>23260</v>
      </c>
      <c r="P199" s="60">
        <v>1848</v>
      </c>
      <c r="Q199" s="60">
        <v>1478.4</v>
      </c>
      <c r="R199" s="60">
        <v>1386</v>
      </c>
      <c r="T199" s="96">
        <f t="shared" si="8"/>
        <v>15552768.000000002</v>
      </c>
      <c r="U199" s="96">
        <f t="shared" si="9"/>
        <v>14580720</v>
      </c>
      <c r="W199" s="94">
        <f t="shared" si="10"/>
        <v>15552768.000000002</v>
      </c>
      <c r="X199" s="94">
        <f t="shared" si="11"/>
        <v>14580720</v>
      </c>
    </row>
    <row r="200" spans="1:24" ht="51">
      <c r="A200" s="20">
        <v>190</v>
      </c>
      <c r="B200" s="21" t="s">
        <v>833</v>
      </c>
      <c r="C200" s="22" t="s">
        <v>834</v>
      </c>
      <c r="D200" s="21" t="s">
        <v>835</v>
      </c>
      <c r="E200" s="23">
        <v>0</v>
      </c>
      <c r="F200" s="24">
        <v>0</v>
      </c>
      <c r="G200" s="24">
        <v>0</v>
      </c>
      <c r="H200" s="25">
        <v>0</v>
      </c>
      <c r="I200" s="26"/>
      <c r="J200" s="24">
        <v>0</v>
      </c>
      <c r="K200" s="27">
        <v>0</v>
      </c>
      <c r="L200" s="43">
        <v>0</v>
      </c>
      <c r="M200" s="53">
        <v>0</v>
      </c>
      <c r="O200" s="60">
        <v>2037</v>
      </c>
      <c r="P200" s="60">
        <v>448</v>
      </c>
      <c r="Q200" s="60">
        <v>358.4</v>
      </c>
      <c r="R200" s="60">
        <v>336</v>
      </c>
      <c r="T200" s="96">
        <f t="shared" si="8"/>
        <v>0</v>
      </c>
      <c r="U200" s="96">
        <f t="shared" si="9"/>
        <v>0</v>
      </c>
      <c r="W200" s="94">
        <f t="shared" si="10"/>
        <v>0</v>
      </c>
      <c r="X200" s="94">
        <f t="shared" si="11"/>
        <v>0</v>
      </c>
    </row>
    <row r="201" spans="1:24" ht="51">
      <c r="A201" s="20">
        <v>191</v>
      </c>
      <c r="B201" s="21" t="s">
        <v>836</v>
      </c>
      <c r="C201" s="22" t="s">
        <v>837</v>
      </c>
      <c r="D201" s="21" t="s">
        <v>838</v>
      </c>
      <c r="E201" s="23">
        <v>0</v>
      </c>
      <c r="F201" s="24">
        <v>0</v>
      </c>
      <c r="G201" s="24">
        <v>0</v>
      </c>
      <c r="H201" s="25">
        <v>0</v>
      </c>
      <c r="I201" s="26"/>
      <c r="J201" s="24">
        <v>0</v>
      </c>
      <c r="K201" s="27">
        <v>0</v>
      </c>
      <c r="L201" s="43">
        <v>0</v>
      </c>
      <c r="M201" s="53">
        <v>0</v>
      </c>
      <c r="O201" s="60">
        <v>3269</v>
      </c>
      <c r="P201" s="60">
        <v>1044</v>
      </c>
      <c r="Q201" s="60">
        <v>835.2</v>
      </c>
      <c r="R201" s="60">
        <v>783</v>
      </c>
      <c r="T201" s="96">
        <f t="shared" si="8"/>
        <v>0</v>
      </c>
      <c r="U201" s="96">
        <f t="shared" si="9"/>
        <v>0</v>
      </c>
      <c r="W201" s="94">
        <f t="shared" si="10"/>
        <v>0</v>
      </c>
      <c r="X201" s="94">
        <f t="shared" si="11"/>
        <v>0</v>
      </c>
    </row>
    <row r="202" spans="1:24" ht="51">
      <c r="A202" s="20">
        <v>192</v>
      </c>
      <c r="B202" s="21" t="s">
        <v>839</v>
      </c>
      <c r="C202" s="22" t="s">
        <v>840</v>
      </c>
      <c r="D202" s="21" t="s">
        <v>838</v>
      </c>
      <c r="E202" s="23">
        <v>0</v>
      </c>
      <c r="F202" s="24">
        <v>0</v>
      </c>
      <c r="G202" s="24">
        <v>0</v>
      </c>
      <c r="H202" s="25">
        <v>0</v>
      </c>
      <c r="I202" s="26"/>
      <c r="J202" s="24">
        <v>0</v>
      </c>
      <c r="K202" s="27">
        <v>0</v>
      </c>
      <c r="L202" s="43">
        <v>0</v>
      </c>
      <c r="M202" s="53">
        <v>0</v>
      </c>
      <c r="O202" s="60">
        <v>4279</v>
      </c>
      <c r="P202" s="60">
        <v>1419</v>
      </c>
      <c r="Q202" s="60">
        <v>1135.2</v>
      </c>
      <c r="R202" s="60">
        <v>1064.25</v>
      </c>
      <c r="T202" s="96">
        <f t="shared" ref="T202:T265" si="12">F202*Q202</f>
        <v>0</v>
      </c>
      <c r="U202" s="96">
        <f t="shared" ref="U202:U265" si="13">F202*R202</f>
        <v>0</v>
      </c>
      <c r="W202" s="94">
        <f t="shared" ref="W202:W265" si="14">T202-L202</f>
        <v>0</v>
      </c>
      <c r="X202" s="94">
        <f t="shared" ref="X202:X265" si="15">U202-L202</f>
        <v>0</v>
      </c>
    </row>
    <row r="203" spans="1:24" ht="38.25">
      <c r="A203" s="20">
        <v>193</v>
      </c>
      <c r="B203" s="21" t="s">
        <v>841</v>
      </c>
      <c r="C203" s="22" t="s">
        <v>842</v>
      </c>
      <c r="D203" s="21" t="s">
        <v>843</v>
      </c>
      <c r="E203" s="23">
        <v>25</v>
      </c>
      <c r="F203" s="24">
        <v>19640</v>
      </c>
      <c r="G203" s="24">
        <v>9502</v>
      </c>
      <c r="H203" s="25">
        <v>0</v>
      </c>
      <c r="I203" s="26"/>
      <c r="J203" s="24">
        <v>19640</v>
      </c>
      <c r="K203" s="27">
        <v>491000</v>
      </c>
      <c r="L203" s="43">
        <v>0</v>
      </c>
      <c r="M203" s="53">
        <v>25</v>
      </c>
      <c r="O203" s="60">
        <v>49207</v>
      </c>
      <c r="P203" s="60">
        <v>9502</v>
      </c>
      <c r="Q203" s="60">
        <v>7601.6</v>
      </c>
      <c r="R203" s="60">
        <v>7126.5</v>
      </c>
      <c r="T203" s="96">
        <f t="shared" si="12"/>
        <v>149295424</v>
      </c>
      <c r="U203" s="96">
        <f t="shared" si="13"/>
        <v>139964460</v>
      </c>
      <c r="W203" s="94">
        <f t="shared" si="14"/>
        <v>149295424</v>
      </c>
      <c r="X203" s="94">
        <f t="shared" si="15"/>
        <v>139964460</v>
      </c>
    </row>
    <row r="204" spans="1:24" ht="76.5">
      <c r="A204" s="20">
        <v>194</v>
      </c>
      <c r="B204" s="21" t="s">
        <v>844</v>
      </c>
      <c r="C204" s="22" t="s">
        <v>845</v>
      </c>
      <c r="D204" s="21" t="s">
        <v>559</v>
      </c>
      <c r="E204" s="23">
        <v>0</v>
      </c>
      <c r="F204" s="24">
        <v>0</v>
      </c>
      <c r="G204" s="24">
        <v>0</v>
      </c>
      <c r="H204" s="25">
        <v>0</v>
      </c>
      <c r="I204" s="26"/>
      <c r="J204" s="24">
        <v>0</v>
      </c>
      <c r="K204" s="27">
        <v>0</v>
      </c>
      <c r="L204" s="43">
        <v>0</v>
      </c>
      <c r="M204" s="53">
        <v>0</v>
      </c>
      <c r="O204" s="60">
        <v>95867</v>
      </c>
      <c r="P204" s="60">
        <v>12349</v>
      </c>
      <c r="Q204" s="60">
        <v>9879.2000000000007</v>
      </c>
      <c r="R204" s="60">
        <v>9261.75</v>
      </c>
      <c r="T204" s="96">
        <f t="shared" si="12"/>
        <v>0</v>
      </c>
      <c r="U204" s="96">
        <f t="shared" si="13"/>
        <v>0</v>
      </c>
      <c r="W204" s="94">
        <f t="shared" si="14"/>
        <v>0</v>
      </c>
      <c r="X204" s="94">
        <f t="shared" si="15"/>
        <v>0</v>
      </c>
    </row>
    <row r="205" spans="1:24" ht="63.75">
      <c r="A205" s="20">
        <v>195</v>
      </c>
      <c r="B205" s="21" t="s">
        <v>846</v>
      </c>
      <c r="C205" s="22" t="s">
        <v>847</v>
      </c>
      <c r="D205" s="21" t="s">
        <v>559</v>
      </c>
      <c r="E205" s="23">
        <v>0</v>
      </c>
      <c r="F205" s="24">
        <v>0</v>
      </c>
      <c r="G205" s="24">
        <v>0</v>
      </c>
      <c r="H205" s="25">
        <v>0</v>
      </c>
      <c r="I205" s="26"/>
      <c r="J205" s="24">
        <v>0</v>
      </c>
      <c r="K205" s="27">
        <v>0</v>
      </c>
      <c r="L205" s="43">
        <v>0</v>
      </c>
      <c r="M205" s="53">
        <v>0</v>
      </c>
      <c r="O205" s="60">
        <v>47782</v>
      </c>
      <c r="P205" s="60">
        <v>872</v>
      </c>
      <c r="Q205" s="60">
        <v>697.6</v>
      </c>
      <c r="R205" s="60">
        <v>654</v>
      </c>
      <c r="T205" s="96">
        <f t="shared" si="12"/>
        <v>0</v>
      </c>
      <c r="U205" s="96">
        <f t="shared" si="13"/>
        <v>0</v>
      </c>
      <c r="W205" s="94">
        <f t="shared" si="14"/>
        <v>0</v>
      </c>
      <c r="X205" s="94">
        <f t="shared" si="15"/>
        <v>0</v>
      </c>
    </row>
    <row r="206" spans="1:24" ht="76.5">
      <c r="A206" s="20">
        <v>196</v>
      </c>
      <c r="B206" s="21" t="s">
        <v>848</v>
      </c>
      <c r="C206" s="22" t="s">
        <v>849</v>
      </c>
      <c r="D206" s="21" t="s">
        <v>559</v>
      </c>
      <c r="E206" s="23">
        <v>0</v>
      </c>
      <c r="F206" s="24">
        <v>0</v>
      </c>
      <c r="G206" s="24">
        <v>0</v>
      </c>
      <c r="H206" s="25">
        <v>0</v>
      </c>
      <c r="I206" s="26"/>
      <c r="J206" s="24">
        <v>0</v>
      </c>
      <c r="K206" s="27">
        <v>0</v>
      </c>
      <c r="L206" s="43">
        <v>0</v>
      </c>
      <c r="M206" s="53">
        <v>0</v>
      </c>
      <c r="O206" s="60">
        <v>68476</v>
      </c>
      <c r="P206" s="60">
        <v>3207</v>
      </c>
      <c r="Q206" s="60">
        <v>2565.6</v>
      </c>
      <c r="R206" s="60">
        <v>2405.25</v>
      </c>
      <c r="T206" s="96">
        <f t="shared" si="12"/>
        <v>0</v>
      </c>
      <c r="U206" s="96">
        <f t="shared" si="13"/>
        <v>0</v>
      </c>
      <c r="W206" s="94">
        <f t="shared" si="14"/>
        <v>0</v>
      </c>
      <c r="X206" s="94">
        <f t="shared" si="15"/>
        <v>0</v>
      </c>
    </row>
    <row r="207" spans="1:24" ht="89.25">
      <c r="A207" s="20">
        <v>197</v>
      </c>
      <c r="B207" s="21" t="s">
        <v>850</v>
      </c>
      <c r="C207" s="22" t="s">
        <v>851</v>
      </c>
      <c r="D207" s="21" t="s">
        <v>559</v>
      </c>
      <c r="E207" s="23">
        <v>0</v>
      </c>
      <c r="F207" s="24">
        <v>0</v>
      </c>
      <c r="G207" s="24">
        <v>0</v>
      </c>
      <c r="H207" s="25">
        <v>0</v>
      </c>
      <c r="I207" s="26"/>
      <c r="J207" s="24">
        <v>0</v>
      </c>
      <c r="K207" s="27">
        <v>0</v>
      </c>
      <c r="L207" s="43">
        <v>0</v>
      </c>
      <c r="M207" s="53">
        <v>0</v>
      </c>
      <c r="O207" s="60">
        <v>169680</v>
      </c>
      <c r="P207" s="60">
        <v>48832</v>
      </c>
      <c r="Q207" s="60">
        <v>39065.599999999999</v>
      </c>
      <c r="R207" s="60">
        <v>36624</v>
      </c>
      <c r="T207" s="96">
        <f t="shared" si="12"/>
        <v>0</v>
      </c>
      <c r="U207" s="96">
        <f t="shared" si="13"/>
        <v>0</v>
      </c>
      <c r="W207" s="94">
        <f t="shared" si="14"/>
        <v>0</v>
      </c>
      <c r="X207" s="94">
        <f t="shared" si="15"/>
        <v>0</v>
      </c>
    </row>
    <row r="208" spans="1:24" ht="89.25">
      <c r="A208" s="20">
        <v>198</v>
      </c>
      <c r="B208" s="21" t="s">
        <v>852</v>
      </c>
      <c r="C208" s="22" t="s">
        <v>853</v>
      </c>
      <c r="D208" s="21" t="s">
        <v>559</v>
      </c>
      <c r="E208" s="23">
        <v>10</v>
      </c>
      <c r="F208" s="24">
        <v>46966</v>
      </c>
      <c r="G208" s="24">
        <v>32679</v>
      </c>
      <c r="H208" s="25">
        <v>0</v>
      </c>
      <c r="I208" s="26"/>
      <c r="J208" s="24">
        <v>46966</v>
      </c>
      <c r="K208" s="27">
        <v>469660</v>
      </c>
      <c r="L208" s="43">
        <v>0</v>
      </c>
      <c r="M208" s="53">
        <v>10</v>
      </c>
      <c r="O208" s="60">
        <v>101808</v>
      </c>
      <c r="P208" s="60">
        <v>32679</v>
      </c>
      <c r="Q208" s="60">
        <v>26143.200000000001</v>
      </c>
      <c r="R208" s="60">
        <v>24509.25</v>
      </c>
      <c r="T208" s="96">
        <f t="shared" si="12"/>
        <v>1227841531.2</v>
      </c>
      <c r="U208" s="96">
        <f t="shared" si="13"/>
        <v>1151101435.5</v>
      </c>
      <c r="W208" s="94">
        <f t="shared" si="14"/>
        <v>1227841531.2</v>
      </c>
      <c r="X208" s="94">
        <f t="shared" si="15"/>
        <v>1151101435.5</v>
      </c>
    </row>
    <row r="209" spans="1:24" ht="63.75">
      <c r="A209" s="20">
        <v>199</v>
      </c>
      <c r="B209" s="21" t="s">
        <v>854</v>
      </c>
      <c r="C209" s="22" t="s">
        <v>855</v>
      </c>
      <c r="D209" s="21" t="s">
        <v>559</v>
      </c>
      <c r="E209" s="23">
        <v>0</v>
      </c>
      <c r="F209" s="24">
        <v>0</v>
      </c>
      <c r="G209" s="24">
        <v>0</v>
      </c>
      <c r="H209" s="25">
        <v>0</v>
      </c>
      <c r="I209" s="26"/>
      <c r="J209" s="24">
        <v>0</v>
      </c>
      <c r="K209" s="27">
        <v>0</v>
      </c>
      <c r="L209" s="43">
        <v>0</v>
      </c>
      <c r="M209" s="53">
        <v>0</v>
      </c>
      <c r="O209" s="60">
        <v>96152</v>
      </c>
      <c r="P209" s="60">
        <v>17107</v>
      </c>
      <c r="Q209" s="60">
        <v>13685.6</v>
      </c>
      <c r="R209" s="60">
        <v>12830.25</v>
      </c>
      <c r="T209" s="96">
        <f t="shared" si="12"/>
        <v>0</v>
      </c>
      <c r="U209" s="96">
        <f t="shared" si="13"/>
        <v>0</v>
      </c>
      <c r="W209" s="94">
        <f t="shared" si="14"/>
        <v>0</v>
      </c>
      <c r="X209" s="94">
        <f t="shared" si="15"/>
        <v>0</v>
      </c>
    </row>
    <row r="210" spans="1:24" ht="63.75">
      <c r="A210" s="20">
        <v>200</v>
      </c>
      <c r="B210" s="21" t="s">
        <v>856</v>
      </c>
      <c r="C210" s="22" t="s">
        <v>857</v>
      </c>
      <c r="D210" s="21" t="s">
        <v>559</v>
      </c>
      <c r="E210" s="23">
        <v>0</v>
      </c>
      <c r="F210" s="24">
        <v>0</v>
      </c>
      <c r="G210" s="24">
        <v>0</v>
      </c>
      <c r="H210" s="25">
        <v>0</v>
      </c>
      <c r="I210" s="26"/>
      <c r="J210" s="24">
        <v>0</v>
      </c>
      <c r="K210" s="27">
        <v>0</v>
      </c>
      <c r="L210" s="43">
        <v>0</v>
      </c>
      <c r="M210" s="53">
        <v>0</v>
      </c>
      <c r="O210" s="60">
        <v>56560</v>
      </c>
      <c r="P210" s="60">
        <v>18410</v>
      </c>
      <c r="Q210" s="60">
        <v>14728</v>
      </c>
      <c r="R210" s="60">
        <v>13807.5</v>
      </c>
      <c r="T210" s="96">
        <f t="shared" si="12"/>
        <v>0</v>
      </c>
      <c r="U210" s="96">
        <f t="shared" si="13"/>
        <v>0</v>
      </c>
      <c r="W210" s="94">
        <f t="shared" si="14"/>
        <v>0</v>
      </c>
      <c r="X210" s="94">
        <f t="shared" si="15"/>
        <v>0</v>
      </c>
    </row>
    <row r="211" spans="1:24" ht="114.75">
      <c r="A211" s="20">
        <v>201</v>
      </c>
      <c r="B211" s="21" t="s">
        <v>858</v>
      </c>
      <c r="C211" s="22" t="s">
        <v>859</v>
      </c>
      <c r="D211" s="21" t="s">
        <v>559</v>
      </c>
      <c r="E211" s="23">
        <v>1</v>
      </c>
      <c r="F211" s="24">
        <v>2701</v>
      </c>
      <c r="G211" s="24">
        <v>2611</v>
      </c>
      <c r="H211" s="25">
        <v>0</v>
      </c>
      <c r="I211" s="26"/>
      <c r="J211" s="24">
        <v>2701</v>
      </c>
      <c r="K211" s="27">
        <v>2701</v>
      </c>
      <c r="L211" s="43">
        <v>0</v>
      </c>
      <c r="M211" s="53">
        <v>1</v>
      </c>
      <c r="O211" s="60">
        <v>7353</v>
      </c>
      <c r="P211" s="60">
        <v>2611</v>
      </c>
      <c r="Q211" s="60">
        <v>2088.8000000000002</v>
      </c>
      <c r="R211" s="60">
        <v>1958.25</v>
      </c>
      <c r="T211" s="96">
        <f t="shared" si="12"/>
        <v>5641848.8000000007</v>
      </c>
      <c r="U211" s="96">
        <f t="shared" si="13"/>
        <v>5289233.25</v>
      </c>
      <c r="W211" s="94">
        <f t="shared" si="14"/>
        <v>5641848.8000000007</v>
      </c>
      <c r="X211" s="94">
        <f t="shared" si="15"/>
        <v>5289233.25</v>
      </c>
    </row>
    <row r="212" spans="1:24" ht="63.75">
      <c r="A212" s="20">
        <v>202</v>
      </c>
      <c r="B212" s="21" t="s">
        <v>860</v>
      </c>
      <c r="C212" s="22" t="s">
        <v>861</v>
      </c>
      <c r="D212" s="21" t="s">
        <v>559</v>
      </c>
      <c r="E212" s="23">
        <v>0</v>
      </c>
      <c r="F212" s="24">
        <v>0</v>
      </c>
      <c r="G212" s="24">
        <v>0</v>
      </c>
      <c r="H212" s="25">
        <v>0</v>
      </c>
      <c r="I212" s="26"/>
      <c r="J212" s="24">
        <v>0</v>
      </c>
      <c r="K212" s="27">
        <v>0</v>
      </c>
      <c r="L212" s="43">
        <v>0</v>
      </c>
      <c r="M212" s="53">
        <v>0</v>
      </c>
      <c r="O212" s="60">
        <v>24833</v>
      </c>
      <c r="P212" s="60">
        <v>4233</v>
      </c>
      <c r="Q212" s="60">
        <v>3386.4</v>
      </c>
      <c r="R212" s="60">
        <v>3174.75</v>
      </c>
      <c r="T212" s="96">
        <f t="shared" si="12"/>
        <v>0</v>
      </c>
      <c r="U212" s="96">
        <f t="shared" si="13"/>
        <v>0</v>
      </c>
      <c r="W212" s="94">
        <f t="shared" si="14"/>
        <v>0</v>
      </c>
      <c r="X212" s="94">
        <f t="shared" si="15"/>
        <v>0</v>
      </c>
    </row>
    <row r="213" spans="1:24" ht="63.75">
      <c r="A213" s="20">
        <v>203</v>
      </c>
      <c r="B213" s="21" t="s">
        <v>862</v>
      </c>
      <c r="C213" s="22" t="s">
        <v>863</v>
      </c>
      <c r="D213" s="21" t="s">
        <v>559</v>
      </c>
      <c r="E213" s="23">
        <v>0</v>
      </c>
      <c r="F213" s="24">
        <v>0</v>
      </c>
      <c r="G213" s="24">
        <v>0</v>
      </c>
      <c r="H213" s="25">
        <v>0</v>
      </c>
      <c r="I213" s="26"/>
      <c r="J213" s="24">
        <v>0</v>
      </c>
      <c r="K213" s="27">
        <v>0</v>
      </c>
      <c r="L213" s="43">
        <v>0</v>
      </c>
      <c r="M213" s="53">
        <v>0</v>
      </c>
      <c r="O213" s="60">
        <v>23557</v>
      </c>
      <c r="P213" s="60">
        <v>7720</v>
      </c>
      <c r="Q213" s="60">
        <v>6176</v>
      </c>
      <c r="R213" s="60">
        <v>5790</v>
      </c>
      <c r="T213" s="96">
        <f t="shared" si="12"/>
        <v>0</v>
      </c>
      <c r="U213" s="96">
        <f t="shared" si="13"/>
        <v>0</v>
      </c>
      <c r="W213" s="94">
        <f t="shared" si="14"/>
        <v>0</v>
      </c>
      <c r="X213" s="94">
        <f t="shared" si="15"/>
        <v>0</v>
      </c>
    </row>
    <row r="214" spans="1:24" ht="63.75">
      <c r="A214" s="20">
        <v>204</v>
      </c>
      <c r="B214" s="21" t="s">
        <v>864</v>
      </c>
      <c r="C214" s="22" t="s">
        <v>865</v>
      </c>
      <c r="D214" s="21" t="s">
        <v>559</v>
      </c>
      <c r="E214" s="23">
        <v>0</v>
      </c>
      <c r="F214" s="24">
        <v>0</v>
      </c>
      <c r="G214" s="24">
        <v>0</v>
      </c>
      <c r="H214" s="25">
        <v>0</v>
      </c>
      <c r="I214" s="26"/>
      <c r="J214" s="24">
        <v>0</v>
      </c>
      <c r="K214" s="27">
        <v>0</v>
      </c>
      <c r="L214" s="43">
        <v>0</v>
      </c>
      <c r="M214" s="53">
        <v>0</v>
      </c>
      <c r="O214" s="60">
        <v>33340</v>
      </c>
      <c r="P214" s="60">
        <v>5956</v>
      </c>
      <c r="Q214" s="60">
        <v>4764.8</v>
      </c>
      <c r="R214" s="60">
        <v>4467</v>
      </c>
      <c r="T214" s="96">
        <f t="shared" si="12"/>
        <v>0</v>
      </c>
      <c r="U214" s="96">
        <f t="shared" si="13"/>
        <v>0</v>
      </c>
      <c r="W214" s="94">
        <f t="shared" si="14"/>
        <v>0</v>
      </c>
      <c r="X214" s="94">
        <f t="shared" si="15"/>
        <v>0</v>
      </c>
    </row>
    <row r="215" spans="1:24" ht="63.75">
      <c r="A215" s="20">
        <v>205</v>
      </c>
      <c r="B215" s="21" t="s">
        <v>866</v>
      </c>
      <c r="C215" s="22" t="s">
        <v>867</v>
      </c>
      <c r="D215" s="21" t="s">
        <v>559</v>
      </c>
      <c r="E215" s="23">
        <v>1</v>
      </c>
      <c r="F215" s="24">
        <v>4942</v>
      </c>
      <c r="G215" s="24">
        <v>2417</v>
      </c>
      <c r="H215" s="25">
        <v>0</v>
      </c>
      <c r="I215" s="26"/>
      <c r="J215" s="24">
        <v>4942</v>
      </c>
      <c r="K215" s="27">
        <v>4942</v>
      </c>
      <c r="L215" s="43">
        <v>0</v>
      </c>
      <c r="M215" s="53">
        <v>1</v>
      </c>
      <c r="O215" s="60">
        <v>12833</v>
      </c>
      <c r="P215" s="60">
        <v>2417</v>
      </c>
      <c r="Q215" s="60">
        <v>1933.6</v>
      </c>
      <c r="R215" s="60">
        <v>1812.75</v>
      </c>
      <c r="T215" s="96">
        <f t="shared" si="12"/>
        <v>9555851.1999999993</v>
      </c>
      <c r="U215" s="96">
        <f t="shared" si="13"/>
        <v>8958610.5</v>
      </c>
      <c r="W215" s="94">
        <f t="shared" si="14"/>
        <v>9555851.1999999993</v>
      </c>
      <c r="X215" s="94">
        <f t="shared" si="15"/>
        <v>8958610.5</v>
      </c>
    </row>
    <row r="216" spans="1:24" ht="38.25">
      <c r="A216" s="20">
        <v>206</v>
      </c>
      <c r="B216" s="21" t="s">
        <v>868</v>
      </c>
      <c r="C216" s="22" t="s">
        <v>869</v>
      </c>
      <c r="D216" s="21" t="s">
        <v>559</v>
      </c>
      <c r="E216" s="23">
        <v>0</v>
      </c>
      <c r="F216" s="24">
        <v>0</v>
      </c>
      <c r="G216" s="24">
        <v>0</v>
      </c>
      <c r="H216" s="25">
        <v>0</v>
      </c>
      <c r="I216" s="26"/>
      <c r="J216" s="24">
        <v>0</v>
      </c>
      <c r="K216" s="27">
        <v>0</v>
      </c>
      <c r="L216" s="43">
        <v>0</v>
      </c>
      <c r="M216" s="53">
        <v>0</v>
      </c>
      <c r="O216" s="60">
        <v>85910</v>
      </c>
      <c r="P216" s="60">
        <v>2569</v>
      </c>
      <c r="Q216" s="60">
        <v>2055.1999999999998</v>
      </c>
      <c r="R216" s="60">
        <v>1926.75</v>
      </c>
      <c r="T216" s="96">
        <f t="shared" si="12"/>
        <v>0</v>
      </c>
      <c r="U216" s="96">
        <f t="shared" si="13"/>
        <v>0</v>
      </c>
      <c r="W216" s="94">
        <f t="shared" si="14"/>
        <v>0</v>
      </c>
      <c r="X216" s="94">
        <f t="shared" si="15"/>
        <v>0</v>
      </c>
    </row>
    <row r="217" spans="1:24" ht="63.75">
      <c r="A217" s="20">
        <v>207</v>
      </c>
      <c r="B217" s="21" t="s">
        <v>870</v>
      </c>
      <c r="C217" s="22" t="s">
        <v>871</v>
      </c>
      <c r="D217" s="21" t="s">
        <v>559</v>
      </c>
      <c r="E217" s="23">
        <v>0</v>
      </c>
      <c r="F217" s="24">
        <v>0</v>
      </c>
      <c r="G217" s="24">
        <v>0</v>
      </c>
      <c r="H217" s="25">
        <v>0</v>
      </c>
      <c r="I217" s="26"/>
      <c r="J217" s="24">
        <v>0</v>
      </c>
      <c r="K217" s="27">
        <v>0</v>
      </c>
      <c r="L217" s="43">
        <v>0</v>
      </c>
      <c r="M217" s="53">
        <v>0</v>
      </c>
      <c r="O217" s="60">
        <v>4846</v>
      </c>
      <c r="P217" s="60">
        <v>1365</v>
      </c>
      <c r="Q217" s="60">
        <v>1092</v>
      </c>
      <c r="R217" s="60">
        <v>1023.75</v>
      </c>
      <c r="T217" s="96">
        <f t="shared" si="12"/>
        <v>0</v>
      </c>
      <c r="U217" s="96">
        <f t="shared" si="13"/>
        <v>0</v>
      </c>
      <c r="W217" s="94">
        <f t="shared" si="14"/>
        <v>0</v>
      </c>
      <c r="X217" s="94">
        <f t="shared" si="15"/>
        <v>0</v>
      </c>
    </row>
    <row r="218" spans="1:24" ht="76.5">
      <c r="A218" s="20">
        <v>208</v>
      </c>
      <c r="B218" s="21" t="s">
        <v>872</v>
      </c>
      <c r="C218" s="22" t="s">
        <v>873</v>
      </c>
      <c r="D218" s="21" t="s">
        <v>559</v>
      </c>
      <c r="E218" s="23">
        <v>0</v>
      </c>
      <c r="F218" s="24">
        <v>0</v>
      </c>
      <c r="G218" s="24">
        <v>0</v>
      </c>
      <c r="H218" s="25">
        <v>0</v>
      </c>
      <c r="I218" s="26"/>
      <c r="J218" s="24">
        <v>0</v>
      </c>
      <c r="K218" s="27">
        <v>0</v>
      </c>
      <c r="L218" s="43">
        <v>0</v>
      </c>
      <c r="M218" s="53">
        <v>0</v>
      </c>
      <c r="O218" s="60">
        <v>42986</v>
      </c>
      <c r="P218" s="60">
        <v>2320</v>
      </c>
      <c r="Q218" s="60">
        <v>1856</v>
      </c>
      <c r="R218" s="60">
        <v>1740</v>
      </c>
      <c r="T218" s="96">
        <f t="shared" si="12"/>
        <v>0</v>
      </c>
      <c r="U218" s="96">
        <f t="shared" si="13"/>
        <v>0</v>
      </c>
      <c r="W218" s="94">
        <f t="shared" si="14"/>
        <v>0</v>
      </c>
      <c r="X218" s="94">
        <f t="shared" si="15"/>
        <v>0</v>
      </c>
    </row>
    <row r="219" spans="1:24" ht="76.5">
      <c r="A219" s="20">
        <v>209</v>
      </c>
      <c r="B219" s="21" t="s">
        <v>874</v>
      </c>
      <c r="C219" s="22" t="s">
        <v>873</v>
      </c>
      <c r="D219" s="21" t="s">
        <v>559</v>
      </c>
      <c r="E219" s="23">
        <v>0</v>
      </c>
      <c r="F219" s="24">
        <v>0</v>
      </c>
      <c r="G219" s="24">
        <v>0</v>
      </c>
      <c r="H219" s="25">
        <v>0</v>
      </c>
      <c r="I219" s="26"/>
      <c r="J219" s="24">
        <v>0</v>
      </c>
      <c r="K219" s="27">
        <v>0</v>
      </c>
      <c r="L219" s="43">
        <v>0</v>
      </c>
      <c r="M219" s="53">
        <v>0</v>
      </c>
      <c r="O219" s="60">
        <v>88465</v>
      </c>
      <c r="P219" s="60">
        <v>15322</v>
      </c>
      <c r="Q219" s="60">
        <v>12257.6</v>
      </c>
      <c r="R219" s="60">
        <v>11491.5</v>
      </c>
      <c r="T219" s="96">
        <f t="shared" si="12"/>
        <v>0</v>
      </c>
      <c r="U219" s="96">
        <f t="shared" si="13"/>
        <v>0</v>
      </c>
      <c r="W219" s="94">
        <f t="shared" si="14"/>
        <v>0</v>
      </c>
      <c r="X219" s="94">
        <f t="shared" si="15"/>
        <v>0</v>
      </c>
    </row>
    <row r="220" spans="1:24" ht="51">
      <c r="A220" s="20">
        <v>210</v>
      </c>
      <c r="B220" s="21" t="s">
        <v>875</v>
      </c>
      <c r="C220" s="22" t="s">
        <v>876</v>
      </c>
      <c r="D220" s="21" t="s">
        <v>559</v>
      </c>
      <c r="E220" s="23">
        <v>80</v>
      </c>
      <c r="F220" s="24">
        <v>3904</v>
      </c>
      <c r="G220" s="24">
        <v>226</v>
      </c>
      <c r="H220" s="25">
        <v>0</v>
      </c>
      <c r="I220" s="26"/>
      <c r="J220" s="24">
        <v>3904</v>
      </c>
      <c r="K220" s="27">
        <v>312320</v>
      </c>
      <c r="L220" s="43">
        <v>0</v>
      </c>
      <c r="M220" s="53">
        <v>80</v>
      </c>
      <c r="O220" s="60">
        <v>3951</v>
      </c>
      <c r="P220" s="60">
        <v>226</v>
      </c>
      <c r="Q220" s="60">
        <v>180.8</v>
      </c>
      <c r="R220" s="60">
        <v>169.5</v>
      </c>
      <c r="T220" s="96">
        <f t="shared" si="12"/>
        <v>705843.20000000007</v>
      </c>
      <c r="U220" s="96">
        <f t="shared" si="13"/>
        <v>661728</v>
      </c>
      <c r="W220" s="94">
        <f t="shared" si="14"/>
        <v>705843.20000000007</v>
      </c>
      <c r="X220" s="94">
        <f t="shared" si="15"/>
        <v>661728</v>
      </c>
    </row>
    <row r="221" spans="1:24" ht="51">
      <c r="A221" s="20">
        <v>211</v>
      </c>
      <c r="B221" s="21" t="s">
        <v>877</v>
      </c>
      <c r="C221" s="22" t="s">
        <v>876</v>
      </c>
      <c r="D221" s="21" t="s">
        <v>559</v>
      </c>
      <c r="E221" s="23">
        <v>0</v>
      </c>
      <c r="F221" s="24">
        <v>0</v>
      </c>
      <c r="G221" s="24">
        <v>0</v>
      </c>
      <c r="H221" s="25">
        <v>0</v>
      </c>
      <c r="I221" s="26"/>
      <c r="J221" s="24">
        <v>0</v>
      </c>
      <c r="K221" s="27">
        <v>0</v>
      </c>
      <c r="L221" s="43">
        <v>0</v>
      </c>
      <c r="M221" s="53">
        <v>0</v>
      </c>
      <c r="O221" s="60">
        <v>7805</v>
      </c>
      <c r="P221" s="60">
        <v>1540</v>
      </c>
      <c r="Q221" s="60">
        <v>1232</v>
      </c>
      <c r="R221" s="60">
        <v>1155</v>
      </c>
      <c r="T221" s="96">
        <f t="shared" si="12"/>
        <v>0</v>
      </c>
      <c r="U221" s="96">
        <f t="shared" si="13"/>
        <v>0</v>
      </c>
      <c r="W221" s="94">
        <f t="shared" si="14"/>
        <v>0</v>
      </c>
      <c r="X221" s="94">
        <f t="shared" si="15"/>
        <v>0</v>
      </c>
    </row>
    <row r="222" spans="1:24" ht="51">
      <c r="A222" s="20">
        <v>212</v>
      </c>
      <c r="B222" s="21" t="s">
        <v>878</v>
      </c>
      <c r="C222" s="22" t="s">
        <v>879</v>
      </c>
      <c r="D222" s="21" t="s">
        <v>559</v>
      </c>
      <c r="E222" s="23">
        <v>0</v>
      </c>
      <c r="F222" s="24">
        <v>0</v>
      </c>
      <c r="G222" s="24">
        <v>0</v>
      </c>
      <c r="H222" s="25">
        <v>0</v>
      </c>
      <c r="I222" s="26"/>
      <c r="J222" s="24">
        <v>0</v>
      </c>
      <c r="K222" s="27">
        <v>0</v>
      </c>
      <c r="L222" s="43">
        <v>0</v>
      </c>
      <c r="M222" s="53">
        <v>0</v>
      </c>
      <c r="O222" s="60">
        <v>6106</v>
      </c>
      <c r="P222" s="60">
        <v>226</v>
      </c>
      <c r="Q222" s="60">
        <v>180.8</v>
      </c>
      <c r="R222" s="60">
        <v>169.5</v>
      </c>
      <c r="T222" s="96">
        <f t="shared" si="12"/>
        <v>0</v>
      </c>
      <c r="U222" s="96">
        <f t="shared" si="13"/>
        <v>0</v>
      </c>
      <c r="W222" s="94">
        <f t="shared" si="14"/>
        <v>0</v>
      </c>
      <c r="X222" s="94">
        <f t="shared" si="15"/>
        <v>0</v>
      </c>
    </row>
    <row r="223" spans="1:24" ht="51">
      <c r="A223" s="20">
        <v>213</v>
      </c>
      <c r="B223" s="21" t="s">
        <v>880</v>
      </c>
      <c r="C223" s="22" t="s">
        <v>879</v>
      </c>
      <c r="D223" s="21" t="s">
        <v>559</v>
      </c>
      <c r="E223" s="23">
        <v>0</v>
      </c>
      <c r="F223" s="24">
        <v>0</v>
      </c>
      <c r="G223" s="24">
        <v>0</v>
      </c>
      <c r="H223" s="25">
        <v>0</v>
      </c>
      <c r="I223" s="26"/>
      <c r="J223" s="24">
        <v>0</v>
      </c>
      <c r="K223" s="27">
        <v>0</v>
      </c>
      <c r="L223" s="43">
        <v>0</v>
      </c>
      <c r="M223" s="53">
        <v>0</v>
      </c>
      <c r="O223" s="60">
        <v>12217</v>
      </c>
      <c r="P223" s="60">
        <v>2310</v>
      </c>
      <c r="Q223" s="60">
        <v>1848</v>
      </c>
      <c r="R223" s="60">
        <v>1732.5</v>
      </c>
      <c r="T223" s="96">
        <f t="shared" si="12"/>
        <v>0</v>
      </c>
      <c r="U223" s="96">
        <f t="shared" si="13"/>
        <v>0</v>
      </c>
      <c r="W223" s="94">
        <f t="shared" si="14"/>
        <v>0</v>
      </c>
      <c r="X223" s="94">
        <f t="shared" si="15"/>
        <v>0</v>
      </c>
    </row>
    <row r="224" spans="1:24" ht="51">
      <c r="A224" s="20">
        <v>214</v>
      </c>
      <c r="B224" s="21" t="s">
        <v>881</v>
      </c>
      <c r="C224" s="22" t="s">
        <v>882</v>
      </c>
      <c r="D224" s="21" t="s">
        <v>559</v>
      </c>
      <c r="E224" s="23">
        <v>0</v>
      </c>
      <c r="F224" s="24">
        <v>0</v>
      </c>
      <c r="G224" s="24">
        <v>0</v>
      </c>
      <c r="H224" s="25">
        <v>0</v>
      </c>
      <c r="I224" s="26"/>
      <c r="J224" s="24">
        <v>0</v>
      </c>
      <c r="K224" s="27">
        <v>0</v>
      </c>
      <c r="L224" s="43">
        <v>0</v>
      </c>
      <c r="M224" s="53">
        <v>0</v>
      </c>
      <c r="O224" s="60">
        <v>11984</v>
      </c>
      <c r="P224" s="60">
        <v>2256</v>
      </c>
      <c r="Q224" s="60">
        <v>1804.8</v>
      </c>
      <c r="R224" s="60">
        <v>1692</v>
      </c>
      <c r="T224" s="96">
        <f t="shared" si="12"/>
        <v>0</v>
      </c>
      <c r="U224" s="96">
        <f t="shared" si="13"/>
        <v>0</v>
      </c>
      <c r="W224" s="94">
        <f t="shared" si="14"/>
        <v>0</v>
      </c>
      <c r="X224" s="94">
        <f t="shared" si="15"/>
        <v>0</v>
      </c>
    </row>
    <row r="225" spans="1:24" ht="63.75">
      <c r="A225" s="20">
        <v>215</v>
      </c>
      <c r="B225" s="21" t="s">
        <v>883</v>
      </c>
      <c r="C225" s="22" t="s">
        <v>884</v>
      </c>
      <c r="D225" s="21" t="s">
        <v>559</v>
      </c>
      <c r="E225" s="23">
        <v>0</v>
      </c>
      <c r="F225" s="24">
        <v>0</v>
      </c>
      <c r="G225" s="24">
        <v>0</v>
      </c>
      <c r="H225" s="25">
        <v>0</v>
      </c>
      <c r="I225" s="26"/>
      <c r="J225" s="24">
        <v>0</v>
      </c>
      <c r="K225" s="27">
        <v>0</v>
      </c>
      <c r="L225" s="43">
        <v>0</v>
      </c>
      <c r="M225" s="53">
        <v>0</v>
      </c>
      <c r="O225" s="60">
        <v>12352</v>
      </c>
      <c r="P225" s="60">
        <v>2256</v>
      </c>
      <c r="Q225" s="60">
        <v>1804.8</v>
      </c>
      <c r="R225" s="60">
        <v>1692</v>
      </c>
      <c r="T225" s="96">
        <f t="shared" si="12"/>
        <v>0</v>
      </c>
      <c r="U225" s="96">
        <f t="shared" si="13"/>
        <v>0</v>
      </c>
      <c r="W225" s="94">
        <f t="shared" si="14"/>
        <v>0</v>
      </c>
      <c r="X225" s="94">
        <f t="shared" si="15"/>
        <v>0</v>
      </c>
    </row>
    <row r="226" spans="1:24" ht="63.75">
      <c r="A226" s="20">
        <v>216</v>
      </c>
      <c r="B226" s="21" t="s">
        <v>885</v>
      </c>
      <c r="C226" s="22" t="s">
        <v>886</v>
      </c>
      <c r="D226" s="21" t="s">
        <v>559</v>
      </c>
      <c r="E226" s="23">
        <v>0</v>
      </c>
      <c r="F226" s="24">
        <v>0</v>
      </c>
      <c r="G226" s="24">
        <v>0</v>
      </c>
      <c r="H226" s="25">
        <v>0</v>
      </c>
      <c r="I226" s="26"/>
      <c r="J226" s="24">
        <v>0</v>
      </c>
      <c r="K226" s="27">
        <v>0</v>
      </c>
      <c r="L226" s="43">
        <v>0</v>
      </c>
      <c r="M226" s="53">
        <v>0</v>
      </c>
      <c r="O226" s="60">
        <v>59745</v>
      </c>
      <c r="P226" s="60">
        <v>1155</v>
      </c>
      <c r="Q226" s="60">
        <v>924</v>
      </c>
      <c r="R226" s="60">
        <v>866.25</v>
      </c>
      <c r="T226" s="96">
        <f t="shared" si="12"/>
        <v>0</v>
      </c>
      <c r="U226" s="96">
        <f t="shared" si="13"/>
        <v>0</v>
      </c>
      <c r="W226" s="94">
        <f t="shared" si="14"/>
        <v>0</v>
      </c>
      <c r="X226" s="94">
        <f t="shared" si="15"/>
        <v>0</v>
      </c>
    </row>
    <row r="227" spans="1:24" ht="63.75">
      <c r="A227" s="20">
        <v>217</v>
      </c>
      <c r="B227" s="21" t="s">
        <v>887</v>
      </c>
      <c r="C227" s="22" t="s">
        <v>888</v>
      </c>
      <c r="D227" s="21" t="s">
        <v>559</v>
      </c>
      <c r="E227" s="23">
        <v>0</v>
      </c>
      <c r="F227" s="24">
        <v>0</v>
      </c>
      <c r="G227" s="24">
        <v>0</v>
      </c>
      <c r="H227" s="25">
        <v>0</v>
      </c>
      <c r="I227" s="26"/>
      <c r="J227" s="24">
        <v>0</v>
      </c>
      <c r="K227" s="27">
        <v>0</v>
      </c>
      <c r="L227" s="43">
        <v>0</v>
      </c>
      <c r="M227" s="53">
        <v>0</v>
      </c>
      <c r="O227" s="60">
        <v>6416</v>
      </c>
      <c r="P227" s="60">
        <v>1414</v>
      </c>
      <c r="Q227" s="60">
        <v>1131.2</v>
      </c>
      <c r="R227" s="60">
        <v>1060.5</v>
      </c>
      <c r="T227" s="96">
        <f t="shared" si="12"/>
        <v>0</v>
      </c>
      <c r="U227" s="96">
        <f t="shared" si="13"/>
        <v>0</v>
      </c>
      <c r="W227" s="94">
        <f t="shared" si="14"/>
        <v>0</v>
      </c>
      <c r="X227" s="94">
        <f t="shared" si="15"/>
        <v>0</v>
      </c>
    </row>
    <row r="228" spans="1:24" ht="102">
      <c r="A228" s="20">
        <v>218</v>
      </c>
      <c r="B228" s="21" t="s">
        <v>889</v>
      </c>
      <c r="C228" s="22" t="s">
        <v>890</v>
      </c>
      <c r="D228" s="21" t="s">
        <v>559</v>
      </c>
      <c r="E228" s="23">
        <v>0</v>
      </c>
      <c r="F228" s="24">
        <v>0</v>
      </c>
      <c r="G228" s="24">
        <v>0</v>
      </c>
      <c r="H228" s="25">
        <v>0</v>
      </c>
      <c r="I228" s="26"/>
      <c r="J228" s="24">
        <v>0</v>
      </c>
      <c r="K228" s="27">
        <v>0</v>
      </c>
      <c r="L228" s="43">
        <v>0</v>
      </c>
      <c r="M228" s="53">
        <v>0</v>
      </c>
      <c r="O228" s="60">
        <v>25909</v>
      </c>
      <c r="P228" s="60">
        <v>679</v>
      </c>
      <c r="Q228" s="60">
        <v>543.20000000000005</v>
      </c>
      <c r="R228" s="60">
        <v>509.25</v>
      </c>
      <c r="T228" s="96">
        <f t="shared" si="12"/>
        <v>0</v>
      </c>
      <c r="U228" s="96">
        <f t="shared" si="13"/>
        <v>0</v>
      </c>
      <c r="W228" s="94">
        <f t="shared" si="14"/>
        <v>0</v>
      </c>
      <c r="X228" s="94">
        <f t="shared" si="15"/>
        <v>0</v>
      </c>
    </row>
    <row r="229" spans="1:24" ht="102">
      <c r="A229" s="20">
        <v>219</v>
      </c>
      <c r="B229" s="21" t="s">
        <v>891</v>
      </c>
      <c r="C229" s="22" t="s">
        <v>890</v>
      </c>
      <c r="D229" s="21" t="s">
        <v>559</v>
      </c>
      <c r="E229" s="23">
        <v>0</v>
      </c>
      <c r="F229" s="24">
        <v>0</v>
      </c>
      <c r="G229" s="24">
        <v>0</v>
      </c>
      <c r="H229" s="25">
        <v>0</v>
      </c>
      <c r="I229" s="26"/>
      <c r="J229" s="24">
        <v>0</v>
      </c>
      <c r="K229" s="27">
        <v>0</v>
      </c>
      <c r="L229" s="43">
        <v>0</v>
      </c>
      <c r="M229" s="53">
        <v>0</v>
      </c>
      <c r="O229" s="60">
        <v>78441</v>
      </c>
      <c r="P229" s="60">
        <v>6930</v>
      </c>
      <c r="Q229" s="60">
        <v>5544</v>
      </c>
      <c r="R229" s="60">
        <v>5197.5</v>
      </c>
      <c r="T229" s="96">
        <f t="shared" si="12"/>
        <v>0</v>
      </c>
      <c r="U229" s="96">
        <f t="shared" si="13"/>
        <v>0</v>
      </c>
      <c r="W229" s="94">
        <f t="shared" si="14"/>
        <v>0</v>
      </c>
      <c r="X229" s="94">
        <f t="shared" si="15"/>
        <v>0</v>
      </c>
    </row>
    <row r="230" spans="1:24" ht="102">
      <c r="A230" s="20">
        <v>220</v>
      </c>
      <c r="B230" s="21" t="s">
        <v>892</v>
      </c>
      <c r="C230" s="22" t="s">
        <v>893</v>
      </c>
      <c r="D230" s="21" t="s">
        <v>559</v>
      </c>
      <c r="E230" s="23">
        <v>0</v>
      </c>
      <c r="F230" s="24">
        <v>0</v>
      </c>
      <c r="G230" s="24">
        <v>0</v>
      </c>
      <c r="H230" s="25">
        <v>0</v>
      </c>
      <c r="I230" s="26"/>
      <c r="J230" s="24">
        <v>0</v>
      </c>
      <c r="K230" s="27">
        <v>0</v>
      </c>
      <c r="L230" s="43">
        <v>0</v>
      </c>
      <c r="M230" s="53">
        <v>0</v>
      </c>
      <c r="O230" s="60">
        <v>16372</v>
      </c>
      <c r="P230" s="60">
        <v>579</v>
      </c>
      <c r="Q230" s="60">
        <v>463.2</v>
      </c>
      <c r="R230" s="60">
        <v>434.25</v>
      </c>
      <c r="T230" s="96">
        <f t="shared" si="12"/>
        <v>0</v>
      </c>
      <c r="U230" s="96">
        <f t="shared" si="13"/>
        <v>0</v>
      </c>
      <c r="W230" s="94">
        <f t="shared" si="14"/>
        <v>0</v>
      </c>
      <c r="X230" s="94">
        <f t="shared" si="15"/>
        <v>0</v>
      </c>
    </row>
    <row r="231" spans="1:24" ht="102">
      <c r="A231" s="20">
        <v>221</v>
      </c>
      <c r="B231" s="21" t="s">
        <v>894</v>
      </c>
      <c r="C231" s="22" t="s">
        <v>893</v>
      </c>
      <c r="D231" s="21" t="s">
        <v>559</v>
      </c>
      <c r="E231" s="23">
        <v>0</v>
      </c>
      <c r="F231" s="24">
        <v>0</v>
      </c>
      <c r="G231" s="24">
        <v>0</v>
      </c>
      <c r="H231" s="25">
        <v>0</v>
      </c>
      <c r="I231" s="26"/>
      <c r="J231" s="24">
        <v>0</v>
      </c>
      <c r="K231" s="27">
        <v>0</v>
      </c>
      <c r="L231" s="43">
        <v>0</v>
      </c>
      <c r="M231" s="53">
        <v>0</v>
      </c>
      <c r="O231" s="60">
        <v>49567</v>
      </c>
      <c r="P231" s="60">
        <v>5390</v>
      </c>
      <c r="Q231" s="60">
        <v>4312</v>
      </c>
      <c r="R231" s="60">
        <v>4042.5</v>
      </c>
      <c r="T231" s="96">
        <f t="shared" si="12"/>
        <v>0</v>
      </c>
      <c r="U231" s="96">
        <f t="shared" si="13"/>
        <v>0</v>
      </c>
      <c r="W231" s="94">
        <f t="shared" si="14"/>
        <v>0</v>
      </c>
      <c r="X231" s="94">
        <f t="shared" si="15"/>
        <v>0</v>
      </c>
    </row>
    <row r="232" spans="1:24" ht="102">
      <c r="A232" s="20">
        <v>222</v>
      </c>
      <c r="B232" s="21" t="s">
        <v>895</v>
      </c>
      <c r="C232" s="22" t="s">
        <v>896</v>
      </c>
      <c r="D232" s="21" t="s">
        <v>559</v>
      </c>
      <c r="E232" s="23">
        <v>0</v>
      </c>
      <c r="F232" s="24">
        <v>0</v>
      </c>
      <c r="G232" s="24">
        <v>0</v>
      </c>
      <c r="H232" s="25">
        <v>0</v>
      </c>
      <c r="I232" s="26"/>
      <c r="J232" s="24">
        <v>0</v>
      </c>
      <c r="K232" s="27">
        <v>0</v>
      </c>
      <c r="L232" s="43">
        <v>0</v>
      </c>
      <c r="M232" s="53">
        <v>0</v>
      </c>
      <c r="O232" s="60">
        <v>25909</v>
      </c>
      <c r="P232" s="60">
        <v>499</v>
      </c>
      <c r="Q232" s="60">
        <v>399.2</v>
      </c>
      <c r="R232" s="60">
        <v>374.25</v>
      </c>
      <c r="T232" s="96">
        <f t="shared" si="12"/>
        <v>0</v>
      </c>
      <c r="U232" s="96">
        <f t="shared" si="13"/>
        <v>0</v>
      </c>
      <c r="W232" s="94">
        <f t="shared" si="14"/>
        <v>0</v>
      </c>
      <c r="X232" s="94">
        <f t="shared" si="15"/>
        <v>0</v>
      </c>
    </row>
    <row r="233" spans="1:24" ht="102">
      <c r="A233" s="20">
        <v>223</v>
      </c>
      <c r="B233" s="21" t="s">
        <v>897</v>
      </c>
      <c r="C233" s="22" t="s">
        <v>896</v>
      </c>
      <c r="D233" s="21" t="s">
        <v>559</v>
      </c>
      <c r="E233" s="23">
        <v>0</v>
      </c>
      <c r="F233" s="24">
        <v>0</v>
      </c>
      <c r="G233" s="24">
        <v>0</v>
      </c>
      <c r="H233" s="25">
        <v>0</v>
      </c>
      <c r="I233" s="26"/>
      <c r="J233" s="24">
        <v>0</v>
      </c>
      <c r="K233" s="27">
        <v>0</v>
      </c>
      <c r="L233" s="43">
        <v>0</v>
      </c>
      <c r="M233" s="53">
        <v>0</v>
      </c>
      <c r="O233" s="60">
        <v>31922</v>
      </c>
      <c r="P233" s="60">
        <v>5390</v>
      </c>
      <c r="Q233" s="60">
        <v>4312</v>
      </c>
      <c r="R233" s="60">
        <v>4042.5</v>
      </c>
      <c r="T233" s="96">
        <f t="shared" si="12"/>
        <v>0</v>
      </c>
      <c r="U233" s="96">
        <f t="shared" si="13"/>
        <v>0</v>
      </c>
      <c r="W233" s="94">
        <f t="shared" si="14"/>
        <v>0</v>
      </c>
      <c r="X233" s="94">
        <f t="shared" si="15"/>
        <v>0</v>
      </c>
    </row>
    <row r="234" spans="1:24" ht="102">
      <c r="A234" s="20">
        <v>224</v>
      </c>
      <c r="B234" s="21" t="s">
        <v>898</v>
      </c>
      <c r="C234" s="22" t="s">
        <v>899</v>
      </c>
      <c r="D234" s="21" t="s">
        <v>559</v>
      </c>
      <c r="E234" s="23">
        <v>0</v>
      </c>
      <c r="F234" s="24">
        <v>0</v>
      </c>
      <c r="G234" s="24">
        <v>0</v>
      </c>
      <c r="H234" s="25">
        <v>0</v>
      </c>
      <c r="I234" s="26"/>
      <c r="J234" s="24">
        <v>0</v>
      </c>
      <c r="K234" s="27">
        <v>0</v>
      </c>
      <c r="L234" s="43">
        <v>0</v>
      </c>
      <c r="M234" s="53">
        <v>0</v>
      </c>
      <c r="O234" s="60">
        <v>13723</v>
      </c>
      <c r="P234" s="60">
        <v>607</v>
      </c>
      <c r="Q234" s="60">
        <v>485.6</v>
      </c>
      <c r="R234" s="60">
        <v>455.25</v>
      </c>
      <c r="T234" s="96">
        <f t="shared" si="12"/>
        <v>0</v>
      </c>
      <c r="U234" s="96">
        <f t="shared" si="13"/>
        <v>0</v>
      </c>
      <c r="W234" s="94">
        <f t="shared" si="14"/>
        <v>0</v>
      </c>
      <c r="X234" s="94">
        <f t="shared" si="15"/>
        <v>0</v>
      </c>
    </row>
    <row r="235" spans="1:24" ht="102">
      <c r="A235" s="20">
        <v>225</v>
      </c>
      <c r="B235" s="21" t="s">
        <v>900</v>
      </c>
      <c r="C235" s="22" t="s">
        <v>899</v>
      </c>
      <c r="D235" s="21" t="s">
        <v>559</v>
      </c>
      <c r="E235" s="23">
        <v>0</v>
      </c>
      <c r="F235" s="24">
        <v>0</v>
      </c>
      <c r="G235" s="24">
        <v>0</v>
      </c>
      <c r="H235" s="25">
        <v>0</v>
      </c>
      <c r="I235" s="26"/>
      <c r="J235" s="24">
        <v>0</v>
      </c>
      <c r="K235" s="27">
        <v>0</v>
      </c>
      <c r="L235" s="43">
        <v>0</v>
      </c>
      <c r="M235" s="53">
        <v>0</v>
      </c>
      <c r="O235" s="60">
        <v>41547</v>
      </c>
      <c r="P235" s="60">
        <v>5389</v>
      </c>
      <c r="Q235" s="60">
        <v>4311.2</v>
      </c>
      <c r="R235" s="60">
        <v>4041.75</v>
      </c>
      <c r="T235" s="96">
        <f t="shared" si="12"/>
        <v>0</v>
      </c>
      <c r="U235" s="96">
        <f t="shared" si="13"/>
        <v>0</v>
      </c>
      <c r="W235" s="94">
        <f t="shared" si="14"/>
        <v>0</v>
      </c>
      <c r="X235" s="94">
        <f t="shared" si="15"/>
        <v>0</v>
      </c>
    </row>
    <row r="236" spans="1:24" ht="102">
      <c r="A236" s="20">
        <v>226</v>
      </c>
      <c r="B236" s="21" t="s">
        <v>901</v>
      </c>
      <c r="C236" s="22" t="s">
        <v>902</v>
      </c>
      <c r="D236" s="21" t="s">
        <v>559</v>
      </c>
      <c r="E236" s="23">
        <v>0</v>
      </c>
      <c r="F236" s="24">
        <v>0</v>
      </c>
      <c r="G236" s="24">
        <v>0</v>
      </c>
      <c r="H236" s="25">
        <v>0</v>
      </c>
      <c r="I236" s="26"/>
      <c r="J236" s="24">
        <v>0</v>
      </c>
      <c r="K236" s="27">
        <v>0</v>
      </c>
      <c r="L236" s="43">
        <v>0</v>
      </c>
      <c r="M236" s="53">
        <v>0</v>
      </c>
      <c r="O236" s="60">
        <v>19021</v>
      </c>
      <c r="P236" s="60">
        <v>679</v>
      </c>
      <c r="Q236" s="60">
        <v>543.20000000000005</v>
      </c>
      <c r="R236" s="60">
        <v>509.25</v>
      </c>
      <c r="T236" s="96">
        <f t="shared" si="12"/>
        <v>0</v>
      </c>
      <c r="U236" s="96">
        <f t="shared" si="13"/>
        <v>0</v>
      </c>
      <c r="W236" s="94">
        <f t="shared" si="14"/>
        <v>0</v>
      </c>
      <c r="X236" s="94">
        <f t="shared" si="15"/>
        <v>0</v>
      </c>
    </row>
    <row r="237" spans="1:24" ht="102">
      <c r="A237" s="20">
        <v>227</v>
      </c>
      <c r="B237" s="21" t="s">
        <v>903</v>
      </c>
      <c r="C237" s="22" t="s">
        <v>902</v>
      </c>
      <c r="D237" s="21" t="s">
        <v>559</v>
      </c>
      <c r="E237" s="23">
        <v>0</v>
      </c>
      <c r="F237" s="24">
        <v>0</v>
      </c>
      <c r="G237" s="24">
        <v>0</v>
      </c>
      <c r="H237" s="25">
        <v>0</v>
      </c>
      <c r="I237" s="26"/>
      <c r="J237" s="24">
        <v>0</v>
      </c>
      <c r="K237" s="27">
        <v>0</v>
      </c>
      <c r="L237" s="43">
        <v>0</v>
      </c>
      <c r="M237" s="53">
        <v>0</v>
      </c>
      <c r="O237" s="60">
        <v>57588</v>
      </c>
      <c r="P237" s="60">
        <v>4620</v>
      </c>
      <c r="Q237" s="60">
        <v>3696</v>
      </c>
      <c r="R237" s="60">
        <v>3465</v>
      </c>
      <c r="T237" s="96">
        <f t="shared" si="12"/>
        <v>0</v>
      </c>
      <c r="U237" s="96">
        <f t="shared" si="13"/>
        <v>0</v>
      </c>
      <c r="W237" s="94">
        <f t="shared" si="14"/>
        <v>0</v>
      </c>
      <c r="X237" s="94">
        <f t="shared" si="15"/>
        <v>0</v>
      </c>
    </row>
    <row r="238" spans="1:24" ht="102">
      <c r="A238" s="20">
        <v>228</v>
      </c>
      <c r="B238" s="21" t="s">
        <v>904</v>
      </c>
      <c r="C238" s="22" t="s">
        <v>905</v>
      </c>
      <c r="D238" s="21" t="s">
        <v>559</v>
      </c>
      <c r="E238" s="23">
        <v>0</v>
      </c>
      <c r="F238" s="24">
        <v>0</v>
      </c>
      <c r="G238" s="24">
        <v>0</v>
      </c>
      <c r="H238" s="25">
        <v>0</v>
      </c>
      <c r="I238" s="26"/>
      <c r="J238" s="24">
        <v>0</v>
      </c>
      <c r="K238" s="27">
        <v>0</v>
      </c>
      <c r="L238" s="43">
        <v>0</v>
      </c>
      <c r="M238" s="53">
        <v>0</v>
      </c>
      <c r="O238" s="60">
        <v>8822</v>
      </c>
      <c r="P238" s="60">
        <v>631</v>
      </c>
      <c r="Q238" s="60">
        <v>504.8</v>
      </c>
      <c r="R238" s="60">
        <v>473.25</v>
      </c>
      <c r="T238" s="96">
        <f t="shared" si="12"/>
        <v>0</v>
      </c>
      <c r="U238" s="96">
        <f t="shared" si="13"/>
        <v>0</v>
      </c>
      <c r="W238" s="94">
        <f t="shared" si="14"/>
        <v>0</v>
      </c>
      <c r="X238" s="94">
        <f t="shared" si="15"/>
        <v>0</v>
      </c>
    </row>
    <row r="239" spans="1:24" ht="102">
      <c r="A239" s="20">
        <v>229</v>
      </c>
      <c r="B239" s="21" t="s">
        <v>906</v>
      </c>
      <c r="C239" s="31" t="s">
        <v>905</v>
      </c>
      <c r="D239" s="21" t="s">
        <v>559</v>
      </c>
      <c r="E239" s="23">
        <v>0</v>
      </c>
      <c r="F239" s="24">
        <v>0</v>
      </c>
      <c r="G239" s="24">
        <v>0</v>
      </c>
      <c r="H239" s="25">
        <v>0</v>
      </c>
      <c r="I239" s="26"/>
      <c r="J239" s="24">
        <v>0</v>
      </c>
      <c r="K239" s="27">
        <v>0</v>
      </c>
      <c r="L239" s="43">
        <v>0</v>
      </c>
      <c r="M239" s="53">
        <v>0</v>
      </c>
      <c r="O239" s="60">
        <v>17562</v>
      </c>
      <c r="P239" s="60">
        <v>3851</v>
      </c>
      <c r="Q239" s="60">
        <v>3080.8</v>
      </c>
      <c r="R239" s="60">
        <v>2888.25</v>
      </c>
      <c r="T239" s="96">
        <f t="shared" si="12"/>
        <v>0</v>
      </c>
      <c r="U239" s="96">
        <f t="shared" si="13"/>
        <v>0</v>
      </c>
      <c r="W239" s="94">
        <f t="shared" si="14"/>
        <v>0</v>
      </c>
      <c r="X239" s="94">
        <f t="shared" si="15"/>
        <v>0</v>
      </c>
    </row>
    <row r="240" spans="1:24" ht="153">
      <c r="A240" s="20">
        <v>230</v>
      </c>
      <c r="B240" s="21" t="s">
        <v>907</v>
      </c>
      <c r="C240" s="31" t="s">
        <v>908</v>
      </c>
      <c r="D240" s="21" t="s">
        <v>909</v>
      </c>
      <c r="E240" s="23">
        <v>0</v>
      </c>
      <c r="F240" s="24">
        <v>0</v>
      </c>
      <c r="G240" s="24">
        <v>0</v>
      </c>
      <c r="H240" s="25">
        <v>0</v>
      </c>
      <c r="I240" s="26"/>
      <c r="J240" s="24">
        <v>0</v>
      </c>
      <c r="K240" s="27">
        <v>0</v>
      </c>
      <c r="L240" s="43">
        <v>0</v>
      </c>
      <c r="M240" s="53">
        <v>0</v>
      </c>
      <c r="O240" s="60">
        <v>510151</v>
      </c>
      <c r="P240" s="60">
        <v>5030</v>
      </c>
      <c r="Q240" s="60">
        <v>4024</v>
      </c>
      <c r="R240" s="60">
        <v>3772.5</v>
      </c>
      <c r="T240" s="96">
        <f t="shared" si="12"/>
        <v>0</v>
      </c>
      <c r="U240" s="96">
        <f t="shared" si="13"/>
        <v>0</v>
      </c>
      <c r="W240" s="94">
        <f t="shared" si="14"/>
        <v>0</v>
      </c>
      <c r="X240" s="94">
        <f t="shared" si="15"/>
        <v>0</v>
      </c>
    </row>
    <row r="241" spans="1:24" ht="140.25">
      <c r="A241" s="20">
        <v>231</v>
      </c>
      <c r="B241" s="21" t="s">
        <v>910</v>
      </c>
      <c r="C241" s="31" t="s">
        <v>911</v>
      </c>
      <c r="D241" s="21" t="s">
        <v>912</v>
      </c>
      <c r="E241" s="23">
        <v>60</v>
      </c>
      <c r="F241" s="24">
        <v>13690</v>
      </c>
      <c r="G241" s="24">
        <v>1032</v>
      </c>
      <c r="H241" s="25">
        <v>0</v>
      </c>
      <c r="I241" s="26"/>
      <c r="J241" s="24">
        <v>13690</v>
      </c>
      <c r="K241" s="27">
        <v>821400</v>
      </c>
      <c r="L241" s="43">
        <v>0</v>
      </c>
      <c r="M241" s="53">
        <v>60</v>
      </c>
      <c r="O241" s="60">
        <v>35746</v>
      </c>
      <c r="P241" s="60">
        <v>1032</v>
      </c>
      <c r="Q241" s="60">
        <v>825.6</v>
      </c>
      <c r="R241" s="60">
        <v>774</v>
      </c>
      <c r="T241" s="96">
        <f t="shared" si="12"/>
        <v>11302464</v>
      </c>
      <c r="U241" s="96">
        <f t="shared" si="13"/>
        <v>10596060</v>
      </c>
      <c r="W241" s="94">
        <f t="shared" si="14"/>
        <v>11302464</v>
      </c>
      <c r="X241" s="94">
        <f t="shared" si="15"/>
        <v>10596060</v>
      </c>
    </row>
    <row r="242" spans="1:24" ht="140.25">
      <c r="A242" s="20">
        <v>232</v>
      </c>
      <c r="B242" s="21" t="s">
        <v>913</v>
      </c>
      <c r="C242" s="31" t="s">
        <v>911</v>
      </c>
      <c r="D242" s="21" t="s">
        <v>912</v>
      </c>
      <c r="E242" s="23">
        <v>0</v>
      </c>
      <c r="F242" s="24">
        <v>0</v>
      </c>
      <c r="G242" s="24">
        <v>0</v>
      </c>
      <c r="H242" s="25">
        <v>0</v>
      </c>
      <c r="I242" s="26"/>
      <c r="J242" s="24">
        <v>0</v>
      </c>
      <c r="K242" s="27">
        <v>0</v>
      </c>
      <c r="L242" s="43">
        <v>0</v>
      </c>
      <c r="M242" s="53">
        <v>0</v>
      </c>
      <c r="O242" s="60">
        <v>123258</v>
      </c>
      <c r="P242" s="60">
        <v>9932</v>
      </c>
      <c r="Q242" s="60">
        <v>7945.6</v>
      </c>
      <c r="R242" s="60">
        <v>7449</v>
      </c>
      <c r="T242" s="96">
        <f t="shared" si="12"/>
        <v>0</v>
      </c>
      <c r="U242" s="96">
        <f t="shared" si="13"/>
        <v>0</v>
      </c>
      <c r="W242" s="94">
        <f t="shared" si="14"/>
        <v>0</v>
      </c>
      <c r="X242" s="94">
        <f t="shared" si="15"/>
        <v>0</v>
      </c>
    </row>
    <row r="243" spans="1:24" ht="204">
      <c r="A243" s="20">
        <v>233</v>
      </c>
      <c r="B243" s="21" t="s">
        <v>914</v>
      </c>
      <c r="C243" s="31" t="s">
        <v>915</v>
      </c>
      <c r="D243" s="21" t="s">
        <v>912</v>
      </c>
      <c r="E243" s="23">
        <v>0</v>
      </c>
      <c r="F243" s="24">
        <v>0</v>
      </c>
      <c r="G243" s="24">
        <v>0</v>
      </c>
      <c r="H243" s="25">
        <v>0</v>
      </c>
      <c r="I243" s="26"/>
      <c r="J243" s="24">
        <v>0</v>
      </c>
      <c r="K243" s="27">
        <v>0</v>
      </c>
      <c r="L243" s="43">
        <v>0</v>
      </c>
      <c r="M243" s="53">
        <v>0</v>
      </c>
      <c r="O243" s="60">
        <v>234236</v>
      </c>
      <c r="P243" s="60">
        <v>4236</v>
      </c>
      <c r="Q243" s="60">
        <v>3388.8</v>
      </c>
      <c r="R243" s="60">
        <v>3177</v>
      </c>
      <c r="T243" s="96">
        <f t="shared" si="12"/>
        <v>0</v>
      </c>
      <c r="U243" s="96">
        <f t="shared" si="13"/>
        <v>0</v>
      </c>
      <c r="W243" s="94">
        <f t="shared" si="14"/>
        <v>0</v>
      </c>
      <c r="X243" s="94">
        <f t="shared" si="15"/>
        <v>0</v>
      </c>
    </row>
    <row r="244" spans="1:24" ht="204">
      <c r="A244" s="20">
        <v>234</v>
      </c>
      <c r="B244" s="21" t="s">
        <v>916</v>
      </c>
      <c r="C244" s="31" t="s">
        <v>915</v>
      </c>
      <c r="D244" s="21" t="s">
        <v>912</v>
      </c>
      <c r="E244" s="23">
        <v>0</v>
      </c>
      <c r="F244" s="24">
        <v>0</v>
      </c>
      <c r="G244" s="24">
        <v>0</v>
      </c>
      <c r="H244" s="25">
        <v>0</v>
      </c>
      <c r="I244" s="26"/>
      <c r="J244" s="24">
        <v>0</v>
      </c>
      <c r="K244" s="27">
        <v>0</v>
      </c>
      <c r="L244" s="43">
        <v>0</v>
      </c>
      <c r="M244" s="53">
        <v>0</v>
      </c>
      <c r="O244" s="60">
        <v>807681</v>
      </c>
      <c r="P244" s="60">
        <v>8594</v>
      </c>
      <c r="Q244" s="60">
        <v>6875.2</v>
      </c>
      <c r="R244" s="60">
        <v>6445.5</v>
      </c>
      <c r="T244" s="96">
        <f t="shared" si="12"/>
        <v>0</v>
      </c>
      <c r="U244" s="96">
        <f t="shared" si="13"/>
        <v>0</v>
      </c>
      <c r="W244" s="94">
        <f t="shared" si="14"/>
        <v>0</v>
      </c>
      <c r="X244" s="94">
        <f t="shared" si="15"/>
        <v>0</v>
      </c>
    </row>
    <row r="245" spans="1:24" ht="204">
      <c r="A245" s="20">
        <v>235</v>
      </c>
      <c r="B245" s="21" t="s">
        <v>917</v>
      </c>
      <c r="C245" s="31" t="s">
        <v>918</v>
      </c>
      <c r="D245" s="21" t="s">
        <v>912</v>
      </c>
      <c r="E245" s="23">
        <v>0</v>
      </c>
      <c r="F245" s="24">
        <v>0</v>
      </c>
      <c r="G245" s="24">
        <v>0</v>
      </c>
      <c r="H245" s="25">
        <v>0</v>
      </c>
      <c r="I245" s="26"/>
      <c r="J245" s="24">
        <v>0</v>
      </c>
      <c r="K245" s="27">
        <v>0</v>
      </c>
      <c r="L245" s="43"/>
      <c r="M245" s="53">
        <v>0</v>
      </c>
      <c r="O245" s="60">
        <v>117119</v>
      </c>
      <c r="P245" s="60">
        <v>4297</v>
      </c>
      <c r="Q245" s="60">
        <v>3437.6</v>
      </c>
      <c r="R245" s="60">
        <v>3222.75</v>
      </c>
      <c r="T245" s="96">
        <f t="shared" si="12"/>
        <v>0</v>
      </c>
      <c r="U245" s="96">
        <f t="shared" si="13"/>
        <v>0</v>
      </c>
      <c r="W245" s="94">
        <f t="shared" si="14"/>
        <v>0</v>
      </c>
      <c r="X245" s="94">
        <f t="shared" si="15"/>
        <v>0</v>
      </c>
    </row>
    <row r="246" spans="1:24" ht="204">
      <c r="A246" s="20">
        <v>236</v>
      </c>
      <c r="B246" s="21" t="s">
        <v>919</v>
      </c>
      <c r="C246" s="31" t="s">
        <v>918</v>
      </c>
      <c r="D246" s="21" t="s">
        <v>912</v>
      </c>
      <c r="E246" s="23">
        <v>0</v>
      </c>
      <c r="F246" s="24">
        <v>0</v>
      </c>
      <c r="G246" s="24">
        <v>0</v>
      </c>
      <c r="H246" s="25">
        <v>0</v>
      </c>
      <c r="I246" s="26"/>
      <c r="J246" s="24">
        <v>0</v>
      </c>
      <c r="K246" s="27">
        <v>0</v>
      </c>
      <c r="L246" s="43"/>
      <c r="M246" s="53">
        <v>0</v>
      </c>
      <c r="O246" s="60">
        <v>525669</v>
      </c>
      <c r="P246" s="60">
        <v>4297</v>
      </c>
      <c r="Q246" s="60">
        <v>3437.6</v>
      </c>
      <c r="R246" s="60">
        <v>3222.75</v>
      </c>
      <c r="T246" s="96">
        <f t="shared" si="12"/>
        <v>0</v>
      </c>
      <c r="U246" s="96">
        <f t="shared" si="13"/>
        <v>0</v>
      </c>
      <c r="W246" s="94">
        <f t="shared" si="14"/>
        <v>0</v>
      </c>
      <c r="X246" s="94">
        <f t="shared" si="15"/>
        <v>0</v>
      </c>
    </row>
    <row r="247" spans="1:24" ht="76.5">
      <c r="A247" s="20">
        <v>237</v>
      </c>
      <c r="B247" s="21" t="s">
        <v>920</v>
      </c>
      <c r="C247" s="31" t="s">
        <v>921</v>
      </c>
      <c r="D247" s="21" t="s">
        <v>559</v>
      </c>
      <c r="E247" s="23">
        <v>0</v>
      </c>
      <c r="F247" s="24">
        <v>0</v>
      </c>
      <c r="G247" s="24">
        <v>0</v>
      </c>
      <c r="H247" s="25">
        <v>0</v>
      </c>
      <c r="I247" s="26"/>
      <c r="J247" s="24">
        <v>0</v>
      </c>
      <c r="K247" s="27">
        <v>0</v>
      </c>
      <c r="L247" s="43"/>
      <c r="M247" s="53">
        <v>0</v>
      </c>
      <c r="O247" s="60">
        <v>160412</v>
      </c>
      <c r="P247" s="60">
        <v>503</v>
      </c>
      <c r="Q247" s="60">
        <v>402.4</v>
      </c>
      <c r="R247" s="60">
        <v>377.25</v>
      </c>
      <c r="T247" s="96">
        <f t="shared" si="12"/>
        <v>0</v>
      </c>
      <c r="U247" s="96">
        <f t="shared" si="13"/>
        <v>0</v>
      </c>
      <c r="W247" s="94">
        <f t="shared" si="14"/>
        <v>0</v>
      </c>
      <c r="X247" s="94">
        <f t="shared" si="15"/>
        <v>0</v>
      </c>
    </row>
    <row r="248" spans="1:24" ht="51">
      <c r="A248" s="20">
        <v>238</v>
      </c>
      <c r="B248" s="21" t="s">
        <v>922</v>
      </c>
      <c r="C248" s="31" t="s">
        <v>923</v>
      </c>
      <c r="D248" s="21" t="s">
        <v>559</v>
      </c>
      <c r="E248" s="23">
        <v>0</v>
      </c>
      <c r="F248" s="24">
        <v>0</v>
      </c>
      <c r="G248" s="24">
        <v>0</v>
      </c>
      <c r="H248" s="25">
        <v>0</v>
      </c>
      <c r="I248" s="26"/>
      <c r="J248" s="24">
        <v>0</v>
      </c>
      <c r="K248" s="27">
        <v>0</v>
      </c>
      <c r="L248" s="43"/>
      <c r="M248" s="53">
        <v>0</v>
      </c>
      <c r="O248" s="60">
        <v>77036</v>
      </c>
      <c r="P248" s="60">
        <v>566</v>
      </c>
      <c r="Q248" s="60">
        <v>452.8</v>
      </c>
      <c r="R248" s="60">
        <v>424.5</v>
      </c>
      <c r="T248" s="96">
        <f t="shared" si="12"/>
        <v>0</v>
      </c>
      <c r="U248" s="96">
        <f t="shared" si="13"/>
        <v>0</v>
      </c>
      <c r="W248" s="94">
        <f t="shared" si="14"/>
        <v>0</v>
      </c>
      <c r="X248" s="94">
        <f t="shared" si="15"/>
        <v>0</v>
      </c>
    </row>
    <row r="249" spans="1:24" ht="51">
      <c r="A249" s="20">
        <v>239</v>
      </c>
      <c r="B249" s="21" t="s">
        <v>924</v>
      </c>
      <c r="C249" s="31" t="s">
        <v>925</v>
      </c>
      <c r="D249" s="21" t="s">
        <v>559</v>
      </c>
      <c r="E249" s="23">
        <v>6</v>
      </c>
      <c r="F249" s="24">
        <v>862</v>
      </c>
      <c r="G249" s="24">
        <v>755</v>
      </c>
      <c r="H249" s="25">
        <v>0</v>
      </c>
      <c r="I249" s="26"/>
      <c r="J249" s="24">
        <v>862</v>
      </c>
      <c r="K249" s="27">
        <v>5172</v>
      </c>
      <c r="L249" s="43"/>
      <c r="M249" s="53">
        <v>6</v>
      </c>
      <c r="O249" s="60">
        <v>29789</v>
      </c>
      <c r="P249" s="60">
        <v>755</v>
      </c>
      <c r="Q249" s="60">
        <v>604</v>
      </c>
      <c r="R249" s="60">
        <v>566.25</v>
      </c>
      <c r="T249" s="96">
        <f t="shared" si="12"/>
        <v>520648</v>
      </c>
      <c r="U249" s="96">
        <f t="shared" si="13"/>
        <v>488107.5</v>
      </c>
      <c r="W249" s="94">
        <f t="shared" si="14"/>
        <v>520648</v>
      </c>
      <c r="X249" s="94">
        <f t="shared" si="15"/>
        <v>488107.5</v>
      </c>
    </row>
    <row r="250" spans="1:24" ht="51">
      <c r="A250" s="20">
        <v>240</v>
      </c>
      <c r="B250" s="21" t="s">
        <v>926</v>
      </c>
      <c r="C250" s="31" t="s">
        <v>925</v>
      </c>
      <c r="D250" s="21" t="s">
        <v>559</v>
      </c>
      <c r="E250" s="23">
        <v>0</v>
      </c>
      <c r="F250" s="24">
        <v>0</v>
      </c>
      <c r="G250" s="24">
        <v>0</v>
      </c>
      <c r="H250" s="25">
        <v>0</v>
      </c>
      <c r="I250" s="26"/>
      <c r="J250" s="24">
        <v>0</v>
      </c>
      <c r="K250" s="27">
        <v>0</v>
      </c>
      <c r="L250" s="43"/>
      <c r="M250" s="53">
        <v>0</v>
      </c>
      <c r="O250" s="60">
        <v>102715</v>
      </c>
      <c r="P250" s="60">
        <v>755</v>
      </c>
      <c r="Q250" s="60">
        <v>604</v>
      </c>
      <c r="R250" s="60">
        <v>566.25</v>
      </c>
      <c r="T250" s="96">
        <f t="shared" si="12"/>
        <v>0</v>
      </c>
      <c r="U250" s="96">
        <f t="shared" si="13"/>
        <v>0</v>
      </c>
      <c r="W250" s="94">
        <f t="shared" si="14"/>
        <v>0</v>
      </c>
      <c r="X250" s="94">
        <f t="shared" si="15"/>
        <v>0</v>
      </c>
    </row>
    <row r="251" spans="1:24" ht="102">
      <c r="A251" s="20">
        <v>241</v>
      </c>
      <c r="B251" s="21" t="s">
        <v>927</v>
      </c>
      <c r="C251" s="31" t="s">
        <v>928</v>
      </c>
      <c r="D251" s="21" t="s">
        <v>929</v>
      </c>
      <c r="E251" s="23">
        <v>0</v>
      </c>
      <c r="F251" s="24">
        <v>0</v>
      </c>
      <c r="G251" s="24">
        <v>0</v>
      </c>
      <c r="H251" s="25">
        <v>0</v>
      </c>
      <c r="I251" s="26"/>
      <c r="J251" s="24">
        <v>0</v>
      </c>
      <c r="K251" s="27">
        <v>0</v>
      </c>
      <c r="L251" s="43"/>
      <c r="M251" s="53">
        <v>0</v>
      </c>
      <c r="O251" s="60">
        <v>26018</v>
      </c>
      <c r="P251" s="60">
        <v>6913</v>
      </c>
      <c r="Q251" s="60">
        <v>5530.4</v>
      </c>
      <c r="R251" s="60">
        <v>5184.75</v>
      </c>
      <c r="T251" s="96">
        <f t="shared" si="12"/>
        <v>0</v>
      </c>
      <c r="U251" s="96">
        <f t="shared" si="13"/>
        <v>0</v>
      </c>
      <c r="W251" s="94">
        <f t="shared" si="14"/>
        <v>0</v>
      </c>
      <c r="X251" s="94">
        <f t="shared" si="15"/>
        <v>0</v>
      </c>
    </row>
    <row r="252" spans="1:24" ht="51">
      <c r="A252" s="20">
        <v>242</v>
      </c>
      <c r="B252" s="21" t="s">
        <v>930</v>
      </c>
      <c r="C252" s="31" t="s">
        <v>931</v>
      </c>
      <c r="D252" s="21" t="s">
        <v>559</v>
      </c>
      <c r="E252" s="23">
        <v>0</v>
      </c>
      <c r="F252" s="24">
        <v>0</v>
      </c>
      <c r="G252" s="24">
        <v>0</v>
      </c>
      <c r="H252" s="25">
        <v>0</v>
      </c>
      <c r="I252" s="26"/>
      <c r="J252" s="24">
        <v>0</v>
      </c>
      <c r="K252" s="27">
        <v>0</v>
      </c>
      <c r="L252" s="43"/>
      <c r="M252" s="53">
        <v>0</v>
      </c>
      <c r="O252" s="60">
        <v>39479</v>
      </c>
      <c r="P252" s="60">
        <v>391</v>
      </c>
      <c r="Q252" s="60">
        <v>312.8</v>
      </c>
      <c r="R252" s="60">
        <v>293.25</v>
      </c>
      <c r="T252" s="96">
        <f t="shared" si="12"/>
        <v>0</v>
      </c>
      <c r="U252" s="96">
        <f t="shared" si="13"/>
        <v>0</v>
      </c>
      <c r="W252" s="94">
        <f t="shared" si="14"/>
        <v>0</v>
      </c>
      <c r="X252" s="94">
        <f t="shared" si="15"/>
        <v>0</v>
      </c>
    </row>
    <row r="253" spans="1:24" ht="51">
      <c r="A253" s="20">
        <v>243</v>
      </c>
      <c r="B253" s="21" t="s">
        <v>932</v>
      </c>
      <c r="C253" s="31" t="s">
        <v>933</v>
      </c>
      <c r="D253" s="21" t="s">
        <v>559</v>
      </c>
      <c r="E253" s="23">
        <v>0</v>
      </c>
      <c r="F253" s="24">
        <v>0</v>
      </c>
      <c r="G253" s="24">
        <v>0</v>
      </c>
      <c r="H253" s="25">
        <v>0</v>
      </c>
      <c r="I253" s="26"/>
      <c r="J253" s="24">
        <v>0</v>
      </c>
      <c r="K253" s="27">
        <v>0</v>
      </c>
      <c r="L253" s="43"/>
      <c r="M253" s="53">
        <v>0</v>
      </c>
      <c r="O253" s="60">
        <v>28874</v>
      </c>
      <c r="P253" s="60">
        <v>100</v>
      </c>
      <c r="Q253" s="60">
        <v>80</v>
      </c>
      <c r="R253" s="60">
        <v>75</v>
      </c>
      <c r="T253" s="96">
        <f t="shared" si="12"/>
        <v>0</v>
      </c>
      <c r="U253" s="96">
        <f t="shared" si="13"/>
        <v>0</v>
      </c>
      <c r="W253" s="94">
        <f t="shared" si="14"/>
        <v>0</v>
      </c>
      <c r="X253" s="94">
        <f t="shared" si="15"/>
        <v>0</v>
      </c>
    </row>
    <row r="254" spans="1:24" ht="63.75">
      <c r="A254" s="20">
        <v>244</v>
      </c>
      <c r="B254" s="21" t="s">
        <v>934</v>
      </c>
      <c r="C254" s="31" t="s">
        <v>935</v>
      </c>
      <c r="D254" s="21" t="s">
        <v>559</v>
      </c>
      <c r="E254" s="23">
        <v>0</v>
      </c>
      <c r="F254" s="24">
        <v>0</v>
      </c>
      <c r="G254" s="24">
        <v>0</v>
      </c>
      <c r="H254" s="25">
        <v>0</v>
      </c>
      <c r="I254" s="26"/>
      <c r="J254" s="24">
        <v>0</v>
      </c>
      <c r="K254" s="27">
        <v>0</v>
      </c>
      <c r="L254" s="43"/>
      <c r="M254" s="53">
        <v>0</v>
      </c>
      <c r="O254" s="60">
        <v>99093</v>
      </c>
      <c r="P254" s="60">
        <v>5882</v>
      </c>
      <c r="Q254" s="60">
        <v>4705.6000000000004</v>
      </c>
      <c r="R254" s="60">
        <v>4411.5</v>
      </c>
      <c r="T254" s="96">
        <f t="shared" si="12"/>
        <v>0</v>
      </c>
      <c r="U254" s="96">
        <f t="shared" si="13"/>
        <v>0</v>
      </c>
      <c r="W254" s="94">
        <f t="shared" si="14"/>
        <v>0</v>
      </c>
      <c r="X254" s="94">
        <f t="shared" si="15"/>
        <v>0</v>
      </c>
    </row>
    <row r="255" spans="1:24" ht="102">
      <c r="A255" s="20">
        <v>245</v>
      </c>
      <c r="B255" s="21" t="s">
        <v>936</v>
      </c>
      <c r="C255" s="31" t="s">
        <v>937</v>
      </c>
      <c r="D255" s="21" t="s">
        <v>559</v>
      </c>
      <c r="E255" s="23">
        <v>0</v>
      </c>
      <c r="F255" s="24">
        <v>0</v>
      </c>
      <c r="G255" s="24">
        <v>0</v>
      </c>
      <c r="H255" s="25">
        <v>0</v>
      </c>
      <c r="I255" s="26"/>
      <c r="J255" s="24">
        <v>0</v>
      </c>
      <c r="K255" s="27">
        <v>0</v>
      </c>
      <c r="L255" s="43"/>
      <c r="M255" s="53">
        <v>0</v>
      </c>
      <c r="O255" s="60">
        <v>174544</v>
      </c>
      <c r="P255" s="60">
        <v>7700</v>
      </c>
      <c r="Q255" s="60">
        <v>6160</v>
      </c>
      <c r="R255" s="60">
        <v>5775</v>
      </c>
      <c r="T255" s="96">
        <f t="shared" si="12"/>
        <v>0</v>
      </c>
      <c r="U255" s="96">
        <f t="shared" si="13"/>
        <v>0</v>
      </c>
      <c r="W255" s="94">
        <f t="shared" si="14"/>
        <v>0</v>
      </c>
      <c r="X255" s="94">
        <f t="shared" si="15"/>
        <v>0</v>
      </c>
    </row>
    <row r="256" spans="1:24" ht="38.25">
      <c r="A256" s="20">
        <v>246</v>
      </c>
      <c r="B256" s="21" t="s">
        <v>938</v>
      </c>
      <c r="C256" s="31" t="s">
        <v>939</v>
      </c>
      <c r="D256" s="21" t="s">
        <v>559</v>
      </c>
      <c r="E256" s="23">
        <v>0</v>
      </c>
      <c r="F256" s="24">
        <v>0</v>
      </c>
      <c r="G256" s="24">
        <v>0</v>
      </c>
      <c r="H256" s="25">
        <v>0</v>
      </c>
      <c r="I256" s="26"/>
      <c r="J256" s="24">
        <v>0</v>
      </c>
      <c r="K256" s="27">
        <v>0</v>
      </c>
      <c r="L256" s="43"/>
      <c r="M256" s="53">
        <v>0</v>
      </c>
      <c r="O256" s="60">
        <v>71000</v>
      </c>
      <c r="P256" s="60">
        <v>3966</v>
      </c>
      <c r="Q256" s="60">
        <v>3172.8</v>
      </c>
      <c r="R256" s="60">
        <v>2974.5</v>
      </c>
      <c r="T256" s="96">
        <f t="shared" si="12"/>
        <v>0</v>
      </c>
      <c r="U256" s="96">
        <f t="shared" si="13"/>
        <v>0</v>
      </c>
      <c r="W256" s="94">
        <f t="shared" si="14"/>
        <v>0</v>
      </c>
      <c r="X256" s="94">
        <f t="shared" si="15"/>
        <v>0</v>
      </c>
    </row>
    <row r="257" spans="1:24" ht="38.25">
      <c r="A257" s="20">
        <v>247</v>
      </c>
      <c r="B257" s="21" t="s">
        <v>940</v>
      </c>
      <c r="C257" s="31" t="s">
        <v>941</v>
      </c>
      <c r="D257" s="21" t="s">
        <v>559</v>
      </c>
      <c r="E257" s="23">
        <v>0</v>
      </c>
      <c r="F257" s="24">
        <v>0</v>
      </c>
      <c r="G257" s="24">
        <v>0</v>
      </c>
      <c r="H257" s="25">
        <v>0</v>
      </c>
      <c r="I257" s="26"/>
      <c r="J257" s="24">
        <v>0</v>
      </c>
      <c r="K257" s="27">
        <v>0</v>
      </c>
      <c r="L257" s="43"/>
      <c r="M257" s="53">
        <v>0</v>
      </c>
      <c r="O257" s="60">
        <v>87954</v>
      </c>
      <c r="P257" s="60">
        <v>7700</v>
      </c>
      <c r="Q257" s="60">
        <v>6160</v>
      </c>
      <c r="R257" s="60">
        <v>5775</v>
      </c>
      <c r="T257" s="96">
        <f t="shared" si="12"/>
        <v>0</v>
      </c>
      <c r="U257" s="96">
        <f t="shared" si="13"/>
        <v>0</v>
      </c>
      <c r="W257" s="94">
        <f t="shared" si="14"/>
        <v>0</v>
      </c>
      <c r="X257" s="94">
        <f t="shared" si="15"/>
        <v>0</v>
      </c>
    </row>
    <row r="258" spans="1:24" ht="140.25">
      <c r="A258" s="20">
        <v>248</v>
      </c>
      <c r="B258" s="21" t="s">
        <v>942</v>
      </c>
      <c r="C258" s="31" t="s">
        <v>943</v>
      </c>
      <c r="D258" s="21" t="s">
        <v>559</v>
      </c>
      <c r="E258" s="23">
        <v>7</v>
      </c>
      <c r="F258" s="24">
        <v>7956</v>
      </c>
      <c r="G258" s="24">
        <v>345</v>
      </c>
      <c r="H258" s="25">
        <v>0</v>
      </c>
      <c r="I258" s="26"/>
      <c r="J258" s="24">
        <v>7956</v>
      </c>
      <c r="K258" s="27">
        <v>55692</v>
      </c>
      <c r="L258" s="43"/>
      <c r="M258" s="53">
        <v>7</v>
      </c>
      <c r="O258" s="60">
        <v>9219</v>
      </c>
      <c r="P258" s="60">
        <v>345</v>
      </c>
      <c r="Q258" s="60">
        <v>276</v>
      </c>
      <c r="R258" s="60">
        <v>258.75</v>
      </c>
      <c r="T258" s="96">
        <f t="shared" si="12"/>
        <v>2195856</v>
      </c>
      <c r="U258" s="96">
        <f t="shared" si="13"/>
        <v>2058615</v>
      </c>
      <c r="W258" s="94">
        <f t="shared" si="14"/>
        <v>2195856</v>
      </c>
      <c r="X258" s="94">
        <f t="shared" si="15"/>
        <v>2058615</v>
      </c>
    </row>
    <row r="259" spans="1:24" ht="140.25">
      <c r="A259" s="20">
        <v>249</v>
      </c>
      <c r="B259" s="21" t="s">
        <v>944</v>
      </c>
      <c r="C259" s="31" t="s">
        <v>943</v>
      </c>
      <c r="D259" s="21" t="s">
        <v>559</v>
      </c>
      <c r="E259" s="23">
        <v>0</v>
      </c>
      <c r="F259" s="24">
        <v>0</v>
      </c>
      <c r="G259" s="24">
        <v>0</v>
      </c>
      <c r="H259" s="25">
        <v>0</v>
      </c>
      <c r="I259" s="26"/>
      <c r="J259" s="24">
        <v>0</v>
      </c>
      <c r="K259" s="27">
        <v>0</v>
      </c>
      <c r="L259" s="43"/>
      <c r="M259" s="53">
        <v>0</v>
      </c>
      <c r="O259" s="60">
        <v>27911</v>
      </c>
      <c r="P259" s="60">
        <v>3315</v>
      </c>
      <c r="Q259" s="60">
        <v>2652</v>
      </c>
      <c r="R259" s="60">
        <v>2486.25</v>
      </c>
      <c r="T259" s="96">
        <f t="shared" si="12"/>
        <v>0</v>
      </c>
      <c r="U259" s="96">
        <f t="shared" si="13"/>
        <v>0</v>
      </c>
      <c r="W259" s="94">
        <f t="shared" si="14"/>
        <v>0</v>
      </c>
      <c r="X259" s="94">
        <f t="shared" si="15"/>
        <v>0</v>
      </c>
    </row>
    <row r="260" spans="1:24" ht="165.75">
      <c r="A260" s="20">
        <v>250</v>
      </c>
      <c r="B260" s="21" t="s">
        <v>945</v>
      </c>
      <c r="C260" s="31" t="s">
        <v>946</v>
      </c>
      <c r="D260" s="21" t="s">
        <v>559</v>
      </c>
      <c r="E260" s="23">
        <v>0</v>
      </c>
      <c r="F260" s="24">
        <v>0</v>
      </c>
      <c r="G260" s="24">
        <v>0</v>
      </c>
      <c r="H260" s="25">
        <v>0</v>
      </c>
      <c r="I260" s="26"/>
      <c r="J260" s="24">
        <v>0</v>
      </c>
      <c r="K260" s="27">
        <v>0</v>
      </c>
      <c r="L260" s="43"/>
      <c r="M260" s="53">
        <v>0</v>
      </c>
      <c r="O260" s="60">
        <v>68476</v>
      </c>
      <c r="P260" s="60">
        <v>147</v>
      </c>
      <c r="Q260" s="60">
        <v>117.6</v>
      </c>
      <c r="R260" s="60">
        <v>110.25</v>
      </c>
      <c r="T260" s="96">
        <f t="shared" si="12"/>
        <v>0</v>
      </c>
      <c r="U260" s="96">
        <f t="shared" si="13"/>
        <v>0</v>
      </c>
      <c r="W260" s="94">
        <f t="shared" si="14"/>
        <v>0</v>
      </c>
      <c r="X260" s="94">
        <f t="shared" si="15"/>
        <v>0</v>
      </c>
    </row>
    <row r="261" spans="1:24" ht="165.75">
      <c r="A261" s="20">
        <v>251</v>
      </c>
      <c r="B261" s="21" t="s">
        <v>947</v>
      </c>
      <c r="C261" s="31" t="s">
        <v>948</v>
      </c>
      <c r="D261" s="21" t="s">
        <v>559</v>
      </c>
      <c r="E261" s="23">
        <v>0</v>
      </c>
      <c r="F261" s="24">
        <v>0</v>
      </c>
      <c r="G261" s="24">
        <v>0</v>
      </c>
      <c r="H261" s="25">
        <v>0</v>
      </c>
      <c r="I261" s="26"/>
      <c r="J261" s="24">
        <v>0</v>
      </c>
      <c r="K261" s="27">
        <v>0</v>
      </c>
      <c r="L261" s="43"/>
      <c r="M261" s="53">
        <v>0</v>
      </c>
      <c r="O261" s="60">
        <v>80205</v>
      </c>
      <c r="P261" s="60">
        <v>165</v>
      </c>
      <c r="Q261" s="60">
        <v>132</v>
      </c>
      <c r="R261" s="60">
        <v>123.75</v>
      </c>
      <c r="T261" s="96">
        <f t="shared" si="12"/>
        <v>0</v>
      </c>
      <c r="U261" s="96">
        <f t="shared" si="13"/>
        <v>0</v>
      </c>
      <c r="W261" s="94">
        <f t="shared" si="14"/>
        <v>0</v>
      </c>
      <c r="X261" s="94">
        <f t="shared" si="15"/>
        <v>0</v>
      </c>
    </row>
    <row r="262" spans="1:24" ht="89.25">
      <c r="A262" s="20">
        <v>252</v>
      </c>
      <c r="B262" s="21" t="s">
        <v>949</v>
      </c>
      <c r="C262" s="31" t="s">
        <v>950</v>
      </c>
      <c r="D262" s="21" t="s">
        <v>559</v>
      </c>
      <c r="E262" s="23">
        <v>0</v>
      </c>
      <c r="F262" s="24">
        <v>0</v>
      </c>
      <c r="G262" s="24">
        <v>0</v>
      </c>
      <c r="H262" s="25">
        <v>0</v>
      </c>
      <c r="I262" s="26"/>
      <c r="J262" s="24">
        <v>0</v>
      </c>
      <c r="K262" s="27">
        <v>0</v>
      </c>
      <c r="L262" s="43"/>
      <c r="M262" s="53">
        <v>0</v>
      </c>
      <c r="O262" s="60">
        <v>17081</v>
      </c>
      <c r="P262" s="60">
        <v>490</v>
      </c>
      <c r="Q262" s="60">
        <v>392</v>
      </c>
      <c r="R262" s="60">
        <v>367.5</v>
      </c>
      <c r="T262" s="96">
        <f t="shared" si="12"/>
        <v>0</v>
      </c>
      <c r="U262" s="96">
        <f t="shared" si="13"/>
        <v>0</v>
      </c>
      <c r="W262" s="94">
        <f t="shared" si="14"/>
        <v>0</v>
      </c>
      <c r="X262" s="94">
        <f t="shared" si="15"/>
        <v>0</v>
      </c>
    </row>
    <row r="263" spans="1:24" ht="89.25">
      <c r="A263" s="20">
        <v>253</v>
      </c>
      <c r="B263" s="21" t="s">
        <v>951</v>
      </c>
      <c r="C263" s="31" t="s">
        <v>950</v>
      </c>
      <c r="D263" s="21" t="s">
        <v>559</v>
      </c>
      <c r="E263" s="23">
        <v>0</v>
      </c>
      <c r="F263" s="24">
        <v>0</v>
      </c>
      <c r="G263" s="24">
        <v>0</v>
      </c>
      <c r="H263" s="25">
        <v>0</v>
      </c>
      <c r="I263" s="26"/>
      <c r="J263" s="24">
        <v>0</v>
      </c>
      <c r="K263" s="27">
        <v>0</v>
      </c>
      <c r="L263" s="43"/>
      <c r="M263" s="53">
        <v>0</v>
      </c>
      <c r="O263" s="60">
        <v>50904</v>
      </c>
      <c r="P263" s="60">
        <v>626</v>
      </c>
      <c r="Q263" s="60">
        <v>500.8</v>
      </c>
      <c r="R263" s="60">
        <v>469.5</v>
      </c>
      <c r="T263" s="96">
        <f t="shared" si="12"/>
        <v>0</v>
      </c>
      <c r="U263" s="96">
        <f t="shared" si="13"/>
        <v>0</v>
      </c>
      <c r="W263" s="94">
        <f t="shared" si="14"/>
        <v>0</v>
      </c>
      <c r="X263" s="94">
        <f t="shared" si="15"/>
        <v>0</v>
      </c>
    </row>
    <row r="264" spans="1:24" ht="127.5">
      <c r="A264" s="20">
        <v>254</v>
      </c>
      <c r="B264" s="21" t="s">
        <v>952</v>
      </c>
      <c r="C264" s="31" t="s">
        <v>953</v>
      </c>
      <c r="D264" s="21" t="s">
        <v>912</v>
      </c>
      <c r="E264" s="23">
        <v>0</v>
      </c>
      <c r="F264" s="24">
        <v>0</v>
      </c>
      <c r="G264" s="24">
        <v>0</v>
      </c>
      <c r="H264" s="25">
        <v>0</v>
      </c>
      <c r="I264" s="26"/>
      <c r="J264" s="24">
        <v>0</v>
      </c>
      <c r="K264" s="27">
        <v>0</v>
      </c>
      <c r="L264" s="43"/>
      <c r="M264" s="53">
        <v>0</v>
      </c>
      <c r="O264" s="60">
        <v>38149</v>
      </c>
      <c r="P264" s="60">
        <v>482</v>
      </c>
      <c r="Q264" s="60">
        <v>385.6</v>
      </c>
      <c r="R264" s="60">
        <v>361.5</v>
      </c>
      <c r="T264" s="96">
        <f t="shared" si="12"/>
        <v>0</v>
      </c>
      <c r="U264" s="96">
        <f t="shared" si="13"/>
        <v>0</v>
      </c>
      <c r="W264" s="94">
        <f t="shared" si="14"/>
        <v>0</v>
      </c>
      <c r="X264" s="94">
        <f t="shared" si="15"/>
        <v>0</v>
      </c>
    </row>
    <row r="265" spans="1:24" ht="127.5">
      <c r="A265" s="20">
        <v>255</v>
      </c>
      <c r="B265" s="21" t="s">
        <v>954</v>
      </c>
      <c r="C265" s="31" t="s">
        <v>953</v>
      </c>
      <c r="D265" s="21" t="s">
        <v>912</v>
      </c>
      <c r="E265" s="23">
        <v>0</v>
      </c>
      <c r="F265" s="24">
        <v>0</v>
      </c>
      <c r="G265" s="24">
        <v>0</v>
      </c>
      <c r="H265" s="25">
        <v>0</v>
      </c>
      <c r="I265" s="26"/>
      <c r="J265" s="24">
        <v>0</v>
      </c>
      <c r="K265" s="27">
        <v>0</v>
      </c>
      <c r="L265" s="43"/>
      <c r="M265" s="53">
        <v>0</v>
      </c>
      <c r="O265" s="60">
        <v>115497</v>
      </c>
      <c r="P265" s="60">
        <v>482</v>
      </c>
      <c r="Q265" s="60">
        <v>385.6</v>
      </c>
      <c r="R265" s="60">
        <v>361.5</v>
      </c>
      <c r="T265" s="96">
        <f t="shared" si="12"/>
        <v>0</v>
      </c>
      <c r="U265" s="96">
        <f t="shared" si="13"/>
        <v>0</v>
      </c>
      <c r="W265" s="94">
        <f t="shared" si="14"/>
        <v>0</v>
      </c>
      <c r="X265" s="94">
        <f t="shared" si="15"/>
        <v>0</v>
      </c>
    </row>
    <row r="266" spans="1:24" ht="102">
      <c r="A266" s="20">
        <v>256</v>
      </c>
      <c r="B266" s="21" t="s">
        <v>955</v>
      </c>
      <c r="C266" s="31" t="s">
        <v>956</v>
      </c>
      <c r="D266" s="21" t="s">
        <v>559</v>
      </c>
      <c r="E266" s="23">
        <v>0</v>
      </c>
      <c r="F266" s="24">
        <v>0</v>
      </c>
      <c r="G266" s="24">
        <v>0</v>
      </c>
      <c r="H266" s="25">
        <v>0</v>
      </c>
      <c r="I266" s="26"/>
      <c r="J266" s="24">
        <v>0</v>
      </c>
      <c r="K266" s="27">
        <v>0</v>
      </c>
      <c r="L266" s="43"/>
      <c r="M266" s="53">
        <v>0</v>
      </c>
      <c r="O266" s="60">
        <v>95021</v>
      </c>
      <c r="P266" s="60">
        <v>5741</v>
      </c>
      <c r="Q266" s="60">
        <v>4592.8</v>
      </c>
      <c r="R266" s="60">
        <v>4305.75</v>
      </c>
      <c r="T266" s="96">
        <f t="shared" ref="T266:T329" si="16">F266*Q266</f>
        <v>0</v>
      </c>
      <c r="U266" s="96">
        <f t="shared" ref="U266:U329" si="17">F266*R266</f>
        <v>0</v>
      </c>
      <c r="W266" s="94">
        <f t="shared" ref="W266:W329" si="18">T266-L266</f>
        <v>0</v>
      </c>
      <c r="X266" s="94">
        <f t="shared" ref="X266:X329" si="19">U266-L266</f>
        <v>0</v>
      </c>
    </row>
    <row r="267" spans="1:24" ht="102">
      <c r="A267" s="20">
        <v>257</v>
      </c>
      <c r="B267" s="21" t="s">
        <v>957</v>
      </c>
      <c r="C267" s="31" t="s">
        <v>956</v>
      </c>
      <c r="D267" s="21" t="s">
        <v>559</v>
      </c>
      <c r="E267" s="23">
        <v>0</v>
      </c>
      <c r="F267" s="24">
        <v>0</v>
      </c>
      <c r="G267" s="24">
        <v>0</v>
      </c>
      <c r="H267" s="25">
        <v>0</v>
      </c>
      <c r="I267" s="26"/>
      <c r="J267" s="24">
        <v>0</v>
      </c>
      <c r="K267" s="27">
        <v>0</v>
      </c>
      <c r="L267" s="43"/>
      <c r="M267" s="53">
        <v>0</v>
      </c>
      <c r="O267" s="60">
        <v>291850</v>
      </c>
      <c r="P267" s="60">
        <v>5741</v>
      </c>
      <c r="Q267" s="60">
        <v>4592.8</v>
      </c>
      <c r="R267" s="60">
        <v>4305.75</v>
      </c>
      <c r="T267" s="96">
        <f t="shared" si="16"/>
        <v>0</v>
      </c>
      <c r="U267" s="96">
        <f t="shared" si="17"/>
        <v>0</v>
      </c>
      <c r="W267" s="94">
        <f t="shared" si="18"/>
        <v>0</v>
      </c>
      <c r="X267" s="94">
        <f t="shared" si="19"/>
        <v>0</v>
      </c>
    </row>
    <row r="268" spans="1:24" ht="191.25">
      <c r="A268" s="20">
        <v>258</v>
      </c>
      <c r="B268" s="21" t="s">
        <v>958</v>
      </c>
      <c r="C268" s="31" t="s">
        <v>959</v>
      </c>
      <c r="D268" s="21" t="s">
        <v>912</v>
      </c>
      <c r="E268" s="23">
        <v>0</v>
      </c>
      <c r="F268" s="24">
        <v>0</v>
      </c>
      <c r="G268" s="24">
        <v>0</v>
      </c>
      <c r="H268" s="25">
        <v>0</v>
      </c>
      <c r="I268" s="26"/>
      <c r="J268" s="24">
        <v>0</v>
      </c>
      <c r="K268" s="27">
        <v>0</v>
      </c>
      <c r="L268" s="43"/>
      <c r="M268" s="53">
        <v>0</v>
      </c>
      <c r="O268" s="60">
        <v>249977</v>
      </c>
      <c r="P268" s="60">
        <v>4236</v>
      </c>
      <c r="Q268" s="60">
        <v>3388.8</v>
      </c>
      <c r="R268" s="60">
        <v>3177</v>
      </c>
      <c r="T268" s="96">
        <f t="shared" si="16"/>
        <v>0</v>
      </c>
      <c r="U268" s="96">
        <f t="shared" si="17"/>
        <v>0</v>
      </c>
      <c r="W268" s="94">
        <f t="shared" si="18"/>
        <v>0</v>
      </c>
      <c r="X268" s="94">
        <f t="shared" si="19"/>
        <v>0</v>
      </c>
    </row>
    <row r="269" spans="1:24" ht="191.25">
      <c r="A269" s="20">
        <v>259</v>
      </c>
      <c r="B269" s="21" t="s">
        <v>960</v>
      </c>
      <c r="C269" s="31" t="s">
        <v>959</v>
      </c>
      <c r="D269" s="21" t="s">
        <v>912</v>
      </c>
      <c r="E269" s="23">
        <v>0</v>
      </c>
      <c r="F269" s="24">
        <v>0</v>
      </c>
      <c r="G269" s="24">
        <v>0</v>
      </c>
      <c r="H269" s="25">
        <v>0</v>
      </c>
      <c r="I269" s="26"/>
      <c r="J269" s="24">
        <v>0</v>
      </c>
      <c r="K269" s="27">
        <v>0</v>
      </c>
      <c r="L269" s="43"/>
      <c r="M269" s="53">
        <v>0</v>
      </c>
      <c r="O269" s="60">
        <v>790850</v>
      </c>
      <c r="P269" s="60">
        <v>10816</v>
      </c>
      <c r="Q269" s="60">
        <v>8652.7999999999993</v>
      </c>
      <c r="R269" s="60">
        <v>8112</v>
      </c>
      <c r="T269" s="96">
        <f t="shared" si="16"/>
        <v>0</v>
      </c>
      <c r="U269" s="96">
        <f t="shared" si="17"/>
        <v>0</v>
      </c>
      <c r="W269" s="94">
        <f t="shared" si="18"/>
        <v>0</v>
      </c>
      <c r="X269" s="94">
        <f t="shared" si="19"/>
        <v>0</v>
      </c>
    </row>
    <row r="270" spans="1:24" ht="191.25">
      <c r="A270" s="20">
        <v>260</v>
      </c>
      <c r="B270" s="21" t="s">
        <v>961</v>
      </c>
      <c r="C270" s="31" t="s">
        <v>962</v>
      </c>
      <c r="D270" s="21" t="s">
        <v>912</v>
      </c>
      <c r="E270" s="23">
        <v>0</v>
      </c>
      <c r="F270" s="24">
        <v>0</v>
      </c>
      <c r="G270" s="24">
        <v>0</v>
      </c>
      <c r="H270" s="25">
        <v>0</v>
      </c>
      <c r="I270" s="26"/>
      <c r="J270" s="24">
        <v>0</v>
      </c>
      <c r="K270" s="27">
        <v>0</v>
      </c>
      <c r="L270" s="43"/>
      <c r="M270" s="53">
        <v>0</v>
      </c>
      <c r="O270" s="60">
        <v>124989</v>
      </c>
      <c r="P270" s="60">
        <v>4378</v>
      </c>
      <c r="Q270" s="60">
        <v>3502.4</v>
      </c>
      <c r="R270" s="60">
        <v>3283.5</v>
      </c>
      <c r="T270" s="96">
        <f t="shared" si="16"/>
        <v>0</v>
      </c>
      <c r="U270" s="96">
        <f t="shared" si="17"/>
        <v>0</v>
      </c>
      <c r="W270" s="94">
        <f t="shared" si="18"/>
        <v>0</v>
      </c>
      <c r="X270" s="94">
        <f t="shared" si="19"/>
        <v>0</v>
      </c>
    </row>
    <row r="271" spans="1:24" ht="191.25">
      <c r="A271" s="20">
        <v>261</v>
      </c>
      <c r="B271" s="21" t="s">
        <v>963</v>
      </c>
      <c r="C271" s="31" t="s">
        <v>962</v>
      </c>
      <c r="D271" s="21" t="s">
        <v>912</v>
      </c>
      <c r="E271" s="23">
        <v>0</v>
      </c>
      <c r="F271" s="24">
        <v>0</v>
      </c>
      <c r="G271" s="24">
        <v>0</v>
      </c>
      <c r="H271" s="25">
        <v>0</v>
      </c>
      <c r="I271" s="26"/>
      <c r="J271" s="24">
        <v>0</v>
      </c>
      <c r="K271" s="27">
        <v>0</v>
      </c>
      <c r="L271" s="43"/>
      <c r="M271" s="53">
        <v>0</v>
      </c>
      <c r="O271" s="60">
        <v>525669</v>
      </c>
      <c r="P271" s="60">
        <v>5408</v>
      </c>
      <c r="Q271" s="60">
        <v>4326.3999999999996</v>
      </c>
      <c r="R271" s="60">
        <v>4056</v>
      </c>
      <c r="T271" s="96">
        <f t="shared" si="16"/>
        <v>0</v>
      </c>
      <c r="U271" s="96">
        <f t="shared" si="17"/>
        <v>0</v>
      </c>
      <c r="W271" s="94">
        <f t="shared" si="18"/>
        <v>0</v>
      </c>
      <c r="X271" s="94">
        <f t="shared" si="19"/>
        <v>0</v>
      </c>
    </row>
    <row r="272" spans="1:24" ht="51">
      <c r="A272" s="20">
        <v>262</v>
      </c>
      <c r="B272" s="21" t="s">
        <v>964</v>
      </c>
      <c r="C272" s="31" t="s">
        <v>965</v>
      </c>
      <c r="D272" s="21" t="s">
        <v>559</v>
      </c>
      <c r="E272" s="23">
        <v>0</v>
      </c>
      <c r="F272" s="24">
        <v>0</v>
      </c>
      <c r="G272" s="24">
        <v>0</v>
      </c>
      <c r="H272" s="25">
        <v>0</v>
      </c>
      <c r="I272" s="26"/>
      <c r="J272" s="24">
        <v>0</v>
      </c>
      <c r="K272" s="27">
        <v>0</v>
      </c>
      <c r="L272" s="43"/>
      <c r="M272" s="53">
        <v>0</v>
      </c>
      <c r="O272" s="60">
        <v>7918</v>
      </c>
      <c r="P272" s="60">
        <v>337</v>
      </c>
      <c r="Q272" s="60">
        <v>269.60000000000002</v>
      </c>
      <c r="R272" s="60">
        <v>252.75</v>
      </c>
      <c r="T272" s="96">
        <f t="shared" si="16"/>
        <v>0</v>
      </c>
      <c r="U272" s="96">
        <f t="shared" si="17"/>
        <v>0</v>
      </c>
      <c r="W272" s="94">
        <f t="shared" si="18"/>
        <v>0</v>
      </c>
      <c r="X272" s="94">
        <f t="shared" si="19"/>
        <v>0</v>
      </c>
    </row>
    <row r="273" spans="1:24" ht="51">
      <c r="A273" s="20">
        <v>263</v>
      </c>
      <c r="B273" s="21" t="s">
        <v>966</v>
      </c>
      <c r="C273" s="31" t="s">
        <v>965</v>
      </c>
      <c r="D273" s="21" t="s">
        <v>559</v>
      </c>
      <c r="E273" s="23">
        <v>0</v>
      </c>
      <c r="F273" s="24">
        <v>0</v>
      </c>
      <c r="G273" s="24">
        <v>0</v>
      </c>
      <c r="H273" s="25">
        <v>0</v>
      </c>
      <c r="I273" s="26"/>
      <c r="J273" s="24">
        <v>0</v>
      </c>
      <c r="K273" s="27">
        <v>0</v>
      </c>
      <c r="L273" s="43"/>
      <c r="M273" s="53">
        <v>0</v>
      </c>
      <c r="O273" s="60">
        <v>48528</v>
      </c>
      <c r="P273" s="60">
        <v>337</v>
      </c>
      <c r="Q273" s="60">
        <v>269.60000000000002</v>
      </c>
      <c r="R273" s="60">
        <v>252.75</v>
      </c>
      <c r="T273" s="96">
        <f t="shared" si="16"/>
        <v>0</v>
      </c>
      <c r="U273" s="96">
        <f t="shared" si="17"/>
        <v>0</v>
      </c>
      <c r="W273" s="94">
        <f t="shared" si="18"/>
        <v>0</v>
      </c>
      <c r="X273" s="94">
        <f t="shared" si="19"/>
        <v>0</v>
      </c>
    </row>
    <row r="274" spans="1:24" ht="76.5">
      <c r="A274" s="20">
        <v>264</v>
      </c>
      <c r="B274" s="21" t="s">
        <v>967</v>
      </c>
      <c r="C274" s="31" t="s">
        <v>968</v>
      </c>
      <c r="D274" s="21" t="s">
        <v>559</v>
      </c>
      <c r="E274" s="23">
        <v>0</v>
      </c>
      <c r="F274" s="24">
        <v>0</v>
      </c>
      <c r="G274" s="24">
        <v>0</v>
      </c>
      <c r="H274" s="25">
        <v>0</v>
      </c>
      <c r="I274" s="26"/>
      <c r="J274" s="24">
        <v>0</v>
      </c>
      <c r="K274" s="27">
        <v>0</v>
      </c>
      <c r="L274" s="43"/>
      <c r="M274" s="53">
        <v>0</v>
      </c>
      <c r="O274" s="60">
        <v>31391</v>
      </c>
      <c r="P274" s="60">
        <v>537</v>
      </c>
      <c r="Q274" s="60">
        <v>429.6</v>
      </c>
      <c r="R274" s="60">
        <v>402.75</v>
      </c>
      <c r="T274" s="96">
        <f t="shared" si="16"/>
        <v>0</v>
      </c>
      <c r="U274" s="96">
        <f t="shared" si="17"/>
        <v>0</v>
      </c>
      <c r="W274" s="94">
        <f t="shared" si="18"/>
        <v>0</v>
      </c>
      <c r="X274" s="94">
        <f t="shared" si="19"/>
        <v>0</v>
      </c>
    </row>
    <row r="275" spans="1:24" ht="76.5">
      <c r="A275" s="20">
        <v>265</v>
      </c>
      <c r="B275" s="21" t="s">
        <v>969</v>
      </c>
      <c r="C275" s="31" t="s">
        <v>968</v>
      </c>
      <c r="D275" s="21" t="s">
        <v>559</v>
      </c>
      <c r="E275" s="23">
        <v>0</v>
      </c>
      <c r="F275" s="24">
        <v>0</v>
      </c>
      <c r="G275" s="24">
        <v>0</v>
      </c>
      <c r="H275" s="25">
        <v>0</v>
      </c>
      <c r="I275" s="26"/>
      <c r="J275" s="24">
        <v>0</v>
      </c>
      <c r="K275" s="27">
        <v>0</v>
      </c>
      <c r="L275" s="43"/>
      <c r="M275" s="53">
        <v>0</v>
      </c>
      <c r="O275" s="60">
        <v>179662</v>
      </c>
      <c r="P275" s="60">
        <v>537</v>
      </c>
      <c r="Q275" s="60">
        <v>429.6</v>
      </c>
      <c r="R275" s="60">
        <v>402.75</v>
      </c>
      <c r="T275" s="96">
        <f t="shared" si="16"/>
        <v>0</v>
      </c>
      <c r="U275" s="96">
        <f t="shared" si="17"/>
        <v>0</v>
      </c>
      <c r="W275" s="94">
        <f t="shared" si="18"/>
        <v>0</v>
      </c>
      <c r="X275" s="94">
        <f t="shared" si="19"/>
        <v>0</v>
      </c>
    </row>
    <row r="276" spans="1:24" ht="76.5">
      <c r="A276" s="20">
        <v>266</v>
      </c>
      <c r="B276" s="21" t="s">
        <v>970</v>
      </c>
      <c r="C276" s="31" t="s">
        <v>971</v>
      </c>
      <c r="D276" s="21" t="s">
        <v>559</v>
      </c>
      <c r="E276" s="23">
        <v>0</v>
      </c>
      <c r="F276" s="24">
        <v>0</v>
      </c>
      <c r="G276" s="24">
        <v>0</v>
      </c>
      <c r="H276" s="25">
        <v>0</v>
      </c>
      <c r="I276" s="26"/>
      <c r="J276" s="24">
        <v>0</v>
      </c>
      <c r="K276" s="27">
        <v>0</v>
      </c>
      <c r="L276" s="43"/>
      <c r="M276" s="53">
        <v>0</v>
      </c>
      <c r="O276" s="60">
        <v>35633</v>
      </c>
      <c r="P276" s="60">
        <v>964</v>
      </c>
      <c r="Q276" s="60">
        <v>771.2</v>
      </c>
      <c r="R276" s="60">
        <v>723</v>
      </c>
      <c r="T276" s="96">
        <f t="shared" si="16"/>
        <v>0</v>
      </c>
      <c r="U276" s="96">
        <f t="shared" si="17"/>
        <v>0</v>
      </c>
      <c r="W276" s="94">
        <f t="shared" si="18"/>
        <v>0</v>
      </c>
      <c r="X276" s="94">
        <f t="shared" si="19"/>
        <v>0</v>
      </c>
    </row>
    <row r="277" spans="1:24" ht="76.5">
      <c r="A277" s="20">
        <v>267</v>
      </c>
      <c r="B277" s="21" t="s">
        <v>972</v>
      </c>
      <c r="C277" s="31" t="s">
        <v>971</v>
      </c>
      <c r="D277" s="21" t="s">
        <v>559</v>
      </c>
      <c r="E277" s="23">
        <v>0</v>
      </c>
      <c r="F277" s="24">
        <v>0</v>
      </c>
      <c r="G277" s="24">
        <v>0</v>
      </c>
      <c r="H277" s="25">
        <v>0</v>
      </c>
      <c r="I277" s="26"/>
      <c r="J277" s="24">
        <v>0</v>
      </c>
      <c r="K277" s="27">
        <v>0</v>
      </c>
      <c r="L277" s="43"/>
      <c r="M277" s="53">
        <v>0</v>
      </c>
      <c r="O277" s="60">
        <v>224576</v>
      </c>
      <c r="P277" s="60">
        <v>964</v>
      </c>
      <c r="Q277" s="60">
        <v>771.2</v>
      </c>
      <c r="R277" s="60">
        <v>723</v>
      </c>
      <c r="T277" s="96">
        <f t="shared" si="16"/>
        <v>0</v>
      </c>
      <c r="U277" s="96">
        <f t="shared" si="17"/>
        <v>0</v>
      </c>
      <c r="W277" s="94">
        <f t="shared" si="18"/>
        <v>0</v>
      </c>
      <c r="X277" s="94">
        <f t="shared" si="19"/>
        <v>0</v>
      </c>
    </row>
    <row r="278" spans="1:24" ht="89.25">
      <c r="A278" s="20">
        <v>268</v>
      </c>
      <c r="B278" s="21" t="s">
        <v>973</v>
      </c>
      <c r="C278" s="31" t="s">
        <v>974</v>
      </c>
      <c r="D278" s="21" t="s">
        <v>559</v>
      </c>
      <c r="E278" s="23">
        <v>0</v>
      </c>
      <c r="F278" s="24">
        <v>0</v>
      </c>
      <c r="G278" s="24">
        <v>0</v>
      </c>
      <c r="H278" s="25">
        <v>0</v>
      </c>
      <c r="I278" s="26"/>
      <c r="J278" s="24">
        <v>0</v>
      </c>
      <c r="K278" s="27">
        <v>0</v>
      </c>
      <c r="L278" s="43"/>
      <c r="M278" s="53">
        <v>0</v>
      </c>
      <c r="O278" s="60">
        <v>20134</v>
      </c>
      <c r="P278" s="60">
        <v>260</v>
      </c>
      <c r="Q278" s="60">
        <v>208</v>
      </c>
      <c r="R278" s="60">
        <v>195</v>
      </c>
      <c r="T278" s="96">
        <f t="shared" si="16"/>
        <v>0</v>
      </c>
      <c r="U278" s="96">
        <f t="shared" si="17"/>
        <v>0</v>
      </c>
      <c r="W278" s="94">
        <f t="shared" si="18"/>
        <v>0</v>
      </c>
      <c r="X278" s="94">
        <f t="shared" si="19"/>
        <v>0</v>
      </c>
    </row>
    <row r="279" spans="1:24" ht="89.25">
      <c r="A279" s="20">
        <v>269</v>
      </c>
      <c r="B279" s="21" t="s">
        <v>975</v>
      </c>
      <c r="C279" s="31" t="s">
        <v>974</v>
      </c>
      <c r="D279" s="21" t="s">
        <v>559</v>
      </c>
      <c r="E279" s="23">
        <v>0</v>
      </c>
      <c r="F279" s="24">
        <v>0</v>
      </c>
      <c r="G279" s="24">
        <v>0</v>
      </c>
      <c r="H279" s="25">
        <v>0</v>
      </c>
      <c r="I279" s="26"/>
      <c r="J279" s="24">
        <v>0</v>
      </c>
      <c r="K279" s="27">
        <v>0</v>
      </c>
      <c r="L279" s="43"/>
      <c r="M279" s="53">
        <v>0</v>
      </c>
      <c r="O279" s="60">
        <v>60957</v>
      </c>
      <c r="P279" s="60">
        <v>260</v>
      </c>
      <c r="Q279" s="60">
        <v>208</v>
      </c>
      <c r="R279" s="60">
        <v>195</v>
      </c>
      <c r="T279" s="96">
        <f t="shared" si="16"/>
        <v>0</v>
      </c>
      <c r="U279" s="96">
        <f t="shared" si="17"/>
        <v>0</v>
      </c>
      <c r="W279" s="94">
        <f t="shared" si="18"/>
        <v>0</v>
      </c>
      <c r="X279" s="94">
        <f t="shared" si="19"/>
        <v>0</v>
      </c>
    </row>
    <row r="280" spans="1:24" ht="89.25">
      <c r="A280" s="20">
        <v>270</v>
      </c>
      <c r="B280" s="21" t="s">
        <v>976</v>
      </c>
      <c r="C280" s="31" t="s">
        <v>977</v>
      </c>
      <c r="D280" s="21" t="s">
        <v>559</v>
      </c>
      <c r="E280" s="23">
        <v>0</v>
      </c>
      <c r="F280" s="24">
        <v>0</v>
      </c>
      <c r="G280" s="24">
        <v>0</v>
      </c>
      <c r="H280" s="25">
        <v>0</v>
      </c>
      <c r="I280" s="26"/>
      <c r="J280" s="24">
        <v>0</v>
      </c>
      <c r="K280" s="27">
        <v>0</v>
      </c>
      <c r="L280" s="43"/>
      <c r="M280" s="53">
        <v>0</v>
      </c>
      <c r="O280" s="60">
        <v>254322</v>
      </c>
      <c r="P280" s="60">
        <v>201</v>
      </c>
      <c r="Q280" s="60">
        <v>160.80000000000001</v>
      </c>
      <c r="R280" s="60">
        <v>150.75</v>
      </c>
      <c r="T280" s="96">
        <f t="shared" si="16"/>
        <v>0</v>
      </c>
      <c r="U280" s="96">
        <f t="shared" si="17"/>
        <v>0</v>
      </c>
      <c r="W280" s="94">
        <f t="shared" si="18"/>
        <v>0</v>
      </c>
      <c r="X280" s="94">
        <f t="shared" si="19"/>
        <v>0</v>
      </c>
    </row>
    <row r="281" spans="1:24" ht="89.25">
      <c r="A281" s="20">
        <v>271</v>
      </c>
      <c r="B281" s="21" t="s">
        <v>978</v>
      </c>
      <c r="C281" s="31" t="s">
        <v>977</v>
      </c>
      <c r="D281" s="21" t="s">
        <v>559</v>
      </c>
      <c r="E281" s="23">
        <v>0</v>
      </c>
      <c r="F281" s="24">
        <v>0</v>
      </c>
      <c r="G281" s="24">
        <v>0</v>
      </c>
      <c r="H281" s="25">
        <v>0</v>
      </c>
      <c r="I281" s="26"/>
      <c r="J281" s="24">
        <v>0</v>
      </c>
      <c r="K281" s="27">
        <v>0</v>
      </c>
      <c r="L281" s="43"/>
      <c r="M281" s="53">
        <v>0</v>
      </c>
      <c r="O281" s="60">
        <v>76997</v>
      </c>
      <c r="P281" s="60">
        <v>201</v>
      </c>
      <c r="Q281" s="60">
        <v>160.80000000000001</v>
      </c>
      <c r="R281" s="60">
        <v>150.75</v>
      </c>
      <c r="T281" s="96">
        <f t="shared" si="16"/>
        <v>0</v>
      </c>
      <c r="U281" s="96">
        <f t="shared" si="17"/>
        <v>0</v>
      </c>
      <c r="W281" s="94">
        <f t="shared" si="18"/>
        <v>0</v>
      </c>
      <c r="X281" s="94">
        <f t="shared" si="19"/>
        <v>0</v>
      </c>
    </row>
    <row r="282" spans="1:24" ht="38.25">
      <c r="A282" s="20">
        <v>272</v>
      </c>
      <c r="B282" s="21" t="s">
        <v>979</v>
      </c>
      <c r="C282" s="31" t="s">
        <v>980</v>
      </c>
      <c r="D282" s="21" t="s">
        <v>559</v>
      </c>
      <c r="E282" s="23">
        <v>0</v>
      </c>
      <c r="F282" s="24">
        <v>0</v>
      </c>
      <c r="G282" s="24">
        <v>0</v>
      </c>
      <c r="H282" s="25">
        <v>0</v>
      </c>
      <c r="I282" s="26"/>
      <c r="J282" s="24">
        <v>0</v>
      </c>
      <c r="K282" s="27">
        <v>0</v>
      </c>
      <c r="L282" s="43"/>
      <c r="M282" s="53">
        <v>0</v>
      </c>
      <c r="O282" s="60">
        <v>21193</v>
      </c>
      <c r="P282" s="60">
        <v>538</v>
      </c>
      <c r="Q282" s="60">
        <v>430.4</v>
      </c>
      <c r="R282" s="60">
        <v>403.5</v>
      </c>
      <c r="T282" s="96">
        <f t="shared" si="16"/>
        <v>0</v>
      </c>
      <c r="U282" s="96">
        <f t="shared" si="17"/>
        <v>0</v>
      </c>
      <c r="W282" s="94">
        <f t="shared" si="18"/>
        <v>0</v>
      </c>
      <c r="X282" s="94">
        <f t="shared" si="19"/>
        <v>0</v>
      </c>
    </row>
    <row r="283" spans="1:24" ht="38.25">
      <c r="A283" s="20">
        <v>273</v>
      </c>
      <c r="B283" s="21" t="s">
        <v>981</v>
      </c>
      <c r="C283" s="31" t="s">
        <v>980</v>
      </c>
      <c r="D283" s="21" t="s">
        <v>559</v>
      </c>
      <c r="E283" s="23">
        <v>0</v>
      </c>
      <c r="F283" s="24">
        <v>0</v>
      </c>
      <c r="G283" s="24">
        <v>0</v>
      </c>
      <c r="H283" s="25">
        <v>0</v>
      </c>
      <c r="I283" s="26"/>
      <c r="J283" s="24">
        <v>0</v>
      </c>
      <c r="K283" s="27">
        <v>0</v>
      </c>
      <c r="L283" s="43"/>
      <c r="M283" s="53">
        <v>0</v>
      </c>
      <c r="O283" s="60">
        <v>65044</v>
      </c>
      <c r="P283" s="60">
        <v>692</v>
      </c>
      <c r="Q283" s="60">
        <v>553.6</v>
      </c>
      <c r="R283" s="60">
        <v>519</v>
      </c>
      <c r="T283" s="96">
        <f t="shared" si="16"/>
        <v>0</v>
      </c>
      <c r="U283" s="96">
        <f t="shared" si="17"/>
        <v>0</v>
      </c>
      <c r="W283" s="94">
        <f t="shared" si="18"/>
        <v>0</v>
      </c>
      <c r="X283" s="94">
        <f t="shared" si="19"/>
        <v>0</v>
      </c>
    </row>
    <row r="284" spans="1:24" ht="51">
      <c r="A284" s="20">
        <v>274</v>
      </c>
      <c r="B284" s="21" t="s">
        <v>982</v>
      </c>
      <c r="C284" s="31" t="s">
        <v>983</v>
      </c>
      <c r="D284" s="21" t="s">
        <v>559</v>
      </c>
      <c r="E284" s="23">
        <v>0</v>
      </c>
      <c r="F284" s="24">
        <v>0</v>
      </c>
      <c r="G284" s="24">
        <v>0</v>
      </c>
      <c r="H284" s="25">
        <v>0</v>
      </c>
      <c r="I284" s="26"/>
      <c r="J284" s="24">
        <v>0</v>
      </c>
      <c r="K284" s="27">
        <v>0</v>
      </c>
      <c r="L284" s="43"/>
      <c r="M284" s="53">
        <v>0</v>
      </c>
      <c r="O284" s="60">
        <v>36029</v>
      </c>
      <c r="P284" s="60">
        <v>542</v>
      </c>
      <c r="Q284" s="60">
        <v>433.6</v>
      </c>
      <c r="R284" s="60">
        <v>406.5</v>
      </c>
      <c r="T284" s="96">
        <f t="shared" si="16"/>
        <v>0</v>
      </c>
      <c r="U284" s="96">
        <f t="shared" si="17"/>
        <v>0</v>
      </c>
      <c r="W284" s="94">
        <f t="shared" si="18"/>
        <v>0</v>
      </c>
      <c r="X284" s="94">
        <f t="shared" si="19"/>
        <v>0</v>
      </c>
    </row>
    <row r="285" spans="1:24" ht="51">
      <c r="A285" s="20">
        <v>275</v>
      </c>
      <c r="B285" s="21" t="s">
        <v>984</v>
      </c>
      <c r="C285" s="31" t="s">
        <v>983</v>
      </c>
      <c r="D285" s="21" t="s">
        <v>559</v>
      </c>
      <c r="E285" s="23">
        <v>0</v>
      </c>
      <c r="F285" s="24">
        <v>0</v>
      </c>
      <c r="G285" s="24">
        <v>0</v>
      </c>
      <c r="H285" s="25">
        <v>0</v>
      </c>
      <c r="I285" s="26"/>
      <c r="J285" s="24">
        <v>0</v>
      </c>
      <c r="K285" s="27">
        <v>0</v>
      </c>
      <c r="L285" s="43"/>
      <c r="M285" s="53">
        <v>0</v>
      </c>
      <c r="O285" s="60">
        <v>109080</v>
      </c>
      <c r="P285" s="60">
        <v>1174</v>
      </c>
      <c r="Q285" s="60">
        <v>939.2</v>
      </c>
      <c r="R285" s="60">
        <v>880.5</v>
      </c>
      <c r="T285" s="96">
        <f t="shared" si="16"/>
        <v>0</v>
      </c>
      <c r="U285" s="96">
        <f t="shared" si="17"/>
        <v>0</v>
      </c>
      <c r="W285" s="94">
        <f t="shared" si="18"/>
        <v>0</v>
      </c>
      <c r="X285" s="94">
        <f t="shared" si="19"/>
        <v>0</v>
      </c>
    </row>
    <row r="286" spans="1:24" ht="51">
      <c r="A286" s="20">
        <v>276</v>
      </c>
      <c r="B286" s="21" t="s">
        <v>985</v>
      </c>
      <c r="C286" s="31" t="s">
        <v>986</v>
      </c>
      <c r="D286" s="21" t="s">
        <v>559</v>
      </c>
      <c r="E286" s="23">
        <v>0</v>
      </c>
      <c r="F286" s="24">
        <v>0</v>
      </c>
      <c r="G286" s="24">
        <v>0</v>
      </c>
      <c r="H286" s="25">
        <v>0</v>
      </c>
      <c r="I286" s="26"/>
      <c r="J286" s="24">
        <v>0</v>
      </c>
      <c r="K286" s="27">
        <v>0</v>
      </c>
      <c r="L286" s="43"/>
      <c r="M286" s="53">
        <v>0</v>
      </c>
      <c r="O286" s="60">
        <v>49804</v>
      </c>
      <c r="P286" s="60">
        <v>669</v>
      </c>
      <c r="Q286" s="60">
        <v>535.20000000000005</v>
      </c>
      <c r="R286" s="60">
        <v>501.75</v>
      </c>
      <c r="T286" s="96">
        <f t="shared" si="16"/>
        <v>0</v>
      </c>
      <c r="U286" s="96">
        <f t="shared" si="17"/>
        <v>0</v>
      </c>
      <c r="W286" s="94">
        <f t="shared" si="18"/>
        <v>0</v>
      </c>
      <c r="X286" s="94">
        <f t="shared" si="19"/>
        <v>0</v>
      </c>
    </row>
    <row r="287" spans="1:24" ht="51">
      <c r="A287" s="20">
        <v>277</v>
      </c>
      <c r="B287" s="21" t="s">
        <v>987</v>
      </c>
      <c r="C287" s="31" t="s">
        <v>986</v>
      </c>
      <c r="D287" s="21" t="s">
        <v>559</v>
      </c>
      <c r="E287" s="23">
        <v>0</v>
      </c>
      <c r="F287" s="24">
        <v>0</v>
      </c>
      <c r="G287" s="24">
        <v>0</v>
      </c>
      <c r="H287" s="25">
        <v>0</v>
      </c>
      <c r="I287" s="26"/>
      <c r="J287" s="24">
        <v>0</v>
      </c>
      <c r="K287" s="27">
        <v>0</v>
      </c>
      <c r="L287" s="43"/>
      <c r="M287" s="53">
        <v>0</v>
      </c>
      <c r="O287" s="60">
        <v>150787</v>
      </c>
      <c r="P287" s="60">
        <v>1509</v>
      </c>
      <c r="Q287" s="60">
        <v>1207.2</v>
      </c>
      <c r="R287" s="60">
        <v>1131.75</v>
      </c>
      <c r="T287" s="96">
        <f t="shared" si="16"/>
        <v>0</v>
      </c>
      <c r="U287" s="96">
        <f t="shared" si="17"/>
        <v>0</v>
      </c>
      <c r="W287" s="94">
        <f t="shared" si="18"/>
        <v>0</v>
      </c>
      <c r="X287" s="94">
        <f t="shared" si="19"/>
        <v>0</v>
      </c>
    </row>
    <row r="288" spans="1:24" ht="89.25">
      <c r="A288" s="20">
        <v>278</v>
      </c>
      <c r="B288" s="21" t="s">
        <v>988</v>
      </c>
      <c r="C288" s="31" t="s">
        <v>989</v>
      </c>
      <c r="D288" s="21" t="s">
        <v>559</v>
      </c>
      <c r="E288" s="23">
        <v>0</v>
      </c>
      <c r="F288" s="24">
        <v>0</v>
      </c>
      <c r="G288" s="24">
        <v>0</v>
      </c>
      <c r="H288" s="25">
        <v>0</v>
      </c>
      <c r="I288" s="26"/>
      <c r="J288" s="24">
        <v>0</v>
      </c>
      <c r="K288" s="27">
        <v>0</v>
      </c>
      <c r="L288" s="43"/>
      <c r="M288" s="53">
        <v>0</v>
      </c>
      <c r="O288" s="60">
        <v>39875</v>
      </c>
      <c r="P288" s="60">
        <v>933</v>
      </c>
      <c r="Q288" s="60">
        <v>746.4</v>
      </c>
      <c r="R288" s="60">
        <v>699.75</v>
      </c>
      <c r="T288" s="96">
        <f t="shared" si="16"/>
        <v>0</v>
      </c>
      <c r="U288" s="96">
        <f t="shared" si="17"/>
        <v>0</v>
      </c>
      <c r="W288" s="94">
        <f t="shared" si="18"/>
        <v>0</v>
      </c>
      <c r="X288" s="94">
        <f t="shared" si="19"/>
        <v>0</v>
      </c>
    </row>
    <row r="289" spans="1:24" ht="89.25">
      <c r="A289" s="20">
        <v>279</v>
      </c>
      <c r="B289" s="21" t="s">
        <v>990</v>
      </c>
      <c r="C289" s="31" t="s">
        <v>989</v>
      </c>
      <c r="D289" s="21" t="s">
        <v>559</v>
      </c>
      <c r="E289" s="23">
        <v>0</v>
      </c>
      <c r="F289" s="24">
        <v>0</v>
      </c>
      <c r="G289" s="24">
        <v>0</v>
      </c>
      <c r="H289" s="25">
        <v>0</v>
      </c>
      <c r="I289" s="26"/>
      <c r="J289" s="24">
        <v>0</v>
      </c>
      <c r="K289" s="27">
        <v>0</v>
      </c>
      <c r="L289" s="43"/>
      <c r="M289" s="53">
        <v>0</v>
      </c>
      <c r="O289" s="60">
        <v>83098</v>
      </c>
      <c r="P289" s="60">
        <v>1174</v>
      </c>
      <c r="Q289" s="60">
        <v>939.2</v>
      </c>
      <c r="R289" s="60">
        <v>880.5</v>
      </c>
      <c r="T289" s="96">
        <f t="shared" si="16"/>
        <v>0</v>
      </c>
      <c r="U289" s="96">
        <f t="shared" si="17"/>
        <v>0</v>
      </c>
      <c r="W289" s="94">
        <f t="shared" si="18"/>
        <v>0</v>
      </c>
      <c r="X289" s="94">
        <f t="shared" si="19"/>
        <v>0</v>
      </c>
    </row>
    <row r="290" spans="1:24" ht="63.75">
      <c r="A290" s="20">
        <v>280</v>
      </c>
      <c r="B290" s="21" t="s">
        <v>991</v>
      </c>
      <c r="C290" s="31" t="s">
        <v>992</v>
      </c>
      <c r="D290" s="21" t="s">
        <v>559</v>
      </c>
      <c r="E290" s="23">
        <v>0</v>
      </c>
      <c r="F290" s="24">
        <v>0</v>
      </c>
      <c r="G290" s="24">
        <v>0</v>
      </c>
      <c r="H290" s="25">
        <v>0</v>
      </c>
      <c r="I290" s="26"/>
      <c r="J290" s="24">
        <v>0</v>
      </c>
      <c r="K290" s="27">
        <v>0</v>
      </c>
      <c r="L290" s="43"/>
      <c r="M290" s="53">
        <v>0</v>
      </c>
      <c r="O290" s="60">
        <v>116411</v>
      </c>
      <c r="P290" s="60">
        <v>2008</v>
      </c>
      <c r="Q290" s="60">
        <v>1606.4</v>
      </c>
      <c r="R290" s="60">
        <v>1506</v>
      </c>
      <c r="T290" s="96">
        <f t="shared" si="16"/>
        <v>0</v>
      </c>
      <c r="U290" s="96">
        <f t="shared" si="17"/>
        <v>0</v>
      </c>
      <c r="W290" s="94">
        <f t="shared" si="18"/>
        <v>0</v>
      </c>
      <c r="X290" s="94">
        <f t="shared" si="19"/>
        <v>0</v>
      </c>
    </row>
    <row r="291" spans="1:24" ht="63.75">
      <c r="A291" s="20">
        <v>281</v>
      </c>
      <c r="B291" s="21" t="s">
        <v>993</v>
      </c>
      <c r="C291" s="31" t="s">
        <v>994</v>
      </c>
      <c r="D291" s="21" t="s">
        <v>559</v>
      </c>
      <c r="E291" s="23">
        <v>0</v>
      </c>
      <c r="F291" s="24">
        <v>0</v>
      </c>
      <c r="G291" s="24">
        <v>0</v>
      </c>
      <c r="H291" s="25">
        <v>0</v>
      </c>
      <c r="I291" s="26"/>
      <c r="J291" s="24">
        <v>0</v>
      </c>
      <c r="K291" s="27">
        <v>0</v>
      </c>
      <c r="L291" s="43"/>
      <c r="M291" s="53">
        <v>0</v>
      </c>
      <c r="O291" s="60">
        <v>110631</v>
      </c>
      <c r="P291" s="60">
        <v>8478</v>
      </c>
      <c r="Q291" s="60">
        <v>6782.4</v>
      </c>
      <c r="R291" s="60">
        <v>6358.5</v>
      </c>
      <c r="T291" s="96">
        <f t="shared" si="16"/>
        <v>0</v>
      </c>
      <c r="U291" s="96">
        <f t="shared" si="17"/>
        <v>0</v>
      </c>
      <c r="W291" s="94">
        <f t="shared" si="18"/>
        <v>0</v>
      </c>
      <c r="X291" s="94">
        <f t="shared" si="19"/>
        <v>0</v>
      </c>
    </row>
    <row r="292" spans="1:24" ht="63.75">
      <c r="A292" s="20">
        <v>282</v>
      </c>
      <c r="B292" s="21" t="s">
        <v>995</v>
      </c>
      <c r="C292" s="31" t="s">
        <v>994</v>
      </c>
      <c r="D292" s="21" t="s">
        <v>559</v>
      </c>
      <c r="E292" s="23">
        <v>0</v>
      </c>
      <c r="F292" s="24">
        <v>0</v>
      </c>
      <c r="G292" s="24">
        <v>0</v>
      </c>
      <c r="H292" s="25">
        <v>0</v>
      </c>
      <c r="I292" s="26"/>
      <c r="J292" s="24">
        <v>0</v>
      </c>
      <c r="K292" s="27">
        <v>0</v>
      </c>
      <c r="L292" s="43"/>
      <c r="M292" s="53">
        <v>0</v>
      </c>
      <c r="O292" s="60">
        <v>732700</v>
      </c>
      <c r="P292" s="60">
        <v>9952</v>
      </c>
      <c r="Q292" s="60">
        <v>7961.6</v>
      </c>
      <c r="R292" s="60">
        <v>7464</v>
      </c>
      <c r="T292" s="96">
        <f t="shared" si="16"/>
        <v>0</v>
      </c>
      <c r="U292" s="96">
        <f t="shared" si="17"/>
        <v>0</v>
      </c>
      <c r="W292" s="94">
        <f t="shared" si="18"/>
        <v>0</v>
      </c>
      <c r="X292" s="94">
        <f t="shared" si="19"/>
        <v>0</v>
      </c>
    </row>
    <row r="293" spans="1:24" ht="63.75">
      <c r="A293" s="20">
        <v>283</v>
      </c>
      <c r="B293" s="21" t="s">
        <v>996</v>
      </c>
      <c r="C293" s="31" t="s">
        <v>997</v>
      </c>
      <c r="D293" s="21" t="s">
        <v>559</v>
      </c>
      <c r="E293" s="23">
        <v>4</v>
      </c>
      <c r="F293" s="24">
        <v>12132</v>
      </c>
      <c r="G293" s="24">
        <v>10616</v>
      </c>
      <c r="H293" s="25">
        <v>0</v>
      </c>
      <c r="I293" s="26"/>
      <c r="J293" s="24">
        <v>12132</v>
      </c>
      <c r="K293" s="27">
        <v>48528</v>
      </c>
      <c r="L293" s="43"/>
      <c r="M293" s="53">
        <v>4</v>
      </c>
      <c r="O293" s="60">
        <v>123301</v>
      </c>
      <c r="P293" s="60">
        <v>10616</v>
      </c>
      <c r="Q293" s="60">
        <v>8492.7999999999993</v>
      </c>
      <c r="R293" s="60">
        <v>7962</v>
      </c>
      <c r="T293" s="96">
        <f t="shared" si="16"/>
        <v>103034649.59999999</v>
      </c>
      <c r="U293" s="96">
        <f t="shared" si="17"/>
        <v>96594984</v>
      </c>
      <c r="W293" s="94">
        <f t="shared" si="18"/>
        <v>103034649.59999999</v>
      </c>
      <c r="X293" s="94">
        <f t="shared" si="19"/>
        <v>96594984</v>
      </c>
    </row>
    <row r="294" spans="1:24" ht="63.75">
      <c r="A294" s="20">
        <v>284</v>
      </c>
      <c r="B294" s="21" t="s">
        <v>998</v>
      </c>
      <c r="C294" s="31" t="s">
        <v>997</v>
      </c>
      <c r="D294" s="21" t="s">
        <v>559</v>
      </c>
      <c r="E294" s="23">
        <v>0</v>
      </c>
      <c r="F294" s="24">
        <v>0</v>
      </c>
      <c r="G294" s="24">
        <v>0</v>
      </c>
      <c r="H294" s="25">
        <v>0</v>
      </c>
      <c r="I294" s="26"/>
      <c r="J294" s="24">
        <v>0</v>
      </c>
      <c r="K294" s="27">
        <v>0</v>
      </c>
      <c r="L294" s="43"/>
      <c r="M294" s="53">
        <v>0</v>
      </c>
      <c r="O294" s="60">
        <v>813160</v>
      </c>
      <c r="P294" s="60">
        <v>10616</v>
      </c>
      <c r="Q294" s="60">
        <v>8492.7999999999993</v>
      </c>
      <c r="R294" s="60">
        <v>7962</v>
      </c>
      <c r="T294" s="96">
        <f t="shared" si="16"/>
        <v>0</v>
      </c>
      <c r="U294" s="96">
        <f t="shared" si="17"/>
        <v>0</v>
      </c>
      <c r="W294" s="94">
        <f t="shared" si="18"/>
        <v>0</v>
      </c>
      <c r="X294" s="94">
        <f t="shared" si="19"/>
        <v>0</v>
      </c>
    </row>
    <row r="295" spans="1:24" ht="178.5">
      <c r="A295" s="20">
        <v>285</v>
      </c>
      <c r="B295" s="21" t="s">
        <v>999</v>
      </c>
      <c r="C295" s="31" t="s">
        <v>1000</v>
      </c>
      <c r="D295" s="21" t="s">
        <v>559</v>
      </c>
      <c r="E295" s="23">
        <v>0</v>
      </c>
      <c r="F295" s="24">
        <v>0</v>
      </c>
      <c r="G295" s="24">
        <v>0</v>
      </c>
      <c r="H295" s="25">
        <v>0</v>
      </c>
      <c r="I295" s="26"/>
      <c r="J295" s="24">
        <v>0</v>
      </c>
      <c r="K295" s="27">
        <v>0</v>
      </c>
      <c r="L295" s="43"/>
      <c r="M295" s="53">
        <v>0</v>
      </c>
      <c r="O295" s="60">
        <v>243208</v>
      </c>
      <c r="P295" s="60">
        <v>21757</v>
      </c>
      <c r="Q295" s="60">
        <v>17405.599999999999</v>
      </c>
      <c r="R295" s="60">
        <v>16317.75</v>
      </c>
      <c r="T295" s="96">
        <f t="shared" si="16"/>
        <v>0</v>
      </c>
      <c r="U295" s="96">
        <f t="shared" si="17"/>
        <v>0</v>
      </c>
      <c r="W295" s="94">
        <f t="shared" si="18"/>
        <v>0</v>
      </c>
      <c r="X295" s="94">
        <f t="shared" si="19"/>
        <v>0</v>
      </c>
    </row>
    <row r="296" spans="1:24" ht="178.5">
      <c r="A296" s="20">
        <v>286</v>
      </c>
      <c r="B296" s="21" t="s">
        <v>1001</v>
      </c>
      <c r="C296" s="31" t="s">
        <v>1000</v>
      </c>
      <c r="D296" s="21" t="s">
        <v>559</v>
      </c>
      <c r="E296" s="23">
        <v>0</v>
      </c>
      <c r="F296" s="24">
        <v>0</v>
      </c>
      <c r="G296" s="24">
        <v>0</v>
      </c>
      <c r="H296" s="25">
        <v>0</v>
      </c>
      <c r="I296" s="26"/>
      <c r="J296" s="24">
        <v>0</v>
      </c>
      <c r="K296" s="27">
        <v>0</v>
      </c>
      <c r="L296" s="43"/>
      <c r="M296" s="53">
        <v>0</v>
      </c>
      <c r="O296" s="60">
        <v>1626318</v>
      </c>
      <c r="P296" s="60">
        <v>21757</v>
      </c>
      <c r="Q296" s="60">
        <v>17405.599999999999</v>
      </c>
      <c r="R296" s="60">
        <v>16317.75</v>
      </c>
      <c r="T296" s="96">
        <f t="shared" si="16"/>
        <v>0</v>
      </c>
      <c r="U296" s="96">
        <f t="shared" si="17"/>
        <v>0</v>
      </c>
      <c r="W296" s="94">
        <f t="shared" si="18"/>
        <v>0</v>
      </c>
      <c r="X296" s="94">
        <f t="shared" si="19"/>
        <v>0</v>
      </c>
    </row>
    <row r="297" spans="1:24" ht="89.25">
      <c r="A297" s="20">
        <v>287</v>
      </c>
      <c r="B297" s="21" t="s">
        <v>1002</v>
      </c>
      <c r="C297" s="31" t="s">
        <v>1003</v>
      </c>
      <c r="D297" s="21" t="s">
        <v>559</v>
      </c>
      <c r="E297" s="23">
        <v>0</v>
      </c>
      <c r="F297" s="24">
        <v>0</v>
      </c>
      <c r="G297" s="24">
        <v>0</v>
      </c>
      <c r="H297" s="25">
        <v>0</v>
      </c>
      <c r="I297" s="26"/>
      <c r="J297" s="24">
        <v>0</v>
      </c>
      <c r="K297" s="27">
        <v>0</v>
      </c>
      <c r="L297" s="43"/>
      <c r="M297" s="53">
        <v>0</v>
      </c>
      <c r="O297" s="60">
        <v>274316</v>
      </c>
      <c r="P297" s="60">
        <v>20718</v>
      </c>
      <c r="Q297" s="60">
        <v>16574.400000000001</v>
      </c>
      <c r="R297" s="60">
        <v>15538.5</v>
      </c>
      <c r="T297" s="96">
        <f t="shared" si="16"/>
        <v>0</v>
      </c>
      <c r="U297" s="96">
        <f t="shared" si="17"/>
        <v>0</v>
      </c>
      <c r="W297" s="94">
        <f t="shared" si="18"/>
        <v>0</v>
      </c>
      <c r="X297" s="94">
        <f t="shared" si="19"/>
        <v>0</v>
      </c>
    </row>
    <row r="298" spans="1:24" ht="89.25">
      <c r="A298" s="20">
        <v>288</v>
      </c>
      <c r="B298" s="21" t="s">
        <v>1004</v>
      </c>
      <c r="C298" s="31" t="s">
        <v>1003</v>
      </c>
      <c r="D298" s="21" t="s">
        <v>559</v>
      </c>
      <c r="E298" s="23">
        <v>0</v>
      </c>
      <c r="F298" s="24">
        <v>0</v>
      </c>
      <c r="G298" s="24">
        <v>0</v>
      </c>
      <c r="H298" s="25">
        <v>0</v>
      </c>
      <c r="I298" s="26"/>
      <c r="J298" s="24">
        <v>0</v>
      </c>
      <c r="K298" s="27">
        <v>0</v>
      </c>
      <c r="L298" s="43"/>
      <c r="M298" s="53">
        <v>0</v>
      </c>
      <c r="O298" s="60">
        <v>1883105</v>
      </c>
      <c r="P298" s="60">
        <v>20718</v>
      </c>
      <c r="Q298" s="60">
        <v>16574.400000000001</v>
      </c>
      <c r="R298" s="60">
        <v>15538.5</v>
      </c>
      <c r="T298" s="96">
        <f t="shared" si="16"/>
        <v>0</v>
      </c>
      <c r="U298" s="96">
        <f t="shared" si="17"/>
        <v>0</v>
      </c>
      <c r="W298" s="94">
        <f t="shared" si="18"/>
        <v>0</v>
      </c>
      <c r="X298" s="94">
        <f t="shared" si="19"/>
        <v>0</v>
      </c>
    </row>
    <row r="299" spans="1:24" ht="38.25">
      <c r="A299" s="20">
        <v>289</v>
      </c>
      <c r="B299" s="21" t="s">
        <v>1005</v>
      </c>
      <c r="C299" s="31" t="s">
        <v>1006</v>
      </c>
      <c r="D299" s="21" t="s">
        <v>559</v>
      </c>
      <c r="E299" s="23">
        <v>1</v>
      </c>
      <c r="F299" s="24">
        <v>2710</v>
      </c>
      <c r="G299" s="24">
        <v>2372</v>
      </c>
      <c r="H299" s="25">
        <v>0</v>
      </c>
      <c r="I299" s="26"/>
      <c r="J299" s="24">
        <v>2710</v>
      </c>
      <c r="K299" s="27">
        <v>2710</v>
      </c>
      <c r="L299" s="43"/>
      <c r="M299" s="53">
        <v>1</v>
      </c>
      <c r="O299" s="60">
        <v>39875</v>
      </c>
      <c r="P299" s="60">
        <v>2372</v>
      </c>
      <c r="Q299" s="60">
        <v>1897.6</v>
      </c>
      <c r="R299" s="60">
        <v>1779</v>
      </c>
      <c r="T299" s="96">
        <f t="shared" si="16"/>
        <v>5142496</v>
      </c>
      <c r="U299" s="96">
        <f t="shared" si="17"/>
        <v>4821090</v>
      </c>
      <c r="W299" s="94">
        <f t="shared" si="18"/>
        <v>5142496</v>
      </c>
      <c r="X299" s="94">
        <f t="shared" si="19"/>
        <v>4821090</v>
      </c>
    </row>
    <row r="300" spans="1:24" ht="38.25">
      <c r="A300" s="20">
        <v>290</v>
      </c>
      <c r="B300" s="21" t="s">
        <v>1007</v>
      </c>
      <c r="C300" s="31" t="s">
        <v>1006</v>
      </c>
      <c r="D300" s="21" t="s">
        <v>559</v>
      </c>
      <c r="E300" s="23">
        <v>0</v>
      </c>
      <c r="F300" s="24">
        <v>0</v>
      </c>
      <c r="G300" s="24">
        <v>0</v>
      </c>
      <c r="H300" s="25">
        <v>0</v>
      </c>
      <c r="I300" s="26"/>
      <c r="J300" s="24">
        <v>0</v>
      </c>
      <c r="K300" s="27">
        <v>0</v>
      </c>
      <c r="L300" s="43"/>
      <c r="M300" s="53">
        <v>0</v>
      </c>
      <c r="O300" s="60">
        <v>111274</v>
      </c>
      <c r="P300" s="60">
        <v>2372</v>
      </c>
      <c r="Q300" s="60">
        <v>1897.6</v>
      </c>
      <c r="R300" s="60">
        <v>1779</v>
      </c>
      <c r="T300" s="96">
        <f t="shared" si="16"/>
        <v>0</v>
      </c>
      <c r="U300" s="96">
        <f t="shared" si="17"/>
        <v>0</v>
      </c>
      <c r="W300" s="94">
        <f t="shared" si="18"/>
        <v>0</v>
      </c>
      <c r="X300" s="94">
        <f t="shared" si="19"/>
        <v>0</v>
      </c>
    </row>
    <row r="301" spans="1:24" ht="38.25">
      <c r="A301" s="20">
        <v>291</v>
      </c>
      <c r="B301" s="21" t="s">
        <v>1008</v>
      </c>
      <c r="C301" s="31" t="s">
        <v>1009</v>
      </c>
      <c r="D301" s="21" t="s">
        <v>559</v>
      </c>
      <c r="E301" s="23">
        <v>0</v>
      </c>
      <c r="F301" s="24">
        <v>0</v>
      </c>
      <c r="G301" s="24">
        <v>0</v>
      </c>
      <c r="H301" s="25">
        <v>0</v>
      </c>
      <c r="I301" s="26"/>
      <c r="J301" s="24">
        <v>0</v>
      </c>
      <c r="K301" s="27">
        <v>0</v>
      </c>
      <c r="L301" s="43"/>
      <c r="M301" s="53">
        <v>0</v>
      </c>
      <c r="O301" s="60">
        <v>52013</v>
      </c>
      <c r="P301" s="60">
        <v>5618</v>
      </c>
      <c r="Q301" s="60">
        <v>4494.3999999999996</v>
      </c>
      <c r="R301" s="60">
        <v>4213.5</v>
      </c>
      <c r="T301" s="96">
        <f t="shared" si="16"/>
        <v>0</v>
      </c>
      <c r="U301" s="96">
        <f t="shared" si="17"/>
        <v>0</v>
      </c>
      <c r="W301" s="94">
        <f t="shared" si="18"/>
        <v>0</v>
      </c>
      <c r="X301" s="94">
        <f t="shared" si="19"/>
        <v>0</v>
      </c>
    </row>
    <row r="302" spans="1:24" ht="38.25">
      <c r="A302" s="20">
        <v>292</v>
      </c>
      <c r="B302" s="21" t="s">
        <v>1010</v>
      </c>
      <c r="C302" s="31" t="s">
        <v>1009</v>
      </c>
      <c r="D302" s="21" t="s">
        <v>559</v>
      </c>
      <c r="E302" s="23">
        <v>0</v>
      </c>
      <c r="F302" s="24">
        <v>0</v>
      </c>
      <c r="G302" s="24">
        <v>0</v>
      </c>
      <c r="H302" s="25">
        <v>0</v>
      </c>
      <c r="I302" s="26"/>
      <c r="J302" s="24">
        <v>0</v>
      </c>
      <c r="K302" s="27">
        <v>0</v>
      </c>
      <c r="L302" s="43"/>
      <c r="M302" s="53">
        <v>0</v>
      </c>
      <c r="O302" s="60">
        <v>325778</v>
      </c>
      <c r="P302" s="60">
        <v>5618</v>
      </c>
      <c r="Q302" s="60">
        <v>4494.3999999999996</v>
      </c>
      <c r="R302" s="60">
        <v>4213.5</v>
      </c>
      <c r="T302" s="96">
        <f t="shared" si="16"/>
        <v>0</v>
      </c>
      <c r="U302" s="96">
        <f t="shared" si="17"/>
        <v>0</v>
      </c>
      <c r="W302" s="94">
        <f t="shared" si="18"/>
        <v>0</v>
      </c>
      <c r="X302" s="94">
        <f t="shared" si="19"/>
        <v>0</v>
      </c>
    </row>
    <row r="303" spans="1:24" ht="38.25">
      <c r="A303" s="20">
        <v>293</v>
      </c>
      <c r="B303" s="21" t="s">
        <v>1011</v>
      </c>
      <c r="C303" s="31" t="s">
        <v>1012</v>
      </c>
      <c r="D303" s="21" t="s">
        <v>559</v>
      </c>
      <c r="E303" s="23">
        <v>0</v>
      </c>
      <c r="F303" s="24">
        <v>0</v>
      </c>
      <c r="G303" s="24">
        <v>0</v>
      </c>
      <c r="H303" s="25">
        <v>0</v>
      </c>
      <c r="I303" s="26"/>
      <c r="J303" s="24">
        <v>0</v>
      </c>
      <c r="K303" s="27">
        <v>0</v>
      </c>
      <c r="L303" s="43"/>
      <c r="M303" s="53">
        <v>0</v>
      </c>
      <c r="O303" s="60">
        <v>147056</v>
      </c>
      <c r="P303" s="60">
        <v>8657</v>
      </c>
      <c r="Q303" s="60">
        <v>6925.6</v>
      </c>
      <c r="R303" s="60">
        <v>6492.75</v>
      </c>
      <c r="T303" s="96">
        <f t="shared" si="16"/>
        <v>0</v>
      </c>
      <c r="U303" s="96">
        <f t="shared" si="17"/>
        <v>0</v>
      </c>
      <c r="W303" s="94">
        <f t="shared" si="18"/>
        <v>0</v>
      </c>
      <c r="X303" s="94">
        <f t="shared" si="19"/>
        <v>0</v>
      </c>
    </row>
    <row r="304" spans="1:24" ht="38.25">
      <c r="A304" s="20">
        <v>294</v>
      </c>
      <c r="B304" s="21" t="s">
        <v>1013</v>
      </c>
      <c r="C304" s="31" t="s">
        <v>1012</v>
      </c>
      <c r="D304" s="21" t="s">
        <v>559</v>
      </c>
      <c r="E304" s="23">
        <v>0</v>
      </c>
      <c r="F304" s="24">
        <v>0</v>
      </c>
      <c r="G304" s="24">
        <v>0</v>
      </c>
      <c r="H304" s="25">
        <v>0</v>
      </c>
      <c r="I304" s="26"/>
      <c r="J304" s="24">
        <v>0</v>
      </c>
      <c r="K304" s="27">
        <v>0</v>
      </c>
      <c r="L304" s="43"/>
      <c r="M304" s="53">
        <v>0</v>
      </c>
      <c r="O304" s="60">
        <v>647046</v>
      </c>
      <c r="P304" s="60">
        <v>10963</v>
      </c>
      <c r="Q304" s="60">
        <v>8770.4</v>
      </c>
      <c r="R304" s="60">
        <v>8222.25</v>
      </c>
      <c r="T304" s="96">
        <f t="shared" si="16"/>
        <v>0</v>
      </c>
      <c r="U304" s="96">
        <f t="shared" si="17"/>
        <v>0</v>
      </c>
      <c r="W304" s="94">
        <f t="shared" si="18"/>
        <v>0</v>
      </c>
      <c r="X304" s="94">
        <f t="shared" si="19"/>
        <v>0</v>
      </c>
    </row>
    <row r="305" spans="1:24" ht="38.25">
      <c r="A305" s="20">
        <v>295</v>
      </c>
      <c r="B305" s="21" t="s">
        <v>1014</v>
      </c>
      <c r="C305" s="31" t="s">
        <v>1015</v>
      </c>
      <c r="D305" s="21" t="s">
        <v>559</v>
      </c>
      <c r="E305" s="23">
        <v>1</v>
      </c>
      <c r="F305" s="24">
        <v>20357</v>
      </c>
      <c r="G305" s="24">
        <v>12427</v>
      </c>
      <c r="H305" s="25">
        <v>0</v>
      </c>
      <c r="I305" s="26"/>
      <c r="J305" s="24">
        <v>20357</v>
      </c>
      <c r="K305" s="27">
        <v>20357</v>
      </c>
      <c r="L305" s="43"/>
      <c r="M305" s="53">
        <v>1</v>
      </c>
      <c r="O305" s="60">
        <v>164024</v>
      </c>
      <c r="P305" s="60">
        <v>12427</v>
      </c>
      <c r="Q305" s="60">
        <v>9941.6</v>
      </c>
      <c r="R305" s="60">
        <v>9320.25</v>
      </c>
      <c r="T305" s="96">
        <f t="shared" si="16"/>
        <v>202381151.20000002</v>
      </c>
      <c r="U305" s="96">
        <f t="shared" si="17"/>
        <v>189732329.25</v>
      </c>
      <c r="W305" s="94">
        <f t="shared" si="18"/>
        <v>202381151.20000002</v>
      </c>
      <c r="X305" s="94">
        <f t="shared" si="19"/>
        <v>189732329.25</v>
      </c>
    </row>
    <row r="306" spans="1:24" ht="38.25">
      <c r="A306" s="20">
        <v>296</v>
      </c>
      <c r="B306" s="21" t="s">
        <v>1016</v>
      </c>
      <c r="C306" s="31" t="s">
        <v>1015</v>
      </c>
      <c r="D306" s="21" t="s">
        <v>559</v>
      </c>
      <c r="E306" s="23">
        <v>0</v>
      </c>
      <c r="F306" s="24">
        <v>0</v>
      </c>
      <c r="G306" s="24">
        <v>0</v>
      </c>
      <c r="H306" s="25">
        <v>0</v>
      </c>
      <c r="I306" s="26"/>
      <c r="J306" s="24">
        <v>0</v>
      </c>
      <c r="K306" s="27">
        <v>0</v>
      </c>
      <c r="L306" s="43"/>
      <c r="M306" s="53">
        <v>0</v>
      </c>
      <c r="O306" s="60">
        <v>770362</v>
      </c>
      <c r="P306" s="60">
        <v>17812</v>
      </c>
      <c r="Q306" s="60">
        <v>14249.6</v>
      </c>
      <c r="R306" s="60">
        <v>13359</v>
      </c>
      <c r="T306" s="96">
        <f t="shared" si="16"/>
        <v>0</v>
      </c>
      <c r="U306" s="96">
        <f t="shared" si="17"/>
        <v>0</v>
      </c>
      <c r="W306" s="94">
        <f t="shared" si="18"/>
        <v>0</v>
      </c>
      <c r="X306" s="94">
        <f t="shared" si="19"/>
        <v>0</v>
      </c>
    </row>
    <row r="307" spans="1:24" ht="140.25">
      <c r="A307" s="20">
        <v>297</v>
      </c>
      <c r="B307" s="21" t="s">
        <v>1017</v>
      </c>
      <c r="C307" s="31" t="s">
        <v>1018</v>
      </c>
      <c r="D307" s="21" t="s">
        <v>559</v>
      </c>
      <c r="E307" s="23">
        <v>0</v>
      </c>
      <c r="F307" s="24">
        <v>0</v>
      </c>
      <c r="G307" s="24">
        <v>0</v>
      </c>
      <c r="H307" s="25">
        <v>0</v>
      </c>
      <c r="I307" s="26"/>
      <c r="J307" s="24">
        <v>0</v>
      </c>
      <c r="K307" s="27">
        <v>0</v>
      </c>
      <c r="L307" s="43"/>
      <c r="M307" s="53">
        <v>0</v>
      </c>
      <c r="O307" s="60">
        <v>314561</v>
      </c>
      <c r="P307" s="60">
        <v>10987</v>
      </c>
      <c r="Q307" s="60">
        <v>8789.6</v>
      </c>
      <c r="R307" s="60">
        <v>8240.25</v>
      </c>
      <c r="T307" s="96">
        <f t="shared" si="16"/>
        <v>0</v>
      </c>
      <c r="U307" s="96">
        <f t="shared" si="17"/>
        <v>0</v>
      </c>
      <c r="W307" s="94">
        <f t="shared" si="18"/>
        <v>0</v>
      </c>
      <c r="X307" s="94">
        <f t="shared" si="19"/>
        <v>0</v>
      </c>
    </row>
    <row r="308" spans="1:24" ht="140.25">
      <c r="A308" s="20">
        <v>298</v>
      </c>
      <c r="B308" s="21" t="s">
        <v>1019</v>
      </c>
      <c r="C308" s="31" t="s">
        <v>1018</v>
      </c>
      <c r="D308" s="21" t="s">
        <v>559</v>
      </c>
      <c r="E308" s="23">
        <v>0</v>
      </c>
      <c r="F308" s="24">
        <v>0</v>
      </c>
      <c r="G308" s="24">
        <v>0</v>
      </c>
      <c r="H308" s="25">
        <v>0</v>
      </c>
      <c r="I308" s="26"/>
      <c r="J308" s="24">
        <v>0</v>
      </c>
      <c r="K308" s="27">
        <v>0</v>
      </c>
      <c r="L308" s="43"/>
      <c r="M308" s="53">
        <v>0</v>
      </c>
      <c r="O308" s="60">
        <v>2350287</v>
      </c>
      <c r="P308" s="60">
        <v>18367</v>
      </c>
      <c r="Q308" s="60">
        <v>14693.6</v>
      </c>
      <c r="R308" s="60">
        <v>13775.25</v>
      </c>
      <c r="T308" s="96">
        <f t="shared" si="16"/>
        <v>0</v>
      </c>
      <c r="U308" s="96">
        <f t="shared" si="17"/>
        <v>0</v>
      </c>
      <c r="W308" s="94">
        <f t="shared" si="18"/>
        <v>0</v>
      </c>
      <c r="X308" s="94">
        <f t="shared" si="19"/>
        <v>0</v>
      </c>
    </row>
    <row r="309" spans="1:24" ht="102">
      <c r="A309" s="20">
        <v>299</v>
      </c>
      <c r="B309" s="21" t="s">
        <v>1020</v>
      </c>
      <c r="C309" s="31" t="s">
        <v>1021</v>
      </c>
      <c r="D309" s="21" t="s">
        <v>559</v>
      </c>
      <c r="E309" s="23">
        <v>0</v>
      </c>
      <c r="F309" s="24">
        <v>0</v>
      </c>
      <c r="G309" s="24">
        <v>0</v>
      </c>
      <c r="H309" s="25">
        <v>0</v>
      </c>
      <c r="I309" s="26"/>
      <c r="J309" s="24">
        <v>0</v>
      </c>
      <c r="K309" s="27">
        <v>0</v>
      </c>
      <c r="L309" s="43"/>
      <c r="M309" s="53">
        <v>0</v>
      </c>
      <c r="O309" s="60">
        <v>49704</v>
      </c>
      <c r="P309" s="60">
        <v>3054</v>
      </c>
      <c r="Q309" s="60">
        <v>2443.1999999999998</v>
      </c>
      <c r="R309" s="60">
        <v>2290.5</v>
      </c>
      <c r="T309" s="96">
        <f t="shared" si="16"/>
        <v>0</v>
      </c>
      <c r="U309" s="96">
        <f t="shared" si="17"/>
        <v>0</v>
      </c>
      <c r="W309" s="94">
        <f t="shared" si="18"/>
        <v>0</v>
      </c>
      <c r="X309" s="94">
        <f t="shared" si="19"/>
        <v>0</v>
      </c>
    </row>
    <row r="310" spans="1:24" ht="102">
      <c r="A310" s="20">
        <v>300</v>
      </c>
      <c r="B310" s="21" t="s">
        <v>1022</v>
      </c>
      <c r="C310" s="31" t="s">
        <v>1021</v>
      </c>
      <c r="D310" s="21" t="s">
        <v>559</v>
      </c>
      <c r="E310" s="23">
        <v>0</v>
      </c>
      <c r="F310" s="24">
        <v>0</v>
      </c>
      <c r="G310" s="24">
        <v>0</v>
      </c>
      <c r="H310" s="25">
        <v>0</v>
      </c>
      <c r="I310" s="26"/>
      <c r="J310" s="24">
        <v>0</v>
      </c>
      <c r="K310" s="27">
        <v>0</v>
      </c>
      <c r="L310" s="43"/>
      <c r="M310" s="53">
        <v>0</v>
      </c>
      <c r="O310" s="60">
        <v>356395</v>
      </c>
      <c r="P310" s="60">
        <v>3884</v>
      </c>
      <c r="Q310" s="60">
        <v>3107.2</v>
      </c>
      <c r="R310" s="60">
        <v>2913</v>
      </c>
      <c r="T310" s="96">
        <f t="shared" si="16"/>
        <v>0</v>
      </c>
      <c r="U310" s="96">
        <f t="shared" si="17"/>
        <v>0</v>
      </c>
      <c r="W310" s="94">
        <f t="shared" si="18"/>
        <v>0</v>
      </c>
      <c r="X310" s="94">
        <f t="shared" si="19"/>
        <v>0</v>
      </c>
    </row>
    <row r="311" spans="1:24" ht="89.25">
      <c r="A311" s="20">
        <v>301</v>
      </c>
      <c r="B311" s="21" t="s">
        <v>1023</v>
      </c>
      <c r="C311" s="31" t="s">
        <v>1024</v>
      </c>
      <c r="D311" s="21" t="s">
        <v>559</v>
      </c>
      <c r="E311" s="23">
        <v>1</v>
      </c>
      <c r="F311" s="24">
        <v>6023</v>
      </c>
      <c r="G311" s="24">
        <v>3733</v>
      </c>
      <c r="H311" s="25">
        <v>0</v>
      </c>
      <c r="I311" s="26"/>
      <c r="J311" s="24">
        <v>6023</v>
      </c>
      <c r="K311" s="27">
        <v>6023</v>
      </c>
      <c r="L311" s="43"/>
      <c r="M311" s="53">
        <v>1</v>
      </c>
      <c r="O311" s="60">
        <v>71833</v>
      </c>
      <c r="P311" s="60">
        <v>3733</v>
      </c>
      <c r="Q311" s="60">
        <v>2986.4</v>
      </c>
      <c r="R311" s="60">
        <v>2799.75</v>
      </c>
      <c r="T311" s="96">
        <f t="shared" si="16"/>
        <v>17987087.199999999</v>
      </c>
      <c r="U311" s="96">
        <f t="shared" si="17"/>
        <v>16862894.25</v>
      </c>
      <c r="W311" s="94">
        <f t="shared" si="18"/>
        <v>17987087.199999999</v>
      </c>
      <c r="X311" s="94">
        <f t="shared" si="19"/>
        <v>16862894.25</v>
      </c>
    </row>
    <row r="312" spans="1:24" ht="89.25">
      <c r="A312" s="20">
        <v>302</v>
      </c>
      <c r="B312" s="21" t="s">
        <v>1025</v>
      </c>
      <c r="C312" s="31" t="s">
        <v>1024</v>
      </c>
      <c r="D312" s="21" t="s">
        <v>559</v>
      </c>
      <c r="E312" s="23">
        <v>0</v>
      </c>
      <c r="F312" s="24">
        <v>0</v>
      </c>
      <c r="G312" s="24">
        <v>0</v>
      </c>
      <c r="H312" s="25">
        <v>0</v>
      </c>
      <c r="I312" s="26"/>
      <c r="J312" s="24">
        <v>0</v>
      </c>
      <c r="K312" s="27">
        <v>0</v>
      </c>
      <c r="L312" s="43"/>
      <c r="M312" s="53">
        <v>0</v>
      </c>
      <c r="O312" s="60">
        <v>338960</v>
      </c>
      <c r="P312" s="60">
        <v>5270</v>
      </c>
      <c r="Q312" s="60">
        <v>4216</v>
      </c>
      <c r="R312" s="60">
        <v>3952.5</v>
      </c>
      <c r="T312" s="96">
        <f t="shared" si="16"/>
        <v>0</v>
      </c>
      <c r="U312" s="96">
        <f t="shared" si="17"/>
        <v>0</v>
      </c>
      <c r="W312" s="94">
        <f t="shared" si="18"/>
        <v>0</v>
      </c>
      <c r="X312" s="94">
        <f t="shared" si="19"/>
        <v>0</v>
      </c>
    </row>
    <row r="313" spans="1:24" ht="89.25">
      <c r="A313" s="20">
        <v>303</v>
      </c>
      <c r="B313" s="21" t="s">
        <v>1026</v>
      </c>
      <c r="C313" s="31" t="s">
        <v>1027</v>
      </c>
      <c r="D313" s="21" t="s">
        <v>559</v>
      </c>
      <c r="E313" s="23">
        <v>0</v>
      </c>
      <c r="F313" s="24">
        <v>0</v>
      </c>
      <c r="G313" s="24">
        <v>0</v>
      </c>
      <c r="H313" s="25">
        <v>0</v>
      </c>
      <c r="I313" s="26"/>
      <c r="J313" s="24">
        <v>0</v>
      </c>
      <c r="K313" s="27">
        <v>0</v>
      </c>
      <c r="L313" s="43"/>
      <c r="M313" s="53">
        <v>0</v>
      </c>
      <c r="O313" s="60">
        <v>101583</v>
      </c>
      <c r="P313" s="60">
        <v>8041</v>
      </c>
      <c r="Q313" s="60">
        <v>6432.8</v>
      </c>
      <c r="R313" s="60">
        <v>6030.75</v>
      </c>
      <c r="T313" s="96">
        <f t="shared" si="16"/>
        <v>0</v>
      </c>
      <c r="U313" s="96">
        <f t="shared" si="17"/>
        <v>0</v>
      </c>
      <c r="W313" s="94">
        <f t="shared" si="18"/>
        <v>0</v>
      </c>
      <c r="X313" s="94">
        <f t="shared" si="19"/>
        <v>0</v>
      </c>
    </row>
    <row r="314" spans="1:24" ht="89.25">
      <c r="A314" s="20">
        <v>304</v>
      </c>
      <c r="B314" s="21" t="s">
        <v>1028</v>
      </c>
      <c r="C314" s="31" t="s">
        <v>1027</v>
      </c>
      <c r="D314" s="21" t="s">
        <v>559</v>
      </c>
      <c r="E314" s="23">
        <v>0</v>
      </c>
      <c r="F314" s="24">
        <v>0</v>
      </c>
      <c r="G314" s="24">
        <v>0</v>
      </c>
      <c r="H314" s="25">
        <v>0</v>
      </c>
      <c r="I314" s="26"/>
      <c r="J314" s="24">
        <v>0</v>
      </c>
      <c r="K314" s="27">
        <v>0</v>
      </c>
      <c r="L314" s="43"/>
      <c r="M314" s="53">
        <v>0</v>
      </c>
      <c r="O314" s="60">
        <v>479336</v>
      </c>
      <c r="P314" s="60">
        <v>8041</v>
      </c>
      <c r="Q314" s="60">
        <v>6432.8</v>
      </c>
      <c r="R314" s="60">
        <v>6030.75</v>
      </c>
      <c r="T314" s="96">
        <f t="shared" si="16"/>
        <v>0</v>
      </c>
      <c r="U314" s="96">
        <f t="shared" si="17"/>
        <v>0</v>
      </c>
      <c r="W314" s="94">
        <f t="shared" si="18"/>
        <v>0</v>
      </c>
      <c r="X314" s="94">
        <f t="shared" si="19"/>
        <v>0</v>
      </c>
    </row>
    <row r="315" spans="1:24" ht="102">
      <c r="A315" s="20">
        <v>305</v>
      </c>
      <c r="B315" s="21" t="s">
        <v>1029</v>
      </c>
      <c r="C315" s="31" t="s">
        <v>1030</v>
      </c>
      <c r="D315" s="21" t="s">
        <v>559</v>
      </c>
      <c r="E315" s="23">
        <v>0</v>
      </c>
      <c r="F315" s="24">
        <v>0</v>
      </c>
      <c r="G315" s="24">
        <v>0</v>
      </c>
      <c r="H315" s="25">
        <v>0</v>
      </c>
      <c r="I315" s="26"/>
      <c r="J315" s="24">
        <v>0</v>
      </c>
      <c r="K315" s="27">
        <v>0</v>
      </c>
      <c r="L315" s="43"/>
      <c r="M315" s="53">
        <v>0</v>
      </c>
      <c r="O315" s="60">
        <v>90948</v>
      </c>
      <c r="P315" s="60">
        <v>1212</v>
      </c>
      <c r="Q315" s="60">
        <v>969.6</v>
      </c>
      <c r="R315" s="60">
        <v>909</v>
      </c>
      <c r="T315" s="96">
        <f t="shared" si="16"/>
        <v>0</v>
      </c>
      <c r="U315" s="96">
        <f t="shared" si="17"/>
        <v>0</v>
      </c>
      <c r="W315" s="94">
        <f t="shared" si="18"/>
        <v>0</v>
      </c>
      <c r="X315" s="94">
        <f t="shared" si="19"/>
        <v>0</v>
      </c>
    </row>
    <row r="316" spans="1:24" ht="114.75">
      <c r="A316" s="20">
        <v>306</v>
      </c>
      <c r="B316" s="21" t="s">
        <v>1031</v>
      </c>
      <c r="C316" s="31" t="s">
        <v>1032</v>
      </c>
      <c r="D316" s="21" t="s">
        <v>559</v>
      </c>
      <c r="E316" s="23">
        <v>0</v>
      </c>
      <c r="F316" s="24">
        <v>0</v>
      </c>
      <c r="G316" s="24">
        <v>0</v>
      </c>
      <c r="H316" s="25">
        <v>0</v>
      </c>
      <c r="I316" s="26"/>
      <c r="J316" s="24">
        <v>0</v>
      </c>
      <c r="K316" s="27">
        <v>0</v>
      </c>
      <c r="L316" s="43"/>
      <c r="M316" s="53">
        <v>0</v>
      </c>
      <c r="O316" s="60">
        <v>90948</v>
      </c>
      <c r="P316" s="60">
        <v>1212</v>
      </c>
      <c r="Q316" s="60">
        <v>969.6</v>
      </c>
      <c r="R316" s="60">
        <v>909</v>
      </c>
      <c r="T316" s="96">
        <f t="shared" si="16"/>
        <v>0</v>
      </c>
      <c r="U316" s="96">
        <f t="shared" si="17"/>
        <v>0</v>
      </c>
      <c r="W316" s="94">
        <f t="shared" si="18"/>
        <v>0</v>
      </c>
      <c r="X316" s="94">
        <f t="shared" si="19"/>
        <v>0</v>
      </c>
    </row>
    <row r="317" spans="1:24" ht="127.5">
      <c r="A317" s="20">
        <v>307</v>
      </c>
      <c r="B317" s="21" t="s">
        <v>1033</v>
      </c>
      <c r="C317" s="31" t="s">
        <v>1034</v>
      </c>
      <c r="D317" s="21" t="s">
        <v>559</v>
      </c>
      <c r="E317" s="23">
        <v>0</v>
      </c>
      <c r="F317" s="24">
        <v>0</v>
      </c>
      <c r="G317" s="24">
        <v>0</v>
      </c>
      <c r="H317" s="25">
        <v>0</v>
      </c>
      <c r="I317" s="26"/>
      <c r="J317" s="24">
        <v>0</v>
      </c>
      <c r="K317" s="27">
        <v>0</v>
      </c>
      <c r="L317" s="43"/>
      <c r="M317" s="53">
        <v>0</v>
      </c>
      <c r="O317" s="60">
        <v>90948</v>
      </c>
      <c r="P317" s="60">
        <v>1212</v>
      </c>
      <c r="Q317" s="60">
        <v>969.6</v>
      </c>
      <c r="R317" s="60">
        <v>909</v>
      </c>
      <c r="T317" s="96">
        <f t="shared" si="16"/>
        <v>0</v>
      </c>
      <c r="U317" s="96">
        <f t="shared" si="17"/>
        <v>0</v>
      </c>
      <c r="W317" s="94">
        <f t="shared" si="18"/>
        <v>0</v>
      </c>
      <c r="X317" s="94">
        <f t="shared" si="19"/>
        <v>0</v>
      </c>
    </row>
    <row r="318" spans="1:24" ht="127.5">
      <c r="A318" s="20">
        <v>308</v>
      </c>
      <c r="B318" s="21" t="s">
        <v>1035</v>
      </c>
      <c r="C318" s="31" t="s">
        <v>1036</v>
      </c>
      <c r="D318" s="21" t="s">
        <v>559</v>
      </c>
      <c r="E318" s="23">
        <v>0</v>
      </c>
      <c r="F318" s="24">
        <v>0</v>
      </c>
      <c r="G318" s="24">
        <v>0</v>
      </c>
      <c r="H318" s="25">
        <v>0</v>
      </c>
      <c r="I318" s="26"/>
      <c r="J318" s="24">
        <v>0</v>
      </c>
      <c r="K318" s="27">
        <v>0</v>
      </c>
      <c r="L318" s="43"/>
      <c r="M318" s="53">
        <v>0</v>
      </c>
      <c r="O318" s="60">
        <v>90948</v>
      </c>
      <c r="P318" s="60">
        <v>1212</v>
      </c>
      <c r="Q318" s="60">
        <v>969.6</v>
      </c>
      <c r="R318" s="60">
        <v>909</v>
      </c>
      <c r="T318" s="96">
        <f t="shared" si="16"/>
        <v>0</v>
      </c>
      <c r="U318" s="96">
        <f t="shared" si="17"/>
        <v>0</v>
      </c>
      <c r="W318" s="94">
        <f t="shared" si="18"/>
        <v>0</v>
      </c>
      <c r="X318" s="94">
        <f t="shared" si="19"/>
        <v>0</v>
      </c>
    </row>
    <row r="319" spans="1:24" ht="102">
      <c r="A319" s="20">
        <v>309</v>
      </c>
      <c r="B319" s="21" t="s">
        <v>1037</v>
      </c>
      <c r="C319" s="31" t="s">
        <v>1038</v>
      </c>
      <c r="D319" s="21" t="s">
        <v>559</v>
      </c>
      <c r="E319" s="23">
        <v>0</v>
      </c>
      <c r="F319" s="24">
        <v>0</v>
      </c>
      <c r="G319" s="24">
        <v>0</v>
      </c>
      <c r="H319" s="25">
        <v>0</v>
      </c>
      <c r="I319" s="26"/>
      <c r="J319" s="24">
        <v>0</v>
      </c>
      <c r="K319" s="27">
        <v>0</v>
      </c>
      <c r="L319" s="43"/>
      <c r="M319" s="53">
        <v>0</v>
      </c>
      <c r="O319" s="60">
        <v>125563</v>
      </c>
      <c r="P319" s="60">
        <v>1515</v>
      </c>
      <c r="Q319" s="60">
        <v>1212</v>
      </c>
      <c r="R319" s="60">
        <v>1136.25</v>
      </c>
      <c r="T319" s="96">
        <f t="shared" si="16"/>
        <v>0</v>
      </c>
      <c r="U319" s="96">
        <f t="shared" si="17"/>
        <v>0</v>
      </c>
      <c r="W319" s="94">
        <f t="shared" si="18"/>
        <v>0</v>
      </c>
      <c r="X319" s="94">
        <f t="shared" si="19"/>
        <v>0</v>
      </c>
    </row>
    <row r="320" spans="1:24" ht="114.75">
      <c r="A320" s="20">
        <v>310</v>
      </c>
      <c r="B320" s="21" t="s">
        <v>1039</v>
      </c>
      <c r="C320" s="31" t="s">
        <v>1040</v>
      </c>
      <c r="D320" s="21" t="s">
        <v>559</v>
      </c>
      <c r="E320" s="23">
        <v>0</v>
      </c>
      <c r="F320" s="24">
        <v>0</v>
      </c>
      <c r="G320" s="24">
        <v>0</v>
      </c>
      <c r="H320" s="25">
        <v>0</v>
      </c>
      <c r="I320" s="26"/>
      <c r="J320" s="24">
        <v>0</v>
      </c>
      <c r="K320" s="27">
        <v>0</v>
      </c>
      <c r="L320" s="43"/>
      <c r="M320" s="53">
        <v>0</v>
      </c>
      <c r="O320" s="60">
        <v>125563</v>
      </c>
      <c r="P320" s="60">
        <v>1515</v>
      </c>
      <c r="Q320" s="60">
        <v>1212</v>
      </c>
      <c r="R320" s="60">
        <v>1136.25</v>
      </c>
      <c r="T320" s="96">
        <f t="shared" si="16"/>
        <v>0</v>
      </c>
      <c r="U320" s="96">
        <f t="shared" si="17"/>
        <v>0</v>
      </c>
      <c r="W320" s="94">
        <f t="shared" si="18"/>
        <v>0</v>
      </c>
      <c r="X320" s="94">
        <f t="shared" si="19"/>
        <v>0</v>
      </c>
    </row>
    <row r="321" spans="1:24" ht="127.5">
      <c r="A321" s="20">
        <v>311</v>
      </c>
      <c r="B321" s="21" t="s">
        <v>1041</v>
      </c>
      <c r="C321" s="31" t="s">
        <v>1042</v>
      </c>
      <c r="D321" s="21" t="s">
        <v>559</v>
      </c>
      <c r="E321" s="23">
        <v>0</v>
      </c>
      <c r="F321" s="24">
        <v>0</v>
      </c>
      <c r="G321" s="24">
        <v>0</v>
      </c>
      <c r="H321" s="25">
        <v>0</v>
      </c>
      <c r="I321" s="26"/>
      <c r="J321" s="24">
        <v>0</v>
      </c>
      <c r="K321" s="27">
        <v>0</v>
      </c>
      <c r="L321" s="43"/>
      <c r="M321" s="53">
        <v>0</v>
      </c>
      <c r="O321" s="60">
        <v>125563</v>
      </c>
      <c r="P321" s="60">
        <v>1515</v>
      </c>
      <c r="Q321" s="60">
        <v>1212</v>
      </c>
      <c r="R321" s="60">
        <v>1136.25</v>
      </c>
      <c r="T321" s="96">
        <f t="shared" si="16"/>
        <v>0</v>
      </c>
      <c r="U321" s="96">
        <f t="shared" si="17"/>
        <v>0</v>
      </c>
      <c r="W321" s="94">
        <f t="shared" si="18"/>
        <v>0</v>
      </c>
      <c r="X321" s="94">
        <f t="shared" si="19"/>
        <v>0</v>
      </c>
    </row>
    <row r="322" spans="1:24" ht="140.25">
      <c r="A322" s="20">
        <v>312</v>
      </c>
      <c r="B322" s="21" t="s">
        <v>1043</v>
      </c>
      <c r="C322" s="31" t="s">
        <v>1044</v>
      </c>
      <c r="D322" s="21" t="s">
        <v>559</v>
      </c>
      <c r="E322" s="23">
        <v>0</v>
      </c>
      <c r="F322" s="24">
        <v>0</v>
      </c>
      <c r="G322" s="24">
        <v>0</v>
      </c>
      <c r="H322" s="25">
        <v>0</v>
      </c>
      <c r="I322" s="26"/>
      <c r="J322" s="24">
        <v>0</v>
      </c>
      <c r="K322" s="27">
        <v>0</v>
      </c>
      <c r="L322" s="43"/>
      <c r="M322" s="53">
        <v>0</v>
      </c>
      <c r="O322" s="60">
        <v>125563</v>
      </c>
      <c r="P322" s="60">
        <v>1515</v>
      </c>
      <c r="Q322" s="60">
        <v>1212</v>
      </c>
      <c r="R322" s="60">
        <v>1136.25</v>
      </c>
      <c r="T322" s="96">
        <f t="shared" si="16"/>
        <v>0</v>
      </c>
      <c r="U322" s="96">
        <f t="shared" si="17"/>
        <v>0</v>
      </c>
      <c r="W322" s="94">
        <f t="shared" si="18"/>
        <v>0</v>
      </c>
      <c r="X322" s="94">
        <f t="shared" si="19"/>
        <v>0</v>
      </c>
    </row>
    <row r="323" spans="1:24" ht="102">
      <c r="A323" s="20">
        <v>313</v>
      </c>
      <c r="B323" s="21" t="s">
        <v>1045</v>
      </c>
      <c r="C323" s="31" t="s">
        <v>1046</v>
      </c>
      <c r="D323" s="21" t="s">
        <v>559</v>
      </c>
      <c r="E323" s="23">
        <v>0</v>
      </c>
      <c r="F323" s="24">
        <v>0</v>
      </c>
      <c r="G323" s="24">
        <v>0</v>
      </c>
      <c r="H323" s="25">
        <v>0</v>
      </c>
      <c r="I323" s="26"/>
      <c r="J323" s="24">
        <v>0</v>
      </c>
      <c r="K323" s="27">
        <v>0</v>
      </c>
      <c r="L323" s="43"/>
      <c r="M323" s="53">
        <v>0</v>
      </c>
      <c r="O323" s="60">
        <v>152938</v>
      </c>
      <c r="P323" s="60">
        <v>2272</v>
      </c>
      <c r="Q323" s="60">
        <v>1817.6</v>
      </c>
      <c r="R323" s="60">
        <v>1704</v>
      </c>
      <c r="T323" s="96">
        <f t="shared" si="16"/>
        <v>0</v>
      </c>
      <c r="U323" s="96">
        <f t="shared" si="17"/>
        <v>0</v>
      </c>
      <c r="W323" s="94">
        <f t="shared" si="18"/>
        <v>0</v>
      </c>
      <c r="X323" s="94">
        <f t="shared" si="19"/>
        <v>0</v>
      </c>
    </row>
    <row r="324" spans="1:24" ht="114.75">
      <c r="A324" s="20">
        <v>314</v>
      </c>
      <c r="B324" s="21" t="s">
        <v>1047</v>
      </c>
      <c r="C324" s="31" t="s">
        <v>1048</v>
      </c>
      <c r="D324" s="21" t="s">
        <v>559</v>
      </c>
      <c r="E324" s="23">
        <v>0</v>
      </c>
      <c r="F324" s="24">
        <v>0</v>
      </c>
      <c r="G324" s="24">
        <v>0</v>
      </c>
      <c r="H324" s="25">
        <v>0</v>
      </c>
      <c r="I324" s="26"/>
      <c r="J324" s="24">
        <v>0</v>
      </c>
      <c r="K324" s="27">
        <v>0</v>
      </c>
      <c r="L324" s="43"/>
      <c r="M324" s="53">
        <v>0</v>
      </c>
      <c r="O324" s="60">
        <v>152938</v>
      </c>
      <c r="P324" s="60">
        <v>2272</v>
      </c>
      <c r="Q324" s="60">
        <v>1817.6</v>
      </c>
      <c r="R324" s="60">
        <v>1704</v>
      </c>
      <c r="T324" s="96">
        <f t="shared" si="16"/>
        <v>0</v>
      </c>
      <c r="U324" s="96">
        <f t="shared" si="17"/>
        <v>0</v>
      </c>
      <c r="W324" s="94">
        <f t="shared" si="18"/>
        <v>0</v>
      </c>
      <c r="X324" s="94">
        <f t="shared" si="19"/>
        <v>0</v>
      </c>
    </row>
    <row r="325" spans="1:24" ht="127.5">
      <c r="A325" s="20">
        <v>315</v>
      </c>
      <c r="B325" s="21" t="s">
        <v>1049</v>
      </c>
      <c r="C325" s="31" t="s">
        <v>1050</v>
      </c>
      <c r="D325" s="21" t="s">
        <v>559</v>
      </c>
      <c r="E325" s="23">
        <v>0</v>
      </c>
      <c r="F325" s="24">
        <v>0</v>
      </c>
      <c r="G325" s="24">
        <v>0</v>
      </c>
      <c r="H325" s="25">
        <v>0</v>
      </c>
      <c r="I325" s="26"/>
      <c r="J325" s="24">
        <v>0</v>
      </c>
      <c r="K325" s="27">
        <v>0</v>
      </c>
      <c r="L325" s="43"/>
      <c r="M325" s="53">
        <v>0</v>
      </c>
      <c r="O325" s="60">
        <v>172884</v>
      </c>
      <c r="P325" s="60">
        <v>2272</v>
      </c>
      <c r="Q325" s="60">
        <v>1817.6</v>
      </c>
      <c r="R325" s="60">
        <v>1704</v>
      </c>
      <c r="T325" s="96">
        <f t="shared" si="16"/>
        <v>0</v>
      </c>
      <c r="U325" s="96">
        <f t="shared" si="17"/>
        <v>0</v>
      </c>
      <c r="W325" s="94">
        <f t="shared" si="18"/>
        <v>0</v>
      </c>
      <c r="X325" s="94">
        <f t="shared" si="19"/>
        <v>0</v>
      </c>
    </row>
    <row r="326" spans="1:24" ht="127.5">
      <c r="A326" s="20">
        <v>316</v>
      </c>
      <c r="B326" s="21" t="s">
        <v>1051</v>
      </c>
      <c r="C326" s="31" t="s">
        <v>1052</v>
      </c>
      <c r="D326" s="21" t="s">
        <v>559</v>
      </c>
      <c r="E326" s="23">
        <v>0</v>
      </c>
      <c r="F326" s="24">
        <v>0</v>
      </c>
      <c r="G326" s="24">
        <v>0</v>
      </c>
      <c r="H326" s="25">
        <v>0</v>
      </c>
      <c r="I326" s="26"/>
      <c r="J326" s="24">
        <v>0</v>
      </c>
      <c r="K326" s="27">
        <v>0</v>
      </c>
      <c r="L326" s="43"/>
      <c r="M326" s="53">
        <v>0</v>
      </c>
      <c r="O326" s="60">
        <v>152938</v>
      </c>
      <c r="P326" s="60">
        <v>2272</v>
      </c>
      <c r="Q326" s="60">
        <v>1817.6</v>
      </c>
      <c r="R326" s="60">
        <v>1704</v>
      </c>
      <c r="T326" s="96">
        <f t="shared" si="16"/>
        <v>0</v>
      </c>
      <c r="U326" s="96">
        <f t="shared" si="17"/>
        <v>0</v>
      </c>
      <c r="W326" s="94">
        <f t="shared" si="18"/>
        <v>0</v>
      </c>
      <c r="X326" s="94">
        <f t="shared" si="19"/>
        <v>0</v>
      </c>
    </row>
    <row r="327" spans="1:24" ht="102">
      <c r="A327" s="20">
        <v>317</v>
      </c>
      <c r="B327" s="21" t="s">
        <v>1053</v>
      </c>
      <c r="C327" s="31" t="s">
        <v>1054</v>
      </c>
      <c r="D327" s="21" t="s">
        <v>559</v>
      </c>
      <c r="E327" s="23">
        <v>0</v>
      </c>
      <c r="F327" s="24">
        <v>0</v>
      </c>
      <c r="G327" s="24">
        <v>0</v>
      </c>
      <c r="H327" s="25">
        <v>0</v>
      </c>
      <c r="I327" s="26"/>
      <c r="J327" s="24">
        <v>0</v>
      </c>
      <c r="K327" s="27">
        <v>0</v>
      </c>
      <c r="L327" s="43"/>
      <c r="M327" s="53">
        <v>0</v>
      </c>
      <c r="O327" s="60">
        <v>689771</v>
      </c>
      <c r="P327" s="60">
        <v>5236</v>
      </c>
      <c r="Q327" s="60">
        <v>4188.8</v>
      </c>
      <c r="R327" s="60">
        <v>3927</v>
      </c>
      <c r="T327" s="96">
        <f t="shared" si="16"/>
        <v>0</v>
      </c>
      <c r="U327" s="96">
        <f t="shared" si="17"/>
        <v>0</v>
      </c>
      <c r="W327" s="94">
        <f t="shared" si="18"/>
        <v>0</v>
      </c>
      <c r="X327" s="94">
        <f t="shared" si="19"/>
        <v>0</v>
      </c>
    </row>
    <row r="328" spans="1:24" ht="114.75">
      <c r="A328" s="20">
        <v>318</v>
      </c>
      <c r="B328" s="21" t="s">
        <v>1055</v>
      </c>
      <c r="C328" s="31" t="s">
        <v>1056</v>
      </c>
      <c r="D328" s="21" t="s">
        <v>559</v>
      </c>
      <c r="E328" s="23">
        <v>0</v>
      </c>
      <c r="F328" s="24">
        <v>0</v>
      </c>
      <c r="G328" s="24">
        <v>0</v>
      </c>
      <c r="H328" s="25">
        <v>0</v>
      </c>
      <c r="I328" s="26"/>
      <c r="J328" s="24">
        <v>0</v>
      </c>
      <c r="K328" s="27">
        <v>0</v>
      </c>
      <c r="L328" s="43"/>
      <c r="M328" s="53">
        <v>0</v>
      </c>
      <c r="O328" s="60">
        <v>736123</v>
      </c>
      <c r="P328" s="60">
        <v>5236</v>
      </c>
      <c r="Q328" s="60">
        <v>4188.8</v>
      </c>
      <c r="R328" s="60">
        <v>3927</v>
      </c>
      <c r="T328" s="96">
        <f t="shared" si="16"/>
        <v>0</v>
      </c>
      <c r="U328" s="96">
        <f t="shared" si="17"/>
        <v>0</v>
      </c>
      <c r="W328" s="94">
        <f t="shared" si="18"/>
        <v>0</v>
      </c>
      <c r="X328" s="94">
        <f t="shared" si="19"/>
        <v>0</v>
      </c>
    </row>
    <row r="329" spans="1:24" ht="127.5">
      <c r="A329" s="20">
        <v>319</v>
      </c>
      <c r="B329" s="21" t="s">
        <v>1057</v>
      </c>
      <c r="C329" s="31" t="s">
        <v>1058</v>
      </c>
      <c r="D329" s="21" t="s">
        <v>559</v>
      </c>
      <c r="E329" s="23">
        <v>0</v>
      </c>
      <c r="F329" s="24">
        <v>0</v>
      </c>
      <c r="G329" s="24">
        <v>0</v>
      </c>
      <c r="H329" s="25">
        <v>0</v>
      </c>
      <c r="I329" s="26"/>
      <c r="J329" s="24">
        <v>0</v>
      </c>
      <c r="K329" s="27">
        <v>0</v>
      </c>
      <c r="L329" s="43"/>
      <c r="M329" s="53">
        <v>0</v>
      </c>
      <c r="O329" s="60">
        <v>689771</v>
      </c>
      <c r="P329" s="60">
        <v>5236</v>
      </c>
      <c r="Q329" s="60">
        <v>4188.8</v>
      </c>
      <c r="R329" s="60">
        <v>3927</v>
      </c>
      <c r="T329" s="96">
        <f t="shared" si="16"/>
        <v>0</v>
      </c>
      <c r="U329" s="96">
        <f t="shared" si="17"/>
        <v>0</v>
      </c>
      <c r="W329" s="94">
        <f t="shared" si="18"/>
        <v>0</v>
      </c>
      <c r="X329" s="94">
        <f t="shared" si="19"/>
        <v>0</v>
      </c>
    </row>
    <row r="330" spans="1:24" ht="140.25">
      <c r="A330" s="20">
        <v>320</v>
      </c>
      <c r="B330" s="21" t="s">
        <v>1059</v>
      </c>
      <c r="C330" s="31" t="s">
        <v>1060</v>
      </c>
      <c r="D330" s="21" t="s">
        <v>559</v>
      </c>
      <c r="E330" s="23">
        <v>0</v>
      </c>
      <c r="F330" s="24">
        <v>0</v>
      </c>
      <c r="G330" s="24">
        <v>0</v>
      </c>
      <c r="H330" s="25">
        <v>0</v>
      </c>
      <c r="I330" s="26"/>
      <c r="J330" s="24">
        <v>0</v>
      </c>
      <c r="K330" s="27">
        <v>0</v>
      </c>
      <c r="L330" s="43"/>
      <c r="M330" s="53">
        <v>0</v>
      </c>
      <c r="O330" s="60">
        <v>736123</v>
      </c>
      <c r="P330" s="60">
        <v>5236</v>
      </c>
      <c r="Q330" s="60">
        <v>4188.8</v>
      </c>
      <c r="R330" s="60">
        <v>3927</v>
      </c>
      <c r="T330" s="96">
        <f t="shared" ref="T330:T393" si="20">F330*Q330</f>
        <v>0</v>
      </c>
      <c r="U330" s="96">
        <f t="shared" ref="U330:U393" si="21">F330*R330</f>
        <v>0</v>
      </c>
      <c r="W330" s="94">
        <f t="shared" ref="W330:W393" si="22">T330-L330</f>
        <v>0</v>
      </c>
      <c r="X330" s="94">
        <f t="shared" ref="X330:X393" si="23">U330-L330</f>
        <v>0</v>
      </c>
    </row>
    <row r="331" spans="1:24" ht="89.25">
      <c r="A331" s="20">
        <v>321</v>
      </c>
      <c r="B331" s="21" t="s">
        <v>1061</v>
      </c>
      <c r="C331" s="31" t="s">
        <v>1062</v>
      </c>
      <c r="D331" s="21" t="s">
        <v>559</v>
      </c>
      <c r="E331" s="23">
        <v>0</v>
      </c>
      <c r="F331" s="24">
        <v>0</v>
      </c>
      <c r="G331" s="24">
        <v>0</v>
      </c>
      <c r="H331" s="25">
        <v>0</v>
      </c>
      <c r="I331" s="26"/>
      <c r="J331" s="24">
        <v>0</v>
      </c>
      <c r="K331" s="27">
        <v>0</v>
      </c>
      <c r="L331" s="43"/>
      <c r="M331" s="53">
        <v>0</v>
      </c>
      <c r="O331" s="60">
        <v>989800</v>
      </c>
      <c r="P331" s="60">
        <v>15590</v>
      </c>
      <c r="Q331" s="60">
        <v>12472</v>
      </c>
      <c r="R331" s="60">
        <v>11692.5</v>
      </c>
      <c r="T331" s="96">
        <f t="shared" si="20"/>
        <v>0</v>
      </c>
      <c r="U331" s="96">
        <f t="shared" si="21"/>
        <v>0</v>
      </c>
      <c r="W331" s="94">
        <f t="shared" si="22"/>
        <v>0</v>
      </c>
      <c r="X331" s="94">
        <f t="shared" si="23"/>
        <v>0</v>
      </c>
    </row>
    <row r="332" spans="1:24" ht="89.25">
      <c r="A332" s="20">
        <v>322</v>
      </c>
      <c r="B332" s="21" t="s">
        <v>1063</v>
      </c>
      <c r="C332" s="31" t="s">
        <v>1064</v>
      </c>
      <c r="D332" s="21" t="s">
        <v>559</v>
      </c>
      <c r="E332" s="23">
        <v>0</v>
      </c>
      <c r="F332" s="24">
        <v>0</v>
      </c>
      <c r="G332" s="24">
        <v>0</v>
      </c>
      <c r="H332" s="25">
        <v>0</v>
      </c>
      <c r="I332" s="26"/>
      <c r="J332" s="24">
        <v>0</v>
      </c>
      <c r="K332" s="27">
        <v>0</v>
      </c>
      <c r="L332" s="43"/>
      <c r="M332" s="53">
        <v>0</v>
      </c>
      <c r="O332" s="60">
        <v>992911</v>
      </c>
      <c r="P332" s="60">
        <v>15590</v>
      </c>
      <c r="Q332" s="60">
        <v>12472</v>
      </c>
      <c r="R332" s="60">
        <v>11692.5</v>
      </c>
      <c r="T332" s="96">
        <f t="shared" si="20"/>
        <v>0</v>
      </c>
      <c r="U332" s="96">
        <f t="shared" si="21"/>
        <v>0</v>
      </c>
      <c r="W332" s="94">
        <f t="shared" si="22"/>
        <v>0</v>
      </c>
      <c r="X332" s="94">
        <f t="shared" si="23"/>
        <v>0</v>
      </c>
    </row>
    <row r="333" spans="1:24" ht="89.25">
      <c r="A333" s="20">
        <v>323</v>
      </c>
      <c r="B333" s="21" t="s">
        <v>1065</v>
      </c>
      <c r="C333" s="31" t="s">
        <v>1066</v>
      </c>
      <c r="D333" s="21" t="s">
        <v>559</v>
      </c>
      <c r="E333" s="23">
        <v>0</v>
      </c>
      <c r="F333" s="24">
        <v>0</v>
      </c>
      <c r="G333" s="24">
        <v>0</v>
      </c>
      <c r="H333" s="25">
        <v>0</v>
      </c>
      <c r="I333" s="26"/>
      <c r="J333" s="24">
        <v>0</v>
      </c>
      <c r="K333" s="27">
        <v>0</v>
      </c>
      <c r="L333" s="43"/>
      <c r="M333" s="53">
        <v>0</v>
      </c>
      <c r="O333" s="60">
        <v>989800</v>
      </c>
      <c r="P333" s="60">
        <v>15590</v>
      </c>
      <c r="Q333" s="60">
        <v>12472</v>
      </c>
      <c r="R333" s="60">
        <v>11692.5</v>
      </c>
      <c r="T333" s="96">
        <f t="shared" si="20"/>
        <v>0</v>
      </c>
      <c r="U333" s="96">
        <f t="shared" si="21"/>
        <v>0</v>
      </c>
      <c r="W333" s="94">
        <f t="shared" si="22"/>
        <v>0</v>
      </c>
      <c r="X333" s="94">
        <f t="shared" si="23"/>
        <v>0</v>
      </c>
    </row>
    <row r="334" spans="1:24" ht="89.25">
      <c r="A334" s="20">
        <v>324</v>
      </c>
      <c r="B334" s="21" t="s">
        <v>1067</v>
      </c>
      <c r="C334" s="31" t="s">
        <v>1068</v>
      </c>
      <c r="D334" s="21" t="s">
        <v>559</v>
      </c>
      <c r="E334" s="23">
        <v>0</v>
      </c>
      <c r="F334" s="24">
        <v>0</v>
      </c>
      <c r="G334" s="24">
        <v>0</v>
      </c>
      <c r="H334" s="25">
        <v>0</v>
      </c>
      <c r="I334" s="26"/>
      <c r="J334" s="24">
        <v>0</v>
      </c>
      <c r="K334" s="27">
        <v>0</v>
      </c>
      <c r="L334" s="43"/>
      <c r="M334" s="53">
        <v>0</v>
      </c>
      <c r="O334" s="60">
        <v>1360972</v>
      </c>
      <c r="P334" s="60">
        <v>14942</v>
      </c>
      <c r="Q334" s="60">
        <v>11953.6</v>
      </c>
      <c r="R334" s="60">
        <v>11206.5</v>
      </c>
      <c r="T334" s="96">
        <f t="shared" si="20"/>
        <v>0</v>
      </c>
      <c r="U334" s="96">
        <f t="shared" si="21"/>
        <v>0</v>
      </c>
      <c r="W334" s="94">
        <f t="shared" si="22"/>
        <v>0</v>
      </c>
      <c r="X334" s="94">
        <f t="shared" si="23"/>
        <v>0</v>
      </c>
    </row>
    <row r="335" spans="1:24" ht="89.25">
      <c r="A335" s="20">
        <v>325</v>
      </c>
      <c r="B335" s="21" t="s">
        <v>1069</v>
      </c>
      <c r="C335" s="31" t="s">
        <v>1070</v>
      </c>
      <c r="D335" s="21" t="s">
        <v>559</v>
      </c>
      <c r="E335" s="23">
        <v>0</v>
      </c>
      <c r="F335" s="24">
        <v>0</v>
      </c>
      <c r="G335" s="24">
        <v>0</v>
      </c>
      <c r="H335" s="25">
        <v>0</v>
      </c>
      <c r="I335" s="26"/>
      <c r="J335" s="24">
        <v>0</v>
      </c>
      <c r="K335" s="27">
        <v>0</v>
      </c>
      <c r="L335" s="43"/>
      <c r="M335" s="53">
        <v>0</v>
      </c>
      <c r="O335" s="60">
        <v>1275273</v>
      </c>
      <c r="P335" s="60">
        <v>14942</v>
      </c>
      <c r="Q335" s="60">
        <v>11953.6</v>
      </c>
      <c r="R335" s="60">
        <v>11206.5</v>
      </c>
      <c r="T335" s="96">
        <f t="shared" si="20"/>
        <v>0</v>
      </c>
      <c r="U335" s="96">
        <f t="shared" si="21"/>
        <v>0</v>
      </c>
      <c r="W335" s="94">
        <f t="shared" si="22"/>
        <v>0</v>
      </c>
      <c r="X335" s="94">
        <f t="shared" si="23"/>
        <v>0</v>
      </c>
    </row>
    <row r="336" spans="1:24" ht="89.25">
      <c r="A336" s="20">
        <v>326</v>
      </c>
      <c r="B336" s="21" t="s">
        <v>1071</v>
      </c>
      <c r="C336" s="31" t="s">
        <v>1072</v>
      </c>
      <c r="D336" s="21" t="s">
        <v>559</v>
      </c>
      <c r="E336" s="23">
        <v>0</v>
      </c>
      <c r="F336" s="24">
        <v>0</v>
      </c>
      <c r="G336" s="24">
        <v>0</v>
      </c>
      <c r="H336" s="25">
        <v>0</v>
      </c>
      <c r="I336" s="26"/>
      <c r="J336" s="24">
        <v>0</v>
      </c>
      <c r="K336" s="27">
        <v>0</v>
      </c>
      <c r="L336" s="43"/>
      <c r="M336" s="53">
        <v>0</v>
      </c>
      <c r="O336" s="60">
        <v>1360972</v>
      </c>
      <c r="P336" s="60">
        <v>14942</v>
      </c>
      <c r="Q336" s="60">
        <v>11953.6</v>
      </c>
      <c r="R336" s="60">
        <v>11206.5</v>
      </c>
      <c r="T336" s="96">
        <f t="shared" si="20"/>
        <v>0</v>
      </c>
      <c r="U336" s="96">
        <f t="shared" si="21"/>
        <v>0</v>
      </c>
      <c r="W336" s="94">
        <f t="shared" si="22"/>
        <v>0</v>
      </c>
      <c r="X336" s="94">
        <f t="shared" si="23"/>
        <v>0</v>
      </c>
    </row>
    <row r="337" spans="1:24" ht="89.25">
      <c r="A337" s="20">
        <v>327</v>
      </c>
      <c r="B337" s="21" t="s">
        <v>1073</v>
      </c>
      <c r="C337" s="31" t="s">
        <v>1074</v>
      </c>
      <c r="D337" s="21" t="s">
        <v>559</v>
      </c>
      <c r="E337" s="23">
        <v>0</v>
      </c>
      <c r="F337" s="24">
        <v>0</v>
      </c>
      <c r="G337" s="24">
        <v>0</v>
      </c>
      <c r="H337" s="25">
        <v>0</v>
      </c>
      <c r="I337" s="26"/>
      <c r="J337" s="24">
        <v>0</v>
      </c>
      <c r="K337" s="27">
        <v>0</v>
      </c>
      <c r="L337" s="43"/>
      <c r="M337" s="53">
        <v>0</v>
      </c>
      <c r="O337" s="60">
        <v>2196682</v>
      </c>
      <c r="P337" s="60">
        <v>27437</v>
      </c>
      <c r="Q337" s="60">
        <v>21949.599999999999</v>
      </c>
      <c r="R337" s="60">
        <v>20577.75</v>
      </c>
      <c r="T337" s="96">
        <f t="shared" si="20"/>
        <v>0</v>
      </c>
      <c r="U337" s="96">
        <f t="shared" si="21"/>
        <v>0</v>
      </c>
      <c r="W337" s="94">
        <f t="shared" si="22"/>
        <v>0</v>
      </c>
      <c r="X337" s="94">
        <f t="shared" si="23"/>
        <v>0</v>
      </c>
    </row>
    <row r="338" spans="1:24" ht="89.25">
      <c r="A338" s="20">
        <v>328</v>
      </c>
      <c r="B338" s="21" t="s">
        <v>1075</v>
      </c>
      <c r="C338" s="31" t="s">
        <v>1076</v>
      </c>
      <c r="D338" s="21" t="s">
        <v>559</v>
      </c>
      <c r="E338" s="23">
        <v>0</v>
      </c>
      <c r="F338" s="24">
        <v>0</v>
      </c>
      <c r="G338" s="24">
        <v>0</v>
      </c>
      <c r="H338" s="25">
        <v>0</v>
      </c>
      <c r="I338" s="26"/>
      <c r="J338" s="24">
        <v>0</v>
      </c>
      <c r="K338" s="27">
        <v>0</v>
      </c>
      <c r="L338" s="43"/>
      <c r="M338" s="53">
        <v>0</v>
      </c>
      <c r="O338" s="60">
        <v>2202277</v>
      </c>
      <c r="P338" s="60">
        <v>27437</v>
      </c>
      <c r="Q338" s="60">
        <v>21949.599999999999</v>
      </c>
      <c r="R338" s="60">
        <v>20577.75</v>
      </c>
      <c r="T338" s="96">
        <f t="shared" si="20"/>
        <v>0</v>
      </c>
      <c r="U338" s="96">
        <f t="shared" si="21"/>
        <v>0</v>
      </c>
      <c r="W338" s="94">
        <f t="shared" si="22"/>
        <v>0</v>
      </c>
      <c r="X338" s="94">
        <f t="shared" si="23"/>
        <v>0</v>
      </c>
    </row>
    <row r="339" spans="1:24" ht="89.25">
      <c r="A339" s="20">
        <v>329</v>
      </c>
      <c r="B339" s="21" t="s">
        <v>1077</v>
      </c>
      <c r="C339" s="31" t="s">
        <v>1078</v>
      </c>
      <c r="D339" s="21" t="s">
        <v>559</v>
      </c>
      <c r="E339" s="23">
        <v>0</v>
      </c>
      <c r="F339" s="24">
        <v>0</v>
      </c>
      <c r="G339" s="24">
        <v>0</v>
      </c>
      <c r="H339" s="25">
        <v>0</v>
      </c>
      <c r="I339" s="26"/>
      <c r="J339" s="24">
        <v>0</v>
      </c>
      <c r="K339" s="27">
        <v>0</v>
      </c>
      <c r="L339" s="43"/>
      <c r="M339" s="53">
        <v>0</v>
      </c>
      <c r="O339" s="60">
        <v>2196682</v>
      </c>
      <c r="P339" s="60">
        <v>27437</v>
      </c>
      <c r="Q339" s="60">
        <v>21949.599999999999</v>
      </c>
      <c r="R339" s="60">
        <v>20577.75</v>
      </c>
      <c r="T339" s="96">
        <f t="shared" si="20"/>
        <v>0</v>
      </c>
      <c r="U339" s="96">
        <f t="shared" si="21"/>
        <v>0</v>
      </c>
      <c r="W339" s="94">
        <f t="shared" si="22"/>
        <v>0</v>
      </c>
      <c r="X339" s="94">
        <f t="shared" si="23"/>
        <v>0</v>
      </c>
    </row>
    <row r="340" spans="1:24" ht="89.25">
      <c r="A340" s="20">
        <v>330</v>
      </c>
      <c r="B340" s="21" t="s">
        <v>1079</v>
      </c>
      <c r="C340" s="31" t="s">
        <v>1080</v>
      </c>
      <c r="D340" s="21" t="s">
        <v>559</v>
      </c>
      <c r="E340" s="23">
        <v>0</v>
      </c>
      <c r="F340" s="24">
        <v>0</v>
      </c>
      <c r="G340" s="24">
        <v>0</v>
      </c>
      <c r="H340" s="25">
        <v>0</v>
      </c>
      <c r="I340" s="26"/>
      <c r="J340" s="24">
        <v>0</v>
      </c>
      <c r="K340" s="27">
        <v>0</v>
      </c>
      <c r="L340" s="43"/>
      <c r="M340" s="53">
        <v>0</v>
      </c>
      <c r="O340" s="60">
        <v>5290566</v>
      </c>
      <c r="P340" s="60">
        <v>79229</v>
      </c>
      <c r="Q340" s="60">
        <v>63383.199999999997</v>
      </c>
      <c r="R340" s="60">
        <v>59421.75</v>
      </c>
      <c r="T340" s="96">
        <f t="shared" si="20"/>
        <v>0</v>
      </c>
      <c r="U340" s="96">
        <f t="shared" si="21"/>
        <v>0</v>
      </c>
      <c r="W340" s="94">
        <f t="shared" si="22"/>
        <v>0</v>
      </c>
      <c r="X340" s="94">
        <f t="shared" si="23"/>
        <v>0</v>
      </c>
    </row>
    <row r="341" spans="1:24" ht="89.25">
      <c r="A341" s="20">
        <v>331</v>
      </c>
      <c r="B341" s="21" t="s">
        <v>1081</v>
      </c>
      <c r="C341" s="31" t="s">
        <v>1082</v>
      </c>
      <c r="D341" s="21" t="s">
        <v>559</v>
      </c>
      <c r="E341" s="23">
        <v>0</v>
      </c>
      <c r="F341" s="24">
        <v>0</v>
      </c>
      <c r="G341" s="24">
        <v>0</v>
      </c>
      <c r="H341" s="25">
        <v>0</v>
      </c>
      <c r="I341" s="26"/>
      <c r="J341" s="24">
        <v>0</v>
      </c>
      <c r="K341" s="27">
        <v>0</v>
      </c>
      <c r="L341" s="43"/>
      <c r="M341" s="53">
        <v>0</v>
      </c>
      <c r="O341" s="60">
        <v>5280107</v>
      </c>
      <c r="P341" s="60">
        <v>79229</v>
      </c>
      <c r="Q341" s="60">
        <v>63383.199999999997</v>
      </c>
      <c r="R341" s="60">
        <v>59421.75</v>
      </c>
      <c r="T341" s="96">
        <f t="shared" si="20"/>
        <v>0</v>
      </c>
      <c r="U341" s="96">
        <f t="shared" si="21"/>
        <v>0</v>
      </c>
      <c r="W341" s="94">
        <f t="shared" si="22"/>
        <v>0</v>
      </c>
      <c r="X341" s="94">
        <f t="shared" si="23"/>
        <v>0</v>
      </c>
    </row>
    <row r="342" spans="1:24" ht="89.25">
      <c r="A342" s="20">
        <v>332</v>
      </c>
      <c r="B342" s="21" t="s">
        <v>1083</v>
      </c>
      <c r="C342" s="31" t="s">
        <v>1084</v>
      </c>
      <c r="D342" s="21" t="s">
        <v>559</v>
      </c>
      <c r="E342" s="23">
        <v>0</v>
      </c>
      <c r="F342" s="24">
        <v>0</v>
      </c>
      <c r="G342" s="24">
        <v>0</v>
      </c>
      <c r="H342" s="25">
        <v>0</v>
      </c>
      <c r="I342" s="26"/>
      <c r="J342" s="24">
        <v>0</v>
      </c>
      <c r="K342" s="27">
        <v>0</v>
      </c>
      <c r="L342" s="43"/>
      <c r="M342" s="53">
        <v>0</v>
      </c>
      <c r="O342" s="60">
        <v>5282014</v>
      </c>
      <c r="P342" s="60">
        <v>79229</v>
      </c>
      <c r="Q342" s="60">
        <v>63383.199999999997</v>
      </c>
      <c r="R342" s="60">
        <v>59421.75</v>
      </c>
      <c r="T342" s="96">
        <f t="shared" si="20"/>
        <v>0</v>
      </c>
      <c r="U342" s="96">
        <f t="shared" si="21"/>
        <v>0</v>
      </c>
      <c r="W342" s="94">
        <f t="shared" si="22"/>
        <v>0</v>
      </c>
      <c r="X342" s="94">
        <f t="shared" si="23"/>
        <v>0</v>
      </c>
    </row>
    <row r="343" spans="1:24" ht="89.25">
      <c r="A343" s="20">
        <v>333</v>
      </c>
      <c r="B343" s="21" t="s">
        <v>1085</v>
      </c>
      <c r="C343" s="31" t="s">
        <v>1086</v>
      </c>
      <c r="D343" s="21" t="s">
        <v>559</v>
      </c>
      <c r="E343" s="23">
        <v>0</v>
      </c>
      <c r="F343" s="24">
        <v>0</v>
      </c>
      <c r="G343" s="24">
        <v>0</v>
      </c>
      <c r="H343" s="25">
        <v>0</v>
      </c>
      <c r="I343" s="26"/>
      <c r="J343" s="24">
        <v>0</v>
      </c>
      <c r="K343" s="27">
        <v>0</v>
      </c>
      <c r="L343" s="43"/>
      <c r="M343" s="53">
        <v>0</v>
      </c>
      <c r="O343" s="60">
        <v>8130308</v>
      </c>
      <c r="P343" s="60">
        <v>79768</v>
      </c>
      <c r="Q343" s="60">
        <v>63814.400000000001</v>
      </c>
      <c r="R343" s="60">
        <v>59826</v>
      </c>
      <c r="T343" s="96">
        <f t="shared" si="20"/>
        <v>0</v>
      </c>
      <c r="U343" s="96">
        <f t="shared" si="21"/>
        <v>0</v>
      </c>
      <c r="W343" s="94">
        <f t="shared" si="22"/>
        <v>0</v>
      </c>
      <c r="X343" s="94">
        <f t="shared" si="23"/>
        <v>0</v>
      </c>
    </row>
    <row r="344" spans="1:24" ht="89.25">
      <c r="A344" s="20">
        <v>334</v>
      </c>
      <c r="B344" s="21" t="s">
        <v>1087</v>
      </c>
      <c r="C344" s="31" t="s">
        <v>1088</v>
      </c>
      <c r="D344" s="21" t="s">
        <v>559</v>
      </c>
      <c r="E344" s="23">
        <v>0</v>
      </c>
      <c r="F344" s="24">
        <v>0</v>
      </c>
      <c r="G344" s="24">
        <v>0</v>
      </c>
      <c r="H344" s="25">
        <v>0</v>
      </c>
      <c r="I344" s="26"/>
      <c r="J344" s="24">
        <v>0</v>
      </c>
      <c r="K344" s="27">
        <v>0</v>
      </c>
      <c r="L344" s="43"/>
      <c r="M344" s="53">
        <v>0</v>
      </c>
      <c r="O344" s="60">
        <v>7977814</v>
      </c>
      <c r="P344" s="60">
        <v>79768</v>
      </c>
      <c r="Q344" s="60">
        <v>63814.400000000001</v>
      </c>
      <c r="R344" s="60">
        <v>59826</v>
      </c>
      <c r="T344" s="96">
        <f t="shared" si="20"/>
        <v>0</v>
      </c>
      <c r="U344" s="96">
        <f t="shared" si="21"/>
        <v>0</v>
      </c>
      <c r="W344" s="94">
        <f t="shared" si="22"/>
        <v>0</v>
      </c>
      <c r="X344" s="94">
        <f t="shared" si="23"/>
        <v>0</v>
      </c>
    </row>
    <row r="345" spans="1:24" ht="409.5">
      <c r="A345" s="20">
        <v>335</v>
      </c>
      <c r="B345" s="21" t="s">
        <v>1089</v>
      </c>
      <c r="C345" s="31" t="s">
        <v>1090</v>
      </c>
      <c r="D345" s="21" t="s">
        <v>559</v>
      </c>
      <c r="E345" s="23">
        <v>0</v>
      </c>
      <c r="F345" s="24">
        <v>0</v>
      </c>
      <c r="G345" s="24">
        <v>0</v>
      </c>
      <c r="H345" s="25">
        <v>0</v>
      </c>
      <c r="I345" s="26"/>
      <c r="J345" s="24">
        <v>0</v>
      </c>
      <c r="K345" s="27">
        <v>0</v>
      </c>
      <c r="L345" s="43"/>
      <c r="M345" s="53">
        <v>0</v>
      </c>
      <c r="O345" s="60">
        <v>615866</v>
      </c>
      <c r="P345" s="60">
        <v>11755</v>
      </c>
      <c r="Q345" s="60">
        <v>9404</v>
      </c>
      <c r="R345" s="60">
        <v>8816.25</v>
      </c>
      <c r="T345" s="96">
        <f t="shared" si="20"/>
        <v>0</v>
      </c>
      <c r="U345" s="96">
        <f t="shared" si="21"/>
        <v>0</v>
      </c>
      <c r="W345" s="94">
        <f t="shared" si="22"/>
        <v>0</v>
      </c>
      <c r="X345" s="94">
        <f t="shared" si="23"/>
        <v>0</v>
      </c>
    </row>
    <row r="346" spans="1:24" ht="409.5">
      <c r="A346" s="20">
        <v>336</v>
      </c>
      <c r="B346" s="21" t="s">
        <v>1091</v>
      </c>
      <c r="C346" s="31" t="s">
        <v>1092</v>
      </c>
      <c r="D346" s="21" t="s">
        <v>559</v>
      </c>
      <c r="E346" s="23">
        <v>1</v>
      </c>
      <c r="F346" s="24">
        <v>14611</v>
      </c>
      <c r="G346" s="24">
        <v>12785</v>
      </c>
      <c r="H346" s="25">
        <v>0</v>
      </c>
      <c r="I346" s="26"/>
      <c r="J346" s="24">
        <v>14611</v>
      </c>
      <c r="K346" s="27">
        <v>14611</v>
      </c>
      <c r="L346" s="43"/>
      <c r="M346" s="53">
        <v>1</v>
      </c>
      <c r="O346" s="60">
        <v>724461</v>
      </c>
      <c r="P346" s="60">
        <v>12785</v>
      </c>
      <c r="Q346" s="60">
        <v>10228</v>
      </c>
      <c r="R346" s="60">
        <v>9588.75</v>
      </c>
      <c r="T346" s="96">
        <f t="shared" si="20"/>
        <v>149441308</v>
      </c>
      <c r="U346" s="96">
        <f t="shared" si="21"/>
        <v>140101226.25</v>
      </c>
      <c r="W346" s="94">
        <f t="shared" si="22"/>
        <v>149441308</v>
      </c>
      <c r="X346" s="94">
        <f t="shared" si="23"/>
        <v>140101226.25</v>
      </c>
    </row>
    <row r="347" spans="1:24" ht="409.5">
      <c r="A347" s="20">
        <v>337</v>
      </c>
      <c r="B347" s="21" t="s">
        <v>1093</v>
      </c>
      <c r="C347" s="31" t="s">
        <v>1094</v>
      </c>
      <c r="D347" s="21" t="s">
        <v>559</v>
      </c>
      <c r="E347" s="23">
        <v>0</v>
      </c>
      <c r="F347" s="24">
        <v>0</v>
      </c>
      <c r="G347" s="24">
        <v>0</v>
      </c>
      <c r="H347" s="25">
        <v>0</v>
      </c>
      <c r="I347" s="26"/>
      <c r="J347" s="24">
        <v>0</v>
      </c>
      <c r="K347" s="27">
        <v>0</v>
      </c>
      <c r="L347" s="43"/>
      <c r="M347" s="53">
        <v>0</v>
      </c>
      <c r="O347" s="60">
        <v>846058</v>
      </c>
      <c r="P347" s="60">
        <v>14249</v>
      </c>
      <c r="Q347" s="60">
        <v>11399.2</v>
      </c>
      <c r="R347" s="60">
        <v>10686.75</v>
      </c>
      <c r="T347" s="96">
        <f t="shared" si="20"/>
        <v>0</v>
      </c>
      <c r="U347" s="96">
        <f t="shared" si="21"/>
        <v>0</v>
      </c>
      <c r="W347" s="94">
        <f t="shared" si="22"/>
        <v>0</v>
      </c>
      <c r="X347" s="94">
        <f t="shared" si="23"/>
        <v>0</v>
      </c>
    </row>
    <row r="348" spans="1:24" ht="409.5">
      <c r="A348" s="20">
        <v>338</v>
      </c>
      <c r="B348" s="21" t="s">
        <v>1095</v>
      </c>
      <c r="C348" s="31" t="s">
        <v>1096</v>
      </c>
      <c r="D348" s="21" t="s">
        <v>559</v>
      </c>
      <c r="E348" s="23">
        <v>0</v>
      </c>
      <c r="F348" s="24">
        <v>0</v>
      </c>
      <c r="G348" s="24">
        <v>0</v>
      </c>
      <c r="H348" s="25">
        <v>0</v>
      </c>
      <c r="I348" s="26"/>
      <c r="J348" s="24">
        <v>0</v>
      </c>
      <c r="K348" s="27">
        <v>0</v>
      </c>
      <c r="L348" s="43"/>
      <c r="M348" s="53">
        <v>0</v>
      </c>
      <c r="O348" s="60">
        <v>1115096</v>
      </c>
      <c r="P348" s="60">
        <v>14936</v>
      </c>
      <c r="Q348" s="60">
        <v>11948.8</v>
      </c>
      <c r="R348" s="60">
        <v>11202</v>
      </c>
      <c r="T348" s="96">
        <f t="shared" si="20"/>
        <v>0</v>
      </c>
      <c r="U348" s="96">
        <f t="shared" si="21"/>
        <v>0</v>
      </c>
      <c r="W348" s="94">
        <f t="shared" si="22"/>
        <v>0</v>
      </c>
      <c r="X348" s="94">
        <f t="shared" si="23"/>
        <v>0</v>
      </c>
    </row>
    <row r="349" spans="1:24" ht="409.5">
      <c r="A349" s="20">
        <v>339</v>
      </c>
      <c r="B349" s="21" t="s">
        <v>1097</v>
      </c>
      <c r="C349" s="31" t="s">
        <v>1098</v>
      </c>
      <c r="D349" s="21" t="s">
        <v>559</v>
      </c>
      <c r="E349" s="23">
        <v>0</v>
      </c>
      <c r="F349" s="24">
        <v>0</v>
      </c>
      <c r="G349" s="24">
        <v>0</v>
      </c>
      <c r="H349" s="25">
        <v>0</v>
      </c>
      <c r="I349" s="26"/>
      <c r="J349" s="24">
        <v>0</v>
      </c>
      <c r="K349" s="27">
        <v>0</v>
      </c>
      <c r="L349" s="43"/>
      <c r="M349" s="53">
        <v>0</v>
      </c>
      <c r="O349" s="60">
        <v>1866480</v>
      </c>
      <c r="P349" s="60">
        <v>14123</v>
      </c>
      <c r="Q349" s="60">
        <v>11298.4</v>
      </c>
      <c r="R349" s="60">
        <v>10592.25</v>
      </c>
      <c r="T349" s="96">
        <f t="shared" si="20"/>
        <v>0</v>
      </c>
      <c r="U349" s="96">
        <f t="shared" si="21"/>
        <v>0</v>
      </c>
      <c r="W349" s="94">
        <f t="shared" si="22"/>
        <v>0</v>
      </c>
      <c r="X349" s="94">
        <f t="shared" si="23"/>
        <v>0</v>
      </c>
    </row>
    <row r="350" spans="1:24" ht="409.5">
      <c r="A350" s="20">
        <v>340</v>
      </c>
      <c r="B350" s="21" t="s">
        <v>1099</v>
      </c>
      <c r="C350" s="31" t="s">
        <v>1100</v>
      </c>
      <c r="D350" s="21" t="s">
        <v>559</v>
      </c>
      <c r="E350" s="23">
        <v>0</v>
      </c>
      <c r="F350" s="24">
        <v>0</v>
      </c>
      <c r="G350" s="24">
        <v>0</v>
      </c>
      <c r="H350" s="25">
        <v>0</v>
      </c>
      <c r="I350" s="26"/>
      <c r="J350" s="24">
        <v>0</v>
      </c>
      <c r="K350" s="27">
        <v>0</v>
      </c>
      <c r="L350" s="43"/>
      <c r="M350" s="53">
        <v>0</v>
      </c>
      <c r="O350" s="60">
        <v>2355724</v>
      </c>
      <c r="P350" s="60">
        <v>29054</v>
      </c>
      <c r="Q350" s="60">
        <v>23243.200000000001</v>
      </c>
      <c r="R350" s="60">
        <v>21790.5</v>
      </c>
      <c r="T350" s="96">
        <f t="shared" si="20"/>
        <v>0</v>
      </c>
      <c r="U350" s="96">
        <f t="shared" si="21"/>
        <v>0</v>
      </c>
      <c r="W350" s="94">
        <f t="shared" si="22"/>
        <v>0</v>
      </c>
      <c r="X350" s="94">
        <f t="shared" si="23"/>
        <v>0</v>
      </c>
    </row>
    <row r="351" spans="1:24" ht="63.75">
      <c r="A351" s="20">
        <v>341</v>
      </c>
      <c r="B351" s="21" t="s">
        <v>1101</v>
      </c>
      <c r="C351" s="31" t="s">
        <v>1102</v>
      </c>
      <c r="D351" s="21" t="s">
        <v>559</v>
      </c>
      <c r="E351" s="23">
        <v>0</v>
      </c>
      <c r="F351" s="24">
        <v>0</v>
      </c>
      <c r="G351" s="24">
        <v>0</v>
      </c>
      <c r="H351" s="25">
        <v>0</v>
      </c>
      <c r="I351" s="26"/>
      <c r="J351" s="24">
        <v>0</v>
      </c>
      <c r="K351" s="27">
        <v>0</v>
      </c>
      <c r="L351" s="43"/>
      <c r="M351" s="53">
        <v>0</v>
      </c>
      <c r="O351" s="60">
        <v>172884</v>
      </c>
      <c r="P351" s="60">
        <v>834</v>
      </c>
      <c r="Q351" s="60">
        <v>667.2</v>
      </c>
      <c r="R351" s="60">
        <v>625.5</v>
      </c>
      <c r="T351" s="96">
        <f t="shared" si="20"/>
        <v>0</v>
      </c>
      <c r="U351" s="96">
        <f t="shared" si="21"/>
        <v>0</v>
      </c>
      <c r="W351" s="94">
        <f t="shared" si="22"/>
        <v>0</v>
      </c>
      <c r="X351" s="94">
        <f t="shared" si="23"/>
        <v>0</v>
      </c>
    </row>
    <row r="352" spans="1:24" ht="89.25">
      <c r="A352" s="20">
        <v>342</v>
      </c>
      <c r="B352" s="21" t="s">
        <v>1103</v>
      </c>
      <c r="C352" s="31" t="s">
        <v>1104</v>
      </c>
      <c r="D352" s="21" t="s">
        <v>559</v>
      </c>
      <c r="E352" s="23">
        <v>0</v>
      </c>
      <c r="F352" s="24">
        <v>0</v>
      </c>
      <c r="G352" s="24">
        <v>0</v>
      </c>
      <c r="H352" s="25">
        <v>0</v>
      </c>
      <c r="I352" s="26"/>
      <c r="J352" s="24">
        <v>0</v>
      </c>
      <c r="K352" s="27">
        <v>0</v>
      </c>
      <c r="L352" s="43"/>
      <c r="M352" s="53">
        <v>0</v>
      </c>
      <c r="O352" s="60">
        <v>81725</v>
      </c>
      <c r="P352" s="60">
        <v>742</v>
      </c>
      <c r="Q352" s="60">
        <v>593.6</v>
      </c>
      <c r="R352" s="60">
        <v>556.5</v>
      </c>
      <c r="T352" s="96">
        <f t="shared" si="20"/>
        <v>0</v>
      </c>
      <c r="U352" s="96">
        <f t="shared" si="21"/>
        <v>0</v>
      </c>
      <c r="W352" s="94">
        <f t="shared" si="22"/>
        <v>0</v>
      </c>
      <c r="X352" s="94">
        <f t="shared" si="23"/>
        <v>0</v>
      </c>
    </row>
    <row r="353" spans="1:24" ht="51">
      <c r="A353" s="20">
        <v>343</v>
      </c>
      <c r="B353" s="21" t="s">
        <v>1105</v>
      </c>
      <c r="C353" s="31" t="s">
        <v>1106</v>
      </c>
      <c r="D353" s="21" t="s">
        <v>559</v>
      </c>
      <c r="E353" s="23">
        <v>0</v>
      </c>
      <c r="F353" s="24">
        <v>0</v>
      </c>
      <c r="G353" s="24">
        <v>0</v>
      </c>
      <c r="H353" s="25">
        <v>0</v>
      </c>
      <c r="I353" s="26"/>
      <c r="J353" s="24">
        <v>0</v>
      </c>
      <c r="K353" s="27">
        <v>0</v>
      </c>
      <c r="L353" s="43"/>
      <c r="M353" s="53">
        <v>0</v>
      </c>
      <c r="O353" s="60">
        <v>65496</v>
      </c>
      <c r="P353" s="60">
        <v>482</v>
      </c>
      <c r="Q353" s="60">
        <v>385.6</v>
      </c>
      <c r="R353" s="60">
        <v>361.5</v>
      </c>
      <c r="T353" s="96">
        <f t="shared" si="20"/>
        <v>0</v>
      </c>
      <c r="U353" s="96">
        <f t="shared" si="21"/>
        <v>0</v>
      </c>
      <c r="W353" s="94">
        <f t="shared" si="22"/>
        <v>0</v>
      </c>
      <c r="X353" s="94">
        <f t="shared" si="23"/>
        <v>0</v>
      </c>
    </row>
    <row r="354" spans="1:24" ht="153">
      <c r="A354" s="20">
        <v>344</v>
      </c>
      <c r="B354" s="21" t="s">
        <v>1107</v>
      </c>
      <c r="C354" s="31" t="s">
        <v>1108</v>
      </c>
      <c r="D354" s="21" t="s">
        <v>559</v>
      </c>
      <c r="E354" s="23">
        <v>0</v>
      </c>
      <c r="F354" s="24">
        <v>0</v>
      </c>
      <c r="G354" s="24">
        <v>0</v>
      </c>
      <c r="H354" s="25">
        <v>0</v>
      </c>
      <c r="I354" s="26"/>
      <c r="J354" s="24">
        <v>0</v>
      </c>
      <c r="K354" s="27">
        <v>0</v>
      </c>
      <c r="L354" s="43"/>
      <c r="M354" s="53">
        <v>0</v>
      </c>
      <c r="O354" s="60">
        <v>55994</v>
      </c>
      <c r="P354" s="60">
        <v>627</v>
      </c>
      <c r="Q354" s="60">
        <v>501.6</v>
      </c>
      <c r="R354" s="60">
        <v>470.25</v>
      </c>
      <c r="T354" s="96">
        <f t="shared" si="20"/>
        <v>0</v>
      </c>
      <c r="U354" s="96">
        <f t="shared" si="21"/>
        <v>0</v>
      </c>
      <c r="W354" s="94">
        <f t="shared" si="22"/>
        <v>0</v>
      </c>
      <c r="X354" s="94">
        <f t="shared" si="23"/>
        <v>0</v>
      </c>
    </row>
    <row r="355" spans="1:24" ht="140.25">
      <c r="A355" s="20">
        <v>345</v>
      </c>
      <c r="B355" s="21" t="s">
        <v>1109</v>
      </c>
      <c r="C355" s="31" t="s">
        <v>1110</v>
      </c>
      <c r="D355" s="21" t="s">
        <v>559</v>
      </c>
      <c r="E355" s="23">
        <v>0</v>
      </c>
      <c r="F355" s="24">
        <v>0</v>
      </c>
      <c r="G355" s="24">
        <v>0</v>
      </c>
      <c r="H355" s="25">
        <v>0</v>
      </c>
      <c r="I355" s="26"/>
      <c r="J355" s="24">
        <v>0</v>
      </c>
      <c r="K355" s="27">
        <v>0</v>
      </c>
      <c r="L355" s="43"/>
      <c r="M355" s="53">
        <v>0</v>
      </c>
      <c r="O355" s="60">
        <v>105541</v>
      </c>
      <c r="P355" s="60">
        <v>792</v>
      </c>
      <c r="Q355" s="60">
        <v>633.6</v>
      </c>
      <c r="R355" s="60">
        <v>594</v>
      </c>
      <c r="T355" s="96">
        <f t="shared" si="20"/>
        <v>0</v>
      </c>
      <c r="U355" s="96">
        <f t="shared" si="21"/>
        <v>0</v>
      </c>
      <c r="W355" s="94">
        <f t="shared" si="22"/>
        <v>0</v>
      </c>
      <c r="X355" s="94">
        <f t="shared" si="23"/>
        <v>0</v>
      </c>
    </row>
    <row r="356" spans="1:24" ht="140.25">
      <c r="A356" s="20">
        <v>346</v>
      </c>
      <c r="B356" s="21" t="s">
        <v>1111</v>
      </c>
      <c r="C356" s="31" t="s">
        <v>1112</v>
      </c>
      <c r="D356" s="21" t="s">
        <v>559</v>
      </c>
      <c r="E356" s="23">
        <v>0</v>
      </c>
      <c r="F356" s="24">
        <v>0</v>
      </c>
      <c r="G356" s="24">
        <v>0</v>
      </c>
      <c r="H356" s="25">
        <v>0</v>
      </c>
      <c r="I356" s="26"/>
      <c r="J356" s="24">
        <v>0</v>
      </c>
      <c r="K356" s="27">
        <v>0</v>
      </c>
      <c r="L356" s="43"/>
      <c r="M356" s="53">
        <v>0</v>
      </c>
      <c r="O356" s="60">
        <v>136536</v>
      </c>
      <c r="P356" s="60">
        <v>1216</v>
      </c>
      <c r="Q356" s="60">
        <v>972.8</v>
      </c>
      <c r="R356" s="60">
        <v>912</v>
      </c>
      <c r="T356" s="96">
        <f t="shared" si="20"/>
        <v>0</v>
      </c>
      <c r="U356" s="96">
        <f t="shared" si="21"/>
        <v>0</v>
      </c>
      <c r="W356" s="94">
        <f t="shared" si="22"/>
        <v>0</v>
      </c>
      <c r="X356" s="94">
        <f t="shared" si="23"/>
        <v>0</v>
      </c>
    </row>
    <row r="357" spans="1:24" ht="140.25">
      <c r="A357" s="20">
        <v>347</v>
      </c>
      <c r="B357" s="21" t="s">
        <v>1113</v>
      </c>
      <c r="C357" s="31" t="s">
        <v>1114</v>
      </c>
      <c r="D357" s="21" t="s">
        <v>559</v>
      </c>
      <c r="E357" s="23">
        <v>0</v>
      </c>
      <c r="F357" s="24">
        <v>0</v>
      </c>
      <c r="G357" s="24">
        <v>0</v>
      </c>
      <c r="H357" s="25">
        <v>0</v>
      </c>
      <c r="I357" s="26"/>
      <c r="J357" s="24">
        <v>0</v>
      </c>
      <c r="K357" s="27">
        <v>0</v>
      </c>
      <c r="L357" s="43"/>
      <c r="M357" s="53">
        <v>0</v>
      </c>
      <c r="O357" s="60">
        <v>114338</v>
      </c>
      <c r="P357" s="60">
        <v>858</v>
      </c>
      <c r="Q357" s="60">
        <v>686.4</v>
      </c>
      <c r="R357" s="60">
        <v>643.5</v>
      </c>
      <c r="T357" s="96">
        <f t="shared" si="20"/>
        <v>0</v>
      </c>
      <c r="U357" s="96">
        <f t="shared" si="21"/>
        <v>0</v>
      </c>
      <c r="W357" s="94">
        <f t="shared" si="22"/>
        <v>0</v>
      </c>
      <c r="X357" s="94">
        <f t="shared" si="23"/>
        <v>0</v>
      </c>
    </row>
    <row r="358" spans="1:24" ht="178.5">
      <c r="A358" s="20">
        <v>348</v>
      </c>
      <c r="B358" s="21" t="s">
        <v>1115</v>
      </c>
      <c r="C358" s="31" t="s">
        <v>1116</v>
      </c>
      <c r="D358" s="21" t="s">
        <v>559</v>
      </c>
      <c r="E358" s="23">
        <v>0</v>
      </c>
      <c r="F358" s="24">
        <v>0</v>
      </c>
      <c r="G358" s="24">
        <v>0</v>
      </c>
      <c r="H358" s="25">
        <v>0</v>
      </c>
      <c r="I358" s="26"/>
      <c r="J358" s="24">
        <v>0</v>
      </c>
      <c r="K358" s="27">
        <v>0</v>
      </c>
      <c r="L358" s="43"/>
      <c r="M358" s="53">
        <v>0</v>
      </c>
      <c r="O358" s="60">
        <v>124382</v>
      </c>
      <c r="P358" s="60">
        <v>858</v>
      </c>
      <c r="Q358" s="60">
        <v>686.4</v>
      </c>
      <c r="R358" s="60">
        <v>643.5</v>
      </c>
      <c r="T358" s="96">
        <f t="shared" si="20"/>
        <v>0</v>
      </c>
      <c r="U358" s="96">
        <f t="shared" si="21"/>
        <v>0</v>
      </c>
      <c r="W358" s="94">
        <f t="shared" si="22"/>
        <v>0</v>
      </c>
      <c r="X358" s="94">
        <f t="shared" si="23"/>
        <v>0</v>
      </c>
    </row>
    <row r="359" spans="1:24" ht="191.25">
      <c r="A359" s="20">
        <v>349</v>
      </c>
      <c r="B359" s="21" t="s">
        <v>1117</v>
      </c>
      <c r="C359" s="31" t="s">
        <v>1118</v>
      </c>
      <c r="D359" s="21" t="s">
        <v>559</v>
      </c>
      <c r="E359" s="23">
        <v>2</v>
      </c>
      <c r="F359" s="24">
        <v>980</v>
      </c>
      <c r="G359" s="24">
        <v>858</v>
      </c>
      <c r="H359" s="25">
        <v>0</v>
      </c>
      <c r="I359" s="26"/>
      <c r="J359" s="24">
        <v>980</v>
      </c>
      <c r="K359" s="27">
        <v>1960</v>
      </c>
      <c r="L359" s="43"/>
      <c r="M359" s="53">
        <v>2</v>
      </c>
      <c r="O359" s="60">
        <v>67306</v>
      </c>
      <c r="P359" s="60">
        <v>858</v>
      </c>
      <c r="Q359" s="60">
        <v>686.4</v>
      </c>
      <c r="R359" s="60">
        <v>643.5</v>
      </c>
      <c r="T359" s="96">
        <f t="shared" si="20"/>
        <v>672672</v>
      </c>
      <c r="U359" s="96">
        <f t="shared" si="21"/>
        <v>630630</v>
      </c>
      <c r="W359" s="94">
        <f t="shared" si="22"/>
        <v>672672</v>
      </c>
      <c r="X359" s="94">
        <f t="shared" si="23"/>
        <v>630630</v>
      </c>
    </row>
    <row r="360" spans="1:24" ht="153">
      <c r="A360" s="20">
        <v>350</v>
      </c>
      <c r="B360" s="21" t="s">
        <v>1119</v>
      </c>
      <c r="C360" s="31" t="s">
        <v>1120</v>
      </c>
      <c r="D360" s="21" t="s">
        <v>559</v>
      </c>
      <c r="E360" s="23">
        <v>0</v>
      </c>
      <c r="F360" s="24">
        <v>0</v>
      </c>
      <c r="G360" s="24">
        <v>0</v>
      </c>
      <c r="H360" s="25">
        <v>0</v>
      </c>
      <c r="I360" s="26"/>
      <c r="J360" s="24">
        <v>0</v>
      </c>
      <c r="K360" s="27">
        <v>0</v>
      </c>
      <c r="L360" s="43"/>
      <c r="M360" s="53">
        <v>0</v>
      </c>
      <c r="O360" s="60">
        <v>322440</v>
      </c>
      <c r="P360" s="60">
        <v>1258</v>
      </c>
      <c r="Q360" s="60">
        <v>1006.4</v>
      </c>
      <c r="R360" s="60">
        <v>943.5</v>
      </c>
      <c r="T360" s="96">
        <f t="shared" si="20"/>
        <v>0</v>
      </c>
      <c r="U360" s="96">
        <f t="shared" si="21"/>
        <v>0</v>
      </c>
      <c r="W360" s="94">
        <f t="shared" si="22"/>
        <v>0</v>
      </c>
      <c r="X360" s="94">
        <f t="shared" si="23"/>
        <v>0</v>
      </c>
    </row>
    <row r="361" spans="1:24" ht="153">
      <c r="A361" s="20">
        <v>351</v>
      </c>
      <c r="B361" s="21" t="s">
        <v>1121</v>
      </c>
      <c r="C361" s="31" t="s">
        <v>1122</v>
      </c>
      <c r="D361" s="21" t="s">
        <v>559</v>
      </c>
      <c r="E361" s="23">
        <v>0</v>
      </c>
      <c r="F361" s="24">
        <v>0</v>
      </c>
      <c r="G361" s="24">
        <v>0</v>
      </c>
      <c r="H361" s="25">
        <v>0</v>
      </c>
      <c r="I361" s="26"/>
      <c r="J361" s="24">
        <v>0</v>
      </c>
      <c r="K361" s="27">
        <v>0</v>
      </c>
      <c r="L361" s="43"/>
      <c r="M361" s="53">
        <v>0</v>
      </c>
      <c r="O361" s="60">
        <v>683861</v>
      </c>
      <c r="P361" s="60">
        <v>3773</v>
      </c>
      <c r="Q361" s="60">
        <v>3018.4</v>
      </c>
      <c r="R361" s="60">
        <v>2829.75</v>
      </c>
      <c r="T361" s="96">
        <f t="shared" si="20"/>
        <v>0</v>
      </c>
      <c r="U361" s="96">
        <f t="shared" si="21"/>
        <v>0</v>
      </c>
      <c r="W361" s="94">
        <f t="shared" si="22"/>
        <v>0</v>
      </c>
      <c r="X361" s="94">
        <f t="shared" si="23"/>
        <v>0</v>
      </c>
    </row>
    <row r="362" spans="1:24" ht="229.5">
      <c r="A362" s="20">
        <v>352</v>
      </c>
      <c r="B362" s="21" t="s">
        <v>1123</v>
      </c>
      <c r="C362" s="31" t="s">
        <v>1124</v>
      </c>
      <c r="D362" s="21" t="s">
        <v>559</v>
      </c>
      <c r="E362" s="23">
        <v>0</v>
      </c>
      <c r="F362" s="24">
        <v>0</v>
      </c>
      <c r="G362" s="24">
        <v>0</v>
      </c>
      <c r="H362" s="25">
        <v>0</v>
      </c>
      <c r="I362" s="26"/>
      <c r="J362" s="24">
        <v>0</v>
      </c>
      <c r="K362" s="27">
        <v>0</v>
      </c>
      <c r="L362" s="43"/>
      <c r="M362" s="53">
        <v>0</v>
      </c>
      <c r="O362" s="60">
        <v>554175</v>
      </c>
      <c r="P362" s="60">
        <v>13158</v>
      </c>
      <c r="Q362" s="60">
        <v>10526.4</v>
      </c>
      <c r="R362" s="60">
        <v>9868.5</v>
      </c>
      <c r="T362" s="96">
        <f t="shared" si="20"/>
        <v>0</v>
      </c>
      <c r="U362" s="96">
        <f t="shared" si="21"/>
        <v>0</v>
      </c>
      <c r="W362" s="94">
        <f t="shared" si="22"/>
        <v>0</v>
      </c>
      <c r="X362" s="94">
        <f t="shared" si="23"/>
        <v>0</v>
      </c>
    </row>
    <row r="363" spans="1:24" ht="178.5">
      <c r="A363" s="20">
        <v>353</v>
      </c>
      <c r="B363" s="21" t="s">
        <v>1125</v>
      </c>
      <c r="C363" s="31" t="s">
        <v>1126</v>
      </c>
      <c r="D363" s="21" t="s">
        <v>559</v>
      </c>
      <c r="E363" s="23">
        <v>0</v>
      </c>
      <c r="F363" s="24">
        <v>0</v>
      </c>
      <c r="G363" s="24">
        <v>0</v>
      </c>
      <c r="H363" s="25">
        <v>0</v>
      </c>
      <c r="I363" s="26"/>
      <c r="J363" s="24">
        <v>0</v>
      </c>
      <c r="K363" s="27">
        <v>0</v>
      </c>
      <c r="L363" s="43"/>
      <c r="M363" s="53">
        <v>0</v>
      </c>
      <c r="O363" s="60">
        <v>521338</v>
      </c>
      <c r="P363" s="60">
        <v>1237</v>
      </c>
      <c r="Q363" s="60">
        <v>989.6</v>
      </c>
      <c r="R363" s="60">
        <v>927.75</v>
      </c>
      <c r="T363" s="96">
        <f t="shared" si="20"/>
        <v>0</v>
      </c>
      <c r="U363" s="96">
        <f t="shared" si="21"/>
        <v>0</v>
      </c>
      <c r="W363" s="94">
        <f t="shared" si="22"/>
        <v>0</v>
      </c>
      <c r="X363" s="94">
        <f t="shared" si="23"/>
        <v>0</v>
      </c>
    </row>
    <row r="364" spans="1:24" ht="178.5">
      <c r="A364" s="20">
        <v>354</v>
      </c>
      <c r="B364" s="21" t="s">
        <v>1127</v>
      </c>
      <c r="C364" s="31" t="s">
        <v>1128</v>
      </c>
      <c r="D364" s="21" t="s">
        <v>559</v>
      </c>
      <c r="E364" s="23">
        <v>0</v>
      </c>
      <c r="F364" s="24">
        <v>0</v>
      </c>
      <c r="G364" s="24">
        <v>0</v>
      </c>
      <c r="H364" s="25">
        <v>0</v>
      </c>
      <c r="I364" s="26"/>
      <c r="J364" s="24">
        <v>0</v>
      </c>
      <c r="K364" s="27">
        <v>0</v>
      </c>
      <c r="L364" s="43"/>
      <c r="M364" s="53">
        <v>0</v>
      </c>
      <c r="O364" s="60">
        <v>435938</v>
      </c>
      <c r="P364" s="60">
        <v>3312</v>
      </c>
      <c r="Q364" s="60">
        <v>2649.6</v>
      </c>
      <c r="R364" s="60">
        <v>2484</v>
      </c>
      <c r="T364" s="96">
        <f t="shared" si="20"/>
        <v>0</v>
      </c>
      <c r="U364" s="96">
        <f t="shared" si="21"/>
        <v>0</v>
      </c>
      <c r="W364" s="94">
        <f t="shared" si="22"/>
        <v>0</v>
      </c>
      <c r="X364" s="94">
        <f t="shared" si="23"/>
        <v>0</v>
      </c>
    </row>
    <row r="365" spans="1:24" ht="165.75">
      <c r="A365" s="20">
        <v>355</v>
      </c>
      <c r="B365" s="21" t="s">
        <v>1129</v>
      </c>
      <c r="C365" s="31" t="s">
        <v>1130</v>
      </c>
      <c r="D365" s="21" t="s">
        <v>559</v>
      </c>
      <c r="E365" s="23">
        <v>0</v>
      </c>
      <c r="F365" s="24">
        <v>0</v>
      </c>
      <c r="G365" s="24">
        <v>0</v>
      </c>
      <c r="H365" s="25">
        <v>0</v>
      </c>
      <c r="I365" s="26"/>
      <c r="J365" s="24">
        <v>0</v>
      </c>
      <c r="K365" s="27">
        <v>0</v>
      </c>
      <c r="L365" s="43"/>
      <c r="M365" s="53">
        <v>0</v>
      </c>
      <c r="O365" s="60">
        <v>320711</v>
      </c>
      <c r="P365" s="60">
        <v>880</v>
      </c>
      <c r="Q365" s="60">
        <v>704</v>
      </c>
      <c r="R365" s="60">
        <v>660</v>
      </c>
      <c r="T365" s="96">
        <f t="shared" si="20"/>
        <v>0</v>
      </c>
      <c r="U365" s="96">
        <f t="shared" si="21"/>
        <v>0</v>
      </c>
      <c r="W365" s="94">
        <f t="shared" si="22"/>
        <v>0</v>
      </c>
      <c r="X365" s="94">
        <f t="shared" si="23"/>
        <v>0</v>
      </c>
    </row>
    <row r="366" spans="1:24" ht="165.75">
      <c r="A366" s="20">
        <v>356</v>
      </c>
      <c r="B366" s="21" t="s">
        <v>1131</v>
      </c>
      <c r="C366" s="31" t="s">
        <v>1132</v>
      </c>
      <c r="D366" s="21" t="s">
        <v>559</v>
      </c>
      <c r="E366" s="23">
        <v>0</v>
      </c>
      <c r="F366" s="24">
        <v>0</v>
      </c>
      <c r="G366" s="24">
        <v>0</v>
      </c>
      <c r="H366" s="25">
        <v>0</v>
      </c>
      <c r="I366" s="26"/>
      <c r="J366" s="24">
        <v>0</v>
      </c>
      <c r="K366" s="27">
        <v>0</v>
      </c>
      <c r="L366" s="43"/>
      <c r="M366" s="53">
        <v>0</v>
      </c>
      <c r="O366" s="60">
        <v>556372</v>
      </c>
      <c r="P366" s="60">
        <v>3333</v>
      </c>
      <c r="Q366" s="60">
        <v>2666.4</v>
      </c>
      <c r="R366" s="60">
        <v>2499.75</v>
      </c>
      <c r="T366" s="96">
        <f t="shared" si="20"/>
        <v>0</v>
      </c>
      <c r="U366" s="96">
        <f t="shared" si="21"/>
        <v>0</v>
      </c>
      <c r="W366" s="94">
        <f t="shared" si="22"/>
        <v>0</v>
      </c>
      <c r="X366" s="94">
        <f t="shared" si="23"/>
        <v>0</v>
      </c>
    </row>
    <row r="367" spans="1:24" ht="178.5">
      <c r="A367" s="20">
        <v>357</v>
      </c>
      <c r="B367" s="21" t="s">
        <v>1133</v>
      </c>
      <c r="C367" s="31" t="s">
        <v>1134</v>
      </c>
      <c r="D367" s="21" t="s">
        <v>559</v>
      </c>
      <c r="E367" s="23">
        <v>0</v>
      </c>
      <c r="F367" s="24">
        <v>0</v>
      </c>
      <c r="G367" s="24">
        <v>0</v>
      </c>
      <c r="H367" s="25">
        <v>0</v>
      </c>
      <c r="I367" s="26"/>
      <c r="J367" s="24">
        <v>0</v>
      </c>
      <c r="K367" s="27">
        <v>0</v>
      </c>
      <c r="L367" s="43"/>
      <c r="M367" s="53">
        <v>0</v>
      </c>
      <c r="O367" s="60">
        <v>344885</v>
      </c>
      <c r="P367" s="60">
        <v>2264</v>
      </c>
      <c r="Q367" s="60">
        <v>1811.2</v>
      </c>
      <c r="R367" s="60">
        <v>1698</v>
      </c>
      <c r="T367" s="96">
        <f t="shared" si="20"/>
        <v>0</v>
      </c>
      <c r="U367" s="96">
        <f t="shared" si="21"/>
        <v>0</v>
      </c>
      <c r="W367" s="94">
        <f t="shared" si="22"/>
        <v>0</v>
      </c>
      <c r="X367" s="94">
        <f t="shared" si="23"/>
        <v>0</v>
      </c>
    </row>
    <row r="368" spans="1:24" ht="178.5">
      <c r="A368" s="20">
        <v>358</v>
      </c>
      <c r="B368" s="21" t="s">
        <v>1135</v>
      </c>
      <c r="C368" s="31" t="s">
        <v>1136</v>
      </c>
      <c r="D368" s="21" t="s">
        <v>559</v>
      </c>
      <c r="E368" s="23">
        <v>0</v>
      </c>
      <c r="F368" s="24">
        <v>0</v>
      </c>
      <c r="G368" s="24">
        <v>0</v>
      </c>
      <c r="H368" s="25">
        <v>0</v>
      </c>
      <c r="I368" s="26"/>
      <c r="J368" s="24">
        <v>0</v>
      </c>
      <c r="K368" s="27">
        <v>0</v>
      </c>
      <c r="L368" s="43"/>
      <c r="M368" s="53">
        <v>0</v>
      </c>
      <c r="O368" s="60">
        <v>1245417</v>
      </c>
      <c r="P368" s="60">
        <v>15674</v>
      </c>
      <c r="Q368" s="60">
        <v>12539.2</v>
      </c>
      <c r="R368" s="60">
        <v>11755.5</v>
      </c>
      <c r="T368" s="96">
        <f t="shared" si="20"/>
        <v>0</v>
      </c>
      <c r="U368" s="96">
        <f t="shared" si="21"/>
        <v>0</v>
      </c>
      <c r="W368" s="94">
        <f t="shared" si="22"/>
        <v>0</v>
      </c>
      <c r="X368" s="94">
        <f t="shared" si="23"/>
        <v>0</v>
      </c>
    </row>
    <row r="369" spans="1:24" ht="178.5">
      <c r="A369" s="20">
        <v>359</v>
      </c>
      <c r="B369" s="21" t="s">
        <v>1137</v>
      </c>
      <c r="C369" s="31" t="s">
        <v>1138</v>
      </c>
      <c r="D369" s="21" t="s">
        <v>559</v>
      </c>
      <c r="E369" s="23">
        <v>0</v>
      </c>
      <c r="F369" s="24">
        <v>0</v>
      </c>
      <c r="G369" s="24">
        <v>0</v>
      </c>
      <c r="H369" s="25">
        <v>0</v>
      </c>
      <c r="I369" s="26"/>
      <c r="J369" s="24">
        <v>0</v>
      </c>
      <c r="K369" s="27">
        <v>0</v>
      </c>
      <c r="L369" s="43"/>
      <c r="M369" s="53">
        <v>0</v>
      </c>
      <c r="O369" s="60">
        <v>911182</v>
      </c>
      <c r="P369" s="60">
        <v>1170</v>
      </c>
      <c r="Q369" s="60">
        <v>936</v>
      </c>
      <c r="R369" s="60">
        <v>877.5</v>
      </c>
      <c r="T369" s="96">
        <f t="shared" si="20"/>
        <v>0</v>
      </c>
      <c r="U369" s="96">
        <f t="shared" si="21"/>
        <v>0</v>
      </c>
      <c r="W369" s="94">
        <f t="shared" si="22"/>
        <v>0</v>
      </c>
      <c r="X369" s="94">
        <f t="shared" si="23"/>
        <v>0</v>
      </c>
    </row>
    <row r="370" spans="1:24" ht="165.75">
      <c r="A370" s="20">
        <v>360</v>
      </c>
      <c r="B370" s="21" t="s">
        <v>1139</v>
      </c>
      <c r="C370" s="31" t="s">
        <v>1140</v>
      </c>
      <c r="D370" s="21" t="s">
        <v>559</v>
      </c>
      <c r="E370" s="23">
        <v>0</v>
      </c>
      <c r="F370" s="24">
        <v>0</v>
      </c>
      <c r="G370" s="24">
        <v>0</v>
      </c>
      <c r="H370" s="25">
        <v>0</v>
      </c>
      <c r="I370" s="26"/>
      <c r="J370" s="24">
        <v>0</v>
      </c>
      <c r="K370" s="27">
        <v>0</v>
      </c>
      <c r="L370" s="43"/>
      <c r="M370" s="53">
        <v>0</v>
      </c>
      <c r="O370" s="60">
        <v>4279785</v>
      </c>
      <c r="P370" s="60">
        <v>4817</v>
      </c>
      <c r="Q370" s="60">
        <v>3853.6</v>
      </c>
      <c r="R370" s="60">
        <v>3612.75</v>
      </c>
      <c r="T370" s="96">
        <f t="shared" si="20"/>
        <v>0</v>
      </c>
      <c r="U370" s="96">
        <f t="shared" si="21"/>
        <v>0</v>
      </c>
      <c r="W370" s="94">
        <f t="shared" si="22"/>
        <v>0</v>
      </c>
      <c r="X370" s="94">
        <f t="shared" si="23"/>
        <v>0</v>
      </c>
    </row>
    <row r="371" spans="1:24" ht="114.75">
      <c r="A371" s="20">
        <v>361</v>
      </c>
      <c r="B371" s="21" t="s">
        <v>1141</v>
      </c>
      <c r="C371" s="31" t="s">
        <v>1142</v>
      </c>
      <c r="D371" s="21" t="s">
        <v>559</v>
      </c>
      <c r="E371" s="23">
        <v>0</v>
      </c>
      <c r="F371" s="24">
        <v>0</v>
      </c>
      <c r="G371" s="24">
        <v>0</v>
      </c>
      <c r="H371" s="25">
        <v>0</v>
      </c>
      <c r="I371" s="26"/>
      <c r="J371" s="24">
        <v>0</v>
      </c>
      <c r="K371" s="27">
        <v>0</v>
      </c>
      <c r="L371" s="43"/>
      <c r="M371" s="53">
        <v>0</v>
      </c>
      <c r="O371" s="60">
        <v>3096763</v>
      </c>
      <c r="P371" s="60">
        <v>46071</v>
      </c>
      <c r="Q371" s="60">
        <v>36856.800000000003</v>
      </c>
      <c r="R371" s="60">
        <v>34553.25</v>
      </c>
      <c r="T371" s="96">
        <f t="shared" si="20"/>
        <v>0</v>
      </c>
      <c r="U371" s="96">
        <f t="shared" si="21"/>
        <v>0</v>
      </c>
      <c r="W371" s="94">
        <f t="shared" si="22"/>
        <v>0</v>
      </c>
      <c r="X371" s="94">
        <f t="shared" si="23"/>
        <v>0</v>
      </c>
    </row>
    <row r="372" spans="1:24" ht="76.5">
      <c r="A372" s="20">
        <v>362</v>
      </c>
      <c r="B372" s="21" t="s">
        <v>1143</v>
      </c>
      <c r="C372" s="31" t="s">
        <v>1144</v>
      </c>
      <c r="D372" s="21" t="s">
        <v>559</v>
      </c>
      <c r="E372" s="23">
        <v>0</v>
      </c>
      <c r="F372" s="24">
        <v>0</v>
      </c>
      <c r="G372" s="24">
        <v>0</v>
      </c>
      <c r="H372" s="25">
        <v>0</v>
      </c>
      <c r="I372" s="26"/>
      <c r="J372" s="24">
        <v>0</v>
      </c>
      <c r="K372" s="27">
        <v>0</v>
      </c>
      <c r="L372" s="43"/>
      <c r="M372" s="53">
        <v>0</v>
      </c>
      <c r="O372" s="60">
        <v>1848008</v>
      </c>
      <c r="P372" s="60">
        <v>33537</v>
      </c>
      <c r="Q372" s="60">
        <v>26829.599999999999</v>
      </c>
      <c r="R372" s="60">
        <v>25152.75</v>
      </c>
      <c r="T372" s="96">
        <f t="shared" si="20"/>
        <v>0</v>
      </c>
      <c r="U372" s="96">
        <f t="shared" si="21"/>
        <v>0</v>
      </c>
      <c r="W372" s="94">
        <f t="shared" si="22"/>
        <v>0</v>
      </c>
      <c r="X372" s="94">
        <f t="shared" si="23"/>
        <v>0</v>
      </c>
    </row>
    <row r="373" spans="1:24" ht="191.25">
      <c r="A373" s="20">
        <v>363</v>
      </c>
      <c r="B373" s="21" t="s">
        <v>1145</v>
      </c>
      <c r="C373" s="31" t="s">
        <v>1146</v>
      </c>
      <c r="D373" s="21" t="s">
        <v>559</v>
      </c>
      <c r="E373" s="23">
        <v>0</v>
      </c>
      <c r="F373" s="24">
        <v>0</v>
      </c>
      <c r="G373" s="24">
        <v>0</v>
      </c>
      <c r="H373" s="25">
        <v>0</v>
      </c>
      <c r="I373" s="26"/>
      <c r="J373" s="24">
        <v>0</v>
      </c>
      <c r="K373" s="27">
        <v>0</v>
      </c>
      <c r="L373" s="43"/>
      <c r="M373" s="53">
        <v>0</v>
      </c>
      <c r="O373" s="60">
        <v>322392</v>
      </c>
      <c r="P373" s="60">
        <v>14253</v>
      </c>
      <c r="Q373" s="60">
        <v>11402.4</v>
      </c>
      <c r="R373" s="60">
        <v>10689.75</v>
      </c>
      <c r="T373" s="96">
        <f t="shared" si="20"/>
        <v>0</v>
      </c>
      <c r="U373" s="96">
        <f t="shared" si="21"/>
        <v>0</v>
      </c>
      <c r="W373" s="94">
        <f t="shared" si="22"/>
        <v>0</v>
      </c>
      <c r="X373" s="94">
        <f t="shared" si="23"/>
        <v>0</v>
      </c>
    </row>
    <row r="374" spans="1:24" ht="191.25">
      <c r="A374" s="20">
        <v>364</v>
      </c>
      <c r="B374" s="21" t="s">
        <v>1147</v>
      </c>
      <c r="C374" s="31" t="s">
        <v>1146</v>
      </c>
      <c r="D374" s="21" t="s">
        <v>559</v>
      </c>
      <c r="E374" s="23">
        <v>0</v>
      </c>
      <c r="F374" s="24">
        <v>0</v>
      </c>
      <c r="G374" s="24">
        <v>0</v>
      </c>
      <c r="H374" s="25">
        <v>0</v>
      </c>
      <c r="I374" s="26"/>
      <c r="J374" s="24">
        <v>0</v>
      </c>
      <c r="K374" s="27">
        <v>0</v>
      </c>
      <c r="L374" s="43"/>
      <c r="M374" s="53">
        <v>0</v>
      </c>
      <c r="O374" s="60">
        <v>1230451</v>
      </c>
      <c r="P374" s="60">
        <v>14253</v>
      </c>
      <c r="Q374" s="60">
        <v>11402.4</v>
      </c>
      <c r="R374" s="60">
        <v>10689.75</v>
      </c>
      <c r="T374" s="96">
        <f t="shared" si="20"/>
        <v>0</v>
      </c>
      <c r="U374" s="96">
        <f t="shared" si="21"/>
        <v>0</v>
      </c>
      <c r="W374" s="94">
        <f t="shared" si="22"/>
        <v>0</v>
      </c>
      <c r="X374" s="94">
        <f t="shared" si="23"/>
        <v>0</v>
      </c>
    </row>
    <row r="375" spans="1:24" ht="204">
      <c r="A375" s="20">
        <v>365</v>
      </c>
      <c r="B375" s="21" t="s">
        <v>1148</v>
      </c>
      <c r="C375" s="31" t="s">
        <v>1149</v>
      </c>
      <c r="D375" s="21" t="s">
        <v>559</v>
      </c>
      <c r="E375" s="23">
        <v>0</v>
      </c>
      <c r="F375" s="24">
        <v>0</v>
      </c>
      <c r="G375" s="24">
        <v>0</v>
      </c>
      <c r="H375" s="25">
        <v>0</v>
      </c>
      <c r="I375" s="26"/>
      <c r="J375" s="24">
        <v>0</v>
      </c>
      <c r="K375" s="27">
        <v>0</v>
      </c>
      <c r="L375" s="43"/>
      <c r="M375" s="53">
        <v>0</v>
      </c>
      <c r="O375" s="60">
        <v>350672</v>
      </c>
      <c r="P375" s="60">
        <v>17420</v>
      </c>
      <c r="Q375" s="60">
        <v>13936</v>
      </c>
      <c r="R375" s="60">
        <v>13065</v>
      </c>
      <c r="T375" s="96">
        <f t="shared" si="20"/>
        <v>0</v>
      </c>
      <c r="U375" s="96">
        <f t="shared" si="21"/>
        <v>0</v>
      </c>
      <c r="W375" s="94">
        <f t="shared" si="22"/>
        <v>0</v>
      </c>
      <c r="X375" s="94">
        <f t="shared" si="23"/>
        <v>0</v>
      </c>
    </row>
    <row r="376" spans="1:24" ht="204">
      <c r="A376" s="20">
        <v>366</v>
      </c>
      <c r="B376" s="21" t="s">
        <v>1150</v>
      </c>
      <c r="C376" s="31" t="s">
        <v>1149</v>
      </c>
      <c r="D376" s="21" t="s">
        <v>559</v>
      </c>
      <c r="E376" s="23">
        <v>0</v>
      </c>
      <c r="F376" s="24">
        <v>0</v>
      </c>
      <c r="G376" s="24">
        <v>0</v>
      </c>
      <c r="H376" s="25">
        <v>0</v>
      </c>
      <c r="I376" s="26"/>
      <c r="J376" s="24">
        <v>0</v>
      </c>
      <c r="K376" s="27">
        <v>0</v>
      </c>
      <c r="L376" s="43"/>
      <c r="M376" s="53">
        <v>0</v>
      </c>
      <c r="O376" s="60">
        <v>1360952</v>
      </c>
      <c r="P376" s="60">
        <v>17420</v>
      </c>
      <c r="Q376" s="60">
        <v>13936</v>
      </c>
      <c r="R376" s="60">
        <v>13065</v>
      </c>
      <c r="T376" s="96">
        <f t="shared" si="20"/>
        <v>0</v>
      </c>
      <c r="U376" s="96">
        <f t="shared" si="21"/>
        <v>0</v>
      </c>
      <c r="W376" s="94">
        <f t="shared" si="22"/>
        <v>0</v>
      </c>
      <c r="X376" s="94">
        <f t="shared" si="23"/>
        <v>0</v>
      </c>
    </row>
    <row r="377" spans="1:24" ht="204">
      <c r="A377" s="20">
        <v>367</v>
      </c>
      <c r="B377" s="21" t="s">
        <v>1151</v>
      </c>
      <c r="C377" s="31" t="s">
        <v>1152</v>
      </c>
      <c r="D377" s="21" t="s">
        <v>559</v>
      </c>
      <c r="E377" s="23">
        <v>2</v>
      </c>
      <c r="F377" s="24">
        <v>23981</v>
      </c>
      <c r="G377" s="24">
        <v>20984</v>
      </c>
      <c r="H377" s="25">
        <v>0</v>
      </c>
      <c r="I377" s="26"/>
      <c r="J377" s="24">
        <v>23981</v>
      </c>
      <c r="K377" s="27">
        <v>47962</v>
      </c>
      <c r="L377" s="43"/>
      <c r="M377" s="53">
        <v>2</v>
      </c>
      <c r="O377" s="60">
        <v>373296</v>
      </c>
      <c r="P377" s="60">
        <v>20984</v>
      </c>
      <c r="Q377" s="60">
        <v>16787.2</v>
      </c>
      <c r="R377" s="60">
        <v>15738</v>
      </c>
      <c r="T377" s="96">
        <f t="shared" si="20"/>
        <v>402573843.19999999</v>
      </c>
      <c r="U377" s="96">
        <f t="shared" si="21"/>
        <v>377412978</v>
      </c>
      <c r="W377" s="94">
        <f t="shared" si="22"/>
        <v>402573843.19999999</v>
      </c>
      <c r="X377" s="94">
        <f t="shared" si="23"/>
        <v>377412978</v>
      </c>
    </row>
    <row r="378" spans="1:24" ht="204">
      <c r="A378" s="20">
        <v>368</v>
      </c>
      <c r="B378" s="21" t="s">
        <v>1153</v>
      </c>
      <c r="C378" s="31" t="s">
        <v>1152</v>
      </c>
      <c r="D378" s="21" t="s">
        <v>559</v>
      </c>
      <c r="E378" s="23">
        <v>0</v>
      </c>
      <c r="F378" s="24">
        <v>0</v>
      </c>
      <c r="G378" s="24">
        <v>0</v>
      </c>
      <c r="H378" s="25">
        <v>0</v>
      </c>
      <c r="I378" s="26"/>
      <c r="J378" s="24">
        <v>0</v>
      </c>
      <c r="K378" s="27">
        <v>0</v>
      </c>
      <c r="L378" s="43"/>
      <c r="M378" s="53">
        <v>0</v>
      </c>
      <c r="O378" s="60">
        <v>1455127</v>
      </c>
      <c r="P378" s="60">
        <v>20984</v>
      </c>
      <c r="Q378" s="60">
        <v>16787.2</v>
      </c>
      <c r="R378" s="60">
        <v>15738</v>
      </c>
      <c r="T378" s="96">
        <f t="shared" si="20"/>
        <v>0</v>
      </c>
      <c r="U378" s="96">
        <f t="shared" si="21"/>
        <v>0</v>
      </c>
      <c r="W378" s="94">
        <f t="shared" si="22"/>
        <v>0</v>
      </c>
      <c r="X378" s="94">
        <f t="shared" si="23"/>
        <v>0</v>
      </c>
    </row>
    <row r="379" spans="1:24" ht="318.75">
      <c r="A379" s="20">
        <v>369</v>
      </c>
      <c r="B379" s="21" t="s">
        <v>1154</v>
      </c>
      <c r="C379" s="31" t="s">
        <v>1155</v>
      </c>
      <c r="D379" s="21" t="s">
        <v>559</v>
      </c>
      <c r="E379" s="23">
        <v>0</v>
      </c>
      <c r="F379" s="24">
        <v>0</v>
      </c>
      <c r="G379" s="24">
        <v>0</v>
      </c>
      <c r="H379" s="25">
        <v>0</v>
      </c>
      <c r="I379" s="26"/>
      <c r="J379" s="24">
        <v>0</v>
      </c>
      <c r="K379" s="27">
        <v>0</v>
      </c>
      <c r="L379" s="43"/>
      <c r="M379" s="53">
        <v>0</v>
      </c>
      <c r="O379" s="60">
        <v>11772940</v>
      </c>
      <c r="P379" s="60">
        <v>125631</v>
      </c>
      <c r="Q379" s="60">
        <v>100504.8</v>
      </c>
      <c r="R379" s="60">
        <v>94223.25</v>
      </c>
      <c r="T379" s="96">
        <f t="shared" si="20"/>
        <v>0</v>
      </c>
      <c r="U379" s="96">
        <f t="shared" si="21"/>
        <v>0</v>
      </c>
      <c r="W379" s="94">
        <f t="shared" si="22"/>
        <v>0</v>
      </c>
      <c r="X379" s="94">
        <f t="shared" si="23"/>
        <v>0</v>
      </c>
    </row>
    <row r="380" spans="1:24" ht="127.5">
      <c r="A380" s="20">
        <v>370</v>
      </c>
      <c r="B380" s="21" t="s">
        <v>1156</v>
      </c>
      <c r="C380" s="31" t="s">
        <v>1157</v>
      </c>
      <c r="D380" s="21" t="s">
        <v>559</v>
      </c>
      <c r="E380" s="23">
        <v>0</v>
      </c>
      <c r="F380" s="24">
        <v>0</v>
      </c>
      <c r="G380" s="24">
        <v>0</v>
      </c>
      <c r="H380" s="25">
        <v>0</v>
      </c>
      <c r="I380" s="26"/>
      <c r="J380" s="24">
        <v>0</v>
      </c>
      <c r="K380" s="27">
        <v>0</v>
      </c>
      <c r="L380" s="43"/>
      <c r="M380" s="53">
        <v>0</v>
      </c>
      <c r="O380" s="60">
        <v>249673</v>
      </c>
      <c r="P380" s="60">
        <v>18099</v>
      </c>
      <c r="Q380" s="60">
        <v>14479.2</v>
      </c>
      <c r="R380" s="60">
        <v>13574.25</v>
      </c>
      <c r="T380" s="96">
        <f t="shared" si="20"/>
        <v>0</v>
      </c>
      <c r="U380" s="96">
        <f t="shared" si="21"/>
        <v>0</v>
      </c>
      <c r="W380" s="94">
        <f t="shared" si="22"/>
        <v>0</v>
      </c>
      <c r="X380" s="94">
        <f t="shared" si="23"/>
        <v>0</v>
      </c>
    </row>
    <row r="381" spans="1:24" ht="127.5">
      <c r="A381" s="20">
        <v>371</v>
      </c>
      <c r="B381" s="21" t="s">
        <v>1158</v>
      </c>
      <c r="C381" s="31" t="s">
        <v>1157</v>
      </c>
      <c r="D381" s="21" t="s">
        <v>559</v>
      </c>
      <c r="E381" s="23">
        <v>0</v>
      </c>
      <c r="F381" s="24">
        <v>0</v>
      </c>
      <c r="G381" s="24">
        <v>0</v>
      </c>
      <c r="H381" s="25">
        <v>0</v>
      </c>
      <c r="I381" s="26"/>
      <c r="J381" s="24">
        <v>0</v>
      </c>
      <c r="K381" s="27">
        <v>0</v>
      </c>
      <c r="L381" s="43"/>
      <c r="M381" s="53">
        <v>0</v>
      </c>
      <c r="O381" s="60">
        <v>2648411</v>
      </c>
      <c r="P381" s="60">
        <v>21776</v>
      </c>
      <c r="Q381" s="60">
        <v>17420.8</v>
      </c>
      <c r="R381" s="60">
        <v>16332</v>
      </c>
      <c r="T381" s="96">
        <f t="shared" si="20"/>
        <v>0</v>
      </c>
      <c r="U381" s="96">
        <f t="shared" si="21"/>
        <v>0</v>
      </c>
      <c r="W381" s="94">
        <f t="shared" si="22"/>
        <v>0</v>
      </c>
      <c r="X381" s="94">
        <f t="shared" si="23"/>
        <v>0</v>
      </c>
    </row>
    <row r="382" spans="1:24" ht="127.5">
      <c r="A382" s="20">
        <v>372</v>
      </c>
      <c r="B382" s="21" t="s">
        <v>1159</v>
      </c>
      <c r="C382" s="31" t="s">
        <v>1160</v>
      </c>
      <c r="D382" s="21" t="s">
        <v>559</v>
      </c>
      <c r="E382" s="23">
        <v>0</v>
      </c>
      <c r="F382" s="24">
        <v>0</v>
      </c>
      <c r="G382" s="24">
        <v>0</v>
      </c>
      <c r="H382" s="25">
        <v>0</v>
      </c>
      <c r="I382" s="26"/>
      <c r="J382" s="24">
        <v>0</v>
      </c>
      <c r="K382" s="27">
        <v>0</v>
      </c>
      <c r="L382" s="43"/>
      <c r="M382" s="53">
        <v>0</v>
      </c>
      <c r="O382" s="60">
        <v>712656</v>
      </c>
      <c r="P382" s="60">
        <v>31574</v>
      </c>
      <c r="Q382" s="60">
        <v>25259.200000000001</v>
      </c>
      <c r="R382" s="60">
        <v>23680.5</v>
      </c>
      <c r="T382" s="96">
        <f t="shared" si="20"/>
        <v>0</v>
      </c>
      <c r="U382" s="96">
        <f t="shared" si="21"/>
        <v>0</v>
      </c>
      <c r="W382" s="94">
        <f t="shared" si="22"/>
        <v>0</v>
      </c>
      <c r="X382" s="94">
        <f t="shared" si="23"/>
        <v>0</v>
      </c>
    </row>
    <row r="383" spans="1:24" ht="127.5">
      <c r="A383" s="20">
        <v>373</v>
      </c>
      <c r="B383" s="21" t="s">
        <v>1161</v>
      </c>
      <c r="C383" s="31" t="s">
        <v>1160</v>
      </c>
      <c r="D383" s="21" t="s">
        <v>559</v>
      </c>
      <c r="E383" s="23">
        <v>0</v>
      </c>
      <c r="F383" s="24">
        <v>0</v>
      </c>
      <c r="G383" s="24">
        <v>0</v>
      </c>
      <c r="H383" s="25">
        <v>0</v>
      </c>
      <c r="I383" s="26"/>
      <c r="J383" s="24">
        <v>0</v>
      </c>
      <c r="K383" s="27">
        <v>0</v>
      </c>
      <c r="L383" s="43"/>
      <c r="M383" s="53">
        <v>0</v>
      </c>
      <c r="O383" s="60">
        <v>4275936</v>
      </c>
      <c r="P383" s="60">
        <v>78722</v>
      </c>
      <c r="Q383" s="60">
        <v>62977.599999999999</v>
      </c>
      <c r="R383" s="60">
        <v>59041.5</v>
      </c>
      <c r="T383" s="96">
        <f t="shared" si="20"/>
        <v>0</v>
      </c>
      <c r="U383" s="96">
        <f t="shared" si="21"/>
        <v>0</v>
      </c>
      <c r="W383" s="94">
        <f t="shared" si="22"/>
        <v>0</v>
      </c>
      <c r="X383" s="94">
        <f t="shared" si="23"/>
        <v>0</v>
      </c>
    </row>
    <row r="384" spans="1:24" ht="63.75">
      <c r="A384" s="20">
        <v>374</v>
      </c>
      <c r="B384" s="21" t="s">
        <v>1162</v>
      </c>
      <c r="C384" s="31" t="s">
        <v>1163</v>
      </c>
      <c r="D384" s="21" t="s">
        <v>559</v>
      </c>
      <c r="E384" s="23">
        <v>0</v>
      </c>
      <c r="F384" s="24">
        <v>0</v>
      </c>
      <c r="G384" s="24">
        <v>0</v>
      </c>
      <c r="H384" s="25">
        <v>0</v>
      </c>
      <c r="I384" s="26"/>
      <c r="J384" s="24">
        <v>0</v>
      </c>
      <c r="K384" s="27">
        <v>0</v>
      </c>
      <c r="L384" s="43"/>
      <c r="M384" s="53">
        <v>0</v>
      </c>
      <c r="O384" s="60">
        <v>127260</v>
      </c>
      <c r="P384" s="60">
        <v>4185</v>
      </c>
      <c r="Q384" s="60">
        <v>3348</v>
      </c>
      <c r="R384" s="60">
        <v>3138.75</v>
      </c>
      <c r="T384" s="96">
        <f t="shared" si="20"/>
        <v>0</v>
      </c>
      <c r="U384" s="96">
        <f t="shared" si="21"/>
        <v>0</v>
      </c>
      <c r="W384" s="94">
        <f t="shared" si="22"/>
        <v>0</v>
      </c>
      <c r="X384" s="94">
        <f t="shared" si="23"/>
        <v>0</v>
      </c>
    </row>
    <row r="385" spans="1:24" ht="63.75">
      <c r="A385" s="20">
        <v>375</v>
      </c>
      <c r="B385" s="21" t="s">
        <v>1164</v>
      </c>
      <c r="C385" s="31" t="s">
        <v>1163</v>
      </c>
      <c r="D385" s="21" t="s">
        <v>559</v>
      </c>
      <c r="E385" s="23">
        <v>0</v>
      </c>
      <c r="F385" s="24">
        <v>0</v>
      </c>
      <c r="G385" s="24">
        <v>0</v>
      </c>
      <c r="H385" s="25">
        <v>0</v>
      </c>
      <c r="I385" s="26"/>
      <c r="J385" s="24">
        <v>0</v>
      </c>
      <c r="K385" s="27">
        <v>0</v>
      </c>
      <c r="L385" s="43"/>
      <c r="M385" s="53">
        <v>0</v>
      </c>
      <c r="O385" s="60">
        <v>329056</v>
      </c>
      <c r="P385" s="60">
        <v>5026</v>
      </c>
      <c r="Q385" s="60">
        <v>4020.8</v>
      </c>
      <c r="R385" s="60">
        <v>3769.5</v>
      </c>
      <c r="T385" s="96">
        <f t="shared" si="20"/>
        <v>0</v>
      </c>
      <c r="U385" s="96">
        <f t="shared" si="21"/>
        <v>0</v>
      </c>
      <c r="W385" s="94">
        <f t="shared" si="22"/>
        <v>0</v>
      </c>
      <c r="X385" s="94">
        <f t="shared" si="23"/>
        <v>0</v>
      </c>
    </row>
    <row r="386" spans="1:24" ht="76.5">
      <c r="A386" s="20">
        <v>376</v>
      </c>
      <c r="B386" s="21" t="s">
        <v>1165</v>
      </c>
      <c r="C386" s="31" t="s">
        <v>1166</v>
      </c>
      <c r="D386" s="21" t="s">
        <v>559</v>
      </c>
      <c r="E386" s="23">
        <v>0</v>
      </c>
      <c r="F386" s="24">
        <v>0</v>
      </c>
      <c r="G386" s="24">
        <v>0</v>
      </c>
      <c r="H386" s="25">
        <v>0</v>
      </c>
      <c r="I386" s="26"/>
      <c r="J386" s="24">
        <v>0</v>
      </c>
      <c r="K386" s="27">
        <v>0</v>
      </c>
      <c r="L386" s="43"/>
      <c r="M386" s="53">
        <v>0</v>
      </c>
      <c r="O386" s="60">
        <v>59388</v>
      </c>
      <c r="P386" s="60">
        <v>4307</v>
      </c>
      <c r="Q386" s="60">
        <v>3445.6</v>
      </c>
      <c r="R386" s="60">
        <v>3230.25</v>
      </c>
      <c r="T386" s="96">
        <f t="shared" si="20"/>
        <v>0</v>
      </c>
      <c r="U386" s="96">
        <f t="shared" si="21"/>
        <v>0</v>
      </c>
      <c r="W386" s="94">
        <f t="shared" si="22"/>
        <v>0</v>
      </c>
      <c r="X386" s="94">
        <f t="shared" si="23"/>
        <v>0</v>
      </c>
    </row>
    <row r="387" spans="1:24" ht="76.5">
      <c r="A387" s="20">
        <v>377</v>
      </c>
      <c r="B387" s="21" t="s">
        <v>1167</v>
      </c>
      <c r="C387" s="31" t="s">
        <v>1168</v>
      </c>
      <c r="D387" s="21" t="s">
        <v>559</v>
      </c>
      <c r="E387" s="23">
        <v>0</v>
      </c>
      <c r="F387" s="24">
        <v>0</v>
      </c>
      <c r="G387" s="24">
        <v>0</v>
      </c>
      <c r="H387" s="25">
        <v>0</v>
      </c>
      <c r="I387" s="26"/>
      <c r="J387" s="24">
        <v>0</v>
      </c>
      <c r="K387" s="27">
        <v>0</v>
      </c>
      <c r="L387" s="43"/>
      <c r="M387" s="53">
        <v>0</v>
      </c>
      <c r="O387" s="60">
        <v>320469</v>
      </c>
      <c r="P387" s="60">
        <v>5143</v>
      </c>
      <c r="Q387" s="60">
        <v>4114.3999999999996</v>
      </c>
      <c r="R387" s="60">
        <v>3857.25</v>
      </c>
      <c r="T387" s="96">
        <f t="shared" si="20"/>
        <v>0</v>
      </c>
      <c r="U387" s="96">
        <f t="shared" si="21"/>
        <v>0</v>
      </c>
      <c r="W387" s="94">
        <f t="shared" si="22"/>
        <v>0</v>
      </c>
      <c r="X387" s="94">
        <f t="shared" si="23"/>
        <v>0</v>
      </c>
    </row>
    <row r="388" spans="1:24" ht="89.25">
      <c r="A388" s="20">
        <v>378</v>
      </c>
      <c r="B388" s="21" t="s">
        <v>1169</v>
      </c>
      <c r="C388" s="31" t="s">
        <v>1170</v>
      </c>
      <c r="D388" s="21" t="s">
        <v>559</v>
      </c>
      <c r="E388" s="23">
        <v>0</v>
      </c>
      <c r="F388" s="24">
        <v>0</v>
      </c>
      <c r="G388" s="24">
        <v>0</v>
      </c>
      <c r="H388" s="25">
        <v>0</v>
      </c>
      <c r="I388" s="26"/>
      <c r="J388" s="24">
        <v>0</v>
      </c>
      <c r="K388" s="27">
        <v>0</v>
      </c>
      <c r="L388" s="43"/>
      <c r="M388" s="53">
        <v>0</v>
      </c>
      <c r="O388" s="60">
        <v>703198</v>
      </c>
      <c r="P388" s="60">
        <v>8116</v>
      </c>
      <c r="Q388" s="60">
        <v>6492.8</v>
      </c>
      <c r="R388" s="60">
        <v>6087</v>
      </c>
      <c r="T388" s="96">
        <f t="shared" si="20"/>
        <v>0</v>
      </c>
      <c r="U388" s="96">
        <f t="shared" si="21"/>
        <v>0</v>
      </c>
      <c r="W388" s="94">
        <f t="shared" si="22"/>
        <v>0</v>
      </c>
      <c r="X388" s="94">
        <f t="shared" si="23"/>
        <v>0</v>
      </c>
    </row>
    <row r="389" spans="1:24" ht="89.25">
      <c r="A389" s="20">
        <v>379</v>
      </c>
      <c r="B389" s="21" t="s">
        <v>1171</v>
      </c>
      <c r="C389" s="31" t="s">
        <v>1172</v>
      </c>
      <c r="D389" s="21" t="s">
        <v>559</v>
      </c>
      <c r="E389" s="23">
        <v>1</v>
      </c>
      <c r="F389" s="24">
        <v>12896</v>
      </c>
      <c r="G389" s="24">
        <v>11284</v>
      </c>
      <c r="H389" s="25">
        <v>0</v>
      </c>
      <c r="I389" s="26"/>
      <c r="J389" s="24">
        <v>12896</v>
      </c>
      <c r="K389" s="27">
        <v>12896</v>
      </c>
      <c r="L389" s="43"/>
      <c r="M389" s="53">
        <v>1</v>
      </c>
      <c r="O389" s="60">
        <v>834826</v>
      </c>
      <c r="P389" s="60">
        <v>11284</v>
      </c>
      <c r="Q389" s="60">
        <v>9027.2000000000007</v>
      </c>
      <c r="R389" s="60">
        <v>8463</v>
      </c>
      <c r="T389" s="96">
        <f t="shared" si="20"/>
        <v>116414771.2</v>
      </c>
      <c r="U389" s="96">
        <f t="shared" si="21"/>
        <v>109138848</v>
      </c>
      <c r="W389" s="94">
        <f t="shared" si="22"/>
        <v>116414771.2</v>
      </c>
      <c r="X389" s="94">
        <f t="shared" si="23"/>
        <v>109138848</v>
      </c>
    </row>
    <row r="390" spans="1:24" ht="165.75">
      <c r="A390" s="20">
        <v>380</v>
      </c>
      <c r="B390" s="21" t="s">
        <v>1173</v>
      </c>
      <c r="C390" s="31" t="s">
        <v>1174</v>
      </c>
      <c r="D390" s="21" t="s">
        <v>559</v>
      </c>
      <c r="E390" s="23">
        <v>0</v>
      </c>
      <c r="F390" s="24">
        <v>0</v>
      </c>
      <c r="G390" s="24">
        <v>0</v>
      </c>
      <c r="H390" s="25">
        <v>0</v>
      </c>
      <c r="I390" s="26"/>
      <c r="J390" s="24">
        <v>0</v>
      </c>
      <c r="K390" s="27">
        <v>0</v>
      </c>
      <c r="L390" s="43"/>
      <c r="M390" s="53">
        <v>0</v>
      </c>
      <c r="O390" s="60">
        <v>271488</v>
      </c>
      <c r="P390" s="60">
        <v>19426</v>
      </c>
      <c r="Q390" s="60">
        <v>15540.8</v>
      </c>
      <c r="R390" s="60">
        <v>14569.5</v>
      </c>
      <c r="T390" s="96">
        <f t="shared" si="20"/>
        <v>0</v>
      </c>
      <c r="U390" s="96">
        <f t="shared" si="21"/>
        <v>0</v>
      </c>
      <c r="W390" s="94">
        <f t="shared" si="22"/>
        <v>0</v>
      </c>
      <c r="X390" s="94">
        <f t="shared" si="23"/>
        <v>0</v>
      </c>
    </row>
    <row r="391" spans="1:24" ht="165.75">
      <c r="A391" s="20">
        <v>381</v>
      </c>
      <c r="B391" s="21" t="s">
        <v>1175</v>
      </c>
      <c r="C391" s="31" t="s">
        <v>1174</v>
      </c>
      <c r="D391" s="21" t="s">
        <v>559</v>
      </c>
      <c r="E391" s="23">
        <v>0</v>
      </c>
      <c r="F391" s="24">
        <v>0</v>
      </c>
      <c r="G391" s="24">
        <v>0</v>
      </c>
      <c r="H391" s="25">
        <v>0</v>
      </c>
      <c r="I391" s="26"/>
      <c r="J391" s="24">
        <v>0</v>
      </c>
      <c r="K391" s="27">
        <v>0</v>
      </c>
      <c r="L391" s="43"/>
      <c r="M391" s="53">
        <v>0</v>
      </c>
      <c r="O391" s="60">
        <v>2202603</v>
      </c>
      <c r="P391" s="60">
        <v>32743</v>
      </c>
      <c r="Q391" s="60">
        <v>26194.400000000001</v>
      </c>
      <c r="R391" s="60">
        <v>24557.25</v>
      </c>
      <c r="T391" s="96">
        <f t="shared" si="20"/>
        <v>0</v>
      </c>
      <c r="U391" s="96">
        <f t="shared" si="21"/>
        <v>0</v>
      </c>
      <c r="W391" s="94">
        <f t="shared" si="22"/>
        <v>0</v>
      </c>
      <c r="X391" s="94">
        <f t="shared" si="23"/>
        <v>0</v>
      </c>
    </row>
    <row r="392" spans="1:24" ht="165.75">
      <c r="A392" s="20">
        <v>382</v>
      </c>
      <c r="B392" s="21" t="s">
        <v>1176</v>
      </c>
      <c r="C392" s="31" t="s">
        <v>1177</v>
      </c>
      <c r="D392" s="21" t="s">
        <v>559</v>
      </c>
      <c r="E392" s="23">
        <v>0</v>
      </c>
      <c r="F392" s="24">
        <v>0</v>
      </c>
      <c r="G392" s="24">
        <v>0</v>
      </c>
      <c r="H392" s="25">
        <v>0</v>
      </c>
      <c r="I392" s="26"/>
      <c r="J392" s="24">
        <v>0</v>
      </c>
      <c r="K392" s="27">
        <v>0</v>
      </c>
      <c r="L392" s="43"/>
      <c r="M392" s="53">
        <v>0</v>
      </c>
      <c r="O392" s="60">
        <v>3156048</v>
      </c>
      <c r="P392" s="60">
        <v>32650</v>
      </c>
      <c r="Q392" s="60">
        <v>26120</v>
      </c>
      <c r="R392" s="60">
        <v>24487.5</v>
      </c>
      <c r="T392" s="96">
        <f t="shared" si="20"/>
        <v>0</v>
      </c>
      <c r="U392" s="96">
        <f t="shared" si="21"/>
        <v>0</v>
      </c>
      <c r="W392" s="94">
        <f t="shared" si="22"/>
        <v>0</v>
      </c>
      <c r="X392" s="94">
        <f t="shared" si="23"/>
        <v>0</v>
      </c>
    </row>
    <row r="393" spans="1:24" ht="165.75">
      <c r="A393" s="20">
        <v>383</v>
      </c>
      <c r="B393" s="21" t="s">
        <v>1178</v>
      </c>
      <c r="C393" s="31" t="s">
        <v>1177</v>
      </c>
      <c r="D393" s="21" t="s">
        <v>559</v>
      </c>
      <c r="E393" s="23">
        <v>0</v>
      </c>
      <c r="F393" s="24">
        <v>0</v>
      </c>
      <c r="G393" s="24">
        <v>0</v>
      </c>
      <c r="H393" s="25">
        <v>0</v>
      </c>
      <c r="I393" s="26"/>
      <c r="J393" s="24">
        <v>0</v>
      </c>
      <c r="K393" s="27">
        <v>0</v>
      </c>
      <c r="L393" s="43"/>
      <c r="M393" s="53">
        <v>0</v>
      </c>
      <c r="O393" s="60">
        <v>5721044</v>
      </c>
      <c r="P393" s="60">
        <v>63149</v>
      </c>
      <c r="Q393" s="60">
        <v>50519.199999999997</v>
      </c>
      <c r="R393" s="60">
        <v>47361.75</v>
      </c>
      <c r="T393" s="96">
        <f t="shared" si="20"/>
        <v>0</v>
      </c>
      <c r="U393" s="96">
        <f t="shared" si="21"/>
        <v>0</v>
      </c>
      <c r="W393" s="94">
        <f t="shared" si="22"/>
        <v>0</v>
      </c>
      <c r="X393" s="94">
        <f t="shared" si="23"/>
        <v>0</v>
      </c>
    </row>
    <row r="394" spans="1:24" ht="178.5">
      <c r="A394" s="20">
        <v>384</v>
      </c>
      <c r="B394" s="21" t="s">
        <v>1179</v>
      </c>
      <c r="C394" s="31" t="s">
        <v>1180</v>
      </c>
      <c r="D394" s="21" t="s">
        <v>1181</v>
      </c>
      <c r="E394" s="23">
        <v>2</v>
      </c>
      <c r="F394" s="24">
        <v>95157</v>
      </c>
      <c r="G394" s="24">
        <v>79234</v>
      </c>
      <c r="H394" s="25">
        <v>0</v>
      </c>
      <c r="I394" s="26"/>
      <c r="J394" s="24">
        <v>95157</v>
      </c>
      <c r="K394" s="27">
        <v>190314</v>
      </c>
      <c r="L394" s="43"/>
      <c r="M394" s="53">
        <v>2</v>
      </c>
      <c r="O394" s="60">
        <v>669105</v>
      </c>
      <c r="P394" s="60">
        <v>79234</v>
      </c>
      <c r="Q394" s="60">
        <v>63387.199999999997</v>
      </c>
      <c r="R394" s="60">
        <v>59425.5</v>
      </c>
      <c r="T394" s="96">
        <f t="shared" ref="T394:T417" si="24">F394*Q394</f>
        <v>6031735790.3999996</v>
      </c>
      <c r="U394" s="96">
        <f t="shared" ref="U394:U417" si="25">F394*R394</f>
        <v>5654752303.5</v>
      </c>
      <c r="W394" s="94">
        <f t="shared" ref="W394:W417" si="26">T394-L394</f>
        <v>6031735790.3999996</v>
      </c>
      <c r="X394" s="94">
        <f t="shared" ref="X394:X417" si="27">U394-L394</f>
        <v>5654752303.5</v>
      </c>
    </row>
    <row r="395" spans="1:24" ht="178.5">
      <c r="A395" s="20">
        <v>385</v>
      </c>
      <c r="B395" s="21" t="s">
        <v>1182</v>
      </c>
      <c r="C395" s="31" t="s">
        <v>1180</v>
      </c>
      <c r="D395" s="21" t="s">
        <v>1181</v>
      </c>
      <c r="E395" s="23">
        <v>0</v>
      </c>
      <c r="F395" s="24">
        <v>0</v>
      </c>
      <c r="G395" s="24">
        <v>0</v>
      </c>
      <c r="H395" s="25">
        <v>0</v>
      </c>
      <c r="I395" s="26"/>
      <c r="J395" s="24">
        <v>0</v>
      </c>
      <c r="K395" s="27">
        <v>0</v>
      </c>
      <c r="L395" s="43"/>
      <c r="M395" s="53">
        <v>0</v>
      </c>
      <c r="O395" s="60">
        <v>5690388</v>
      </c>
      <c r="P395" s="60">
        <v>83262</v>
      </c>
      <c r="Q395" s="60">
        <v>66609.600000000006</v>
      </c>
      <c r="R395" s="60">
        <v>62446.5</v>
      </c>
      <c r="T395" s="96">
        <f t="shared" si="24"/>
        <v>0</v>
      </c>
      <c r="U395" s="96">
        <f t="shared" si="25"/>
        <v>0</v>
      </c>
      <c r="W395" s="94">
        <f t="shared" si="26"/>
        <v>0</v>
      </c>
      <c r="X395" s="94">
        <f t="shared" si="27"/>
        <v>0</v>
      </c>
    </row>
    <row r="396" spans="1:24" ht="178.5">
      <c r="A396" s="20">
        <v>386</v>
      </c>
      <c r="B396" s="21" t="s">
        <v>1183</v>
      </c>
      <c r="C396" s="31" t="s">
        <v>1184</v>
      </c>
      <c r="D396" s="21" t="s">
        <v>559</v>
      </c>
      <c r="E396" s="23">
        <v>0</v>
      </c>
      <c r="F396" s="24">
        <v>0</v>
      </c>
      <c r="G396" s="24">
        <v>0</v>
      </c>
      <c r="H396" s="25">
        <v>0</v>
      </c>
      <c r="I396" s="26"/>
      <c r="J396" s="24">
        <v>0</v>
      </c>
      <c r="K396" s="27">
        <v>0</v>
      </c>
      <c r="L396" s="43"/>
      <c r="M396" s="53">
        <v>0</v>
      </c>
      <c r="O396" s="60">
        <v>721140</v>
      </c>
      <c r="P396" s="60">
        <v>84840</v>
      </c>
      <c r="Q396" s="60">
        <v>67872</v>
      </c>
      <c r="R396" s="60">
        <v>63630</v>
      </c>
      <c r="T396" s="96">
        <f t="shared" si="24"/>
        <v>0</v>
      </c>
      <c r="U396" s="96">
        <f t="shared" si="25"/>
        <v>0</v>
      </c>
      <c r="W396" s="94">
        <f t="shared" si="26"/>
        <v>0</v>
      </c>
      <c r="X396" s="94">
        <f t="shared" si="27"/>
        <v>0</v>
      </c>
    </row>
    <row r="397" spans="1:24" ht="178.5">
      <c r="A397" s="20">
        <v>387</v>
      </c>
      <c r="B397" s="21" t="s">
        <v>1185</v>
      </c>
      <c r="C397" s="31" t="s">
        <v>1184</v>
      </c>
      <c r="D397" s="21" t="s">
        <v>559</v>
      </c>
      <c r="E397" s="23">
        <v>0</v>
      </c>
      <c r="F397" s="24">
        <v>0</v>
      </c>
      <c r="G397" s="24">
        <v>0</v>
      </c>
      <c r="H397" s="25">
        <v>0</v>
      </c>
      <c r="I397" s="26"/>
      <c r="J397" s="24">
        <v>0</v>
      </c>
      <c r="K397" s="27">
        <v>0</v>
      </c>
      <c r="L397" s="43"/>
      <c r="M397" s="53">
        <v>0</v>
      </c>
      <c r="O397" s="60">
        <v>5690388</v>
      </c>
      <c r="P397" s="60">
        <v>90864</v>
      </c>
      <c r="Q397" s="60">
        <v>72691.199999999997</v>
      </c>
      <c r="R397" s="60">
        <v>68148</v>
      </c>
      <c r="T397" s="96">
        <f t="shared" si="24"/>
        <v>0</v>
      </c>
      <c r="U397" s="96">
        <f t="shared" si="25"/>
        <v>0</v>
      </c>
      <c r="W397" s="94">
        <f t="shared" si="26"/>
        <v>0</v>
      </c>
      <c r="X397" s="94">
        <f t="shared" si="27"/>
        <v>0</v>
      </c>
    </row>
    <row r="398" spans="1:24" ht="165.75">
      <c r="A398" s="20">
        <v>388</v>
      </c>
      <c r="B398" s="21" t="s">
        <v>1186</v>
      </c>
      <c r="C398" s="31" t="s">
        <v>1187</v>
      </c>
      <c r="D398" s="21" t="s">
        <v>559</v>
      </c>
      <c r="E398" s="23">
        <v>0</v>
      </c>
      <c r="F398" s="24">
        <v>0</v>
      </c>
      <c r="G398" s="24">
        <v>0</v>
      </c>
      <c r="H398" s="25">
        <v>0</v>
      </c>
      <c r="I398" s="26"/>
      <c r="J398" s="24">
        <v>0</v>
      </c>
      <c r="K398" s="27">
        <v>0</v>
      </c>
      <c r="L398" s="43"/>
      <c r="M398" s="53">
        <v>0</v>
      </c>
      <c r="O398" s="60">
        <v>989800</v>
      </c>
      <c r="P398" s="60">
        <v>104919</v>
      </c>
      <c r="Q398" s="60">
        <v>83935.2</v>
      </c>
      <c r="R398" s="60">
        <v>78689.25</v>
      </c>
      <c r="T398" s="96">
        <f t="shared" si="24"/>
        <v>0</v>
      </c>
      <c r="U398" s="96">
        <f t="shared" si="25"/>
        <v>0</v>
      </c>
      <c r="W398" s="94">
        <f t="shared" si="26"/>
        <v>0</v>
      </c>
      <c r="X398" s="94">
        <f t="shared" si="27"/>
        <v>0</v>
      </c>
    </row>
    <row r="399" spans="1:24" ht="165.75">
      <c r="A399" s="20">
        <v>389</v>
      </c>
      <c r="B399" s="21" t="s">
        <v>1188</v>
      </c>
      <c r="C399" s="31" t="s">
        <v>1187</v>
      </c>
      <c r="D399" s="21" t="s">
        <v>559</v>
      </c>
      <c r="E399" s="23">
        <v>0</v>
      </c>
      <c r="F399" s="24">
        <v>0</v>
      </c>
      <c r="G399" s="24">
        <v>0</v>
      </c>
      <c r="H399" s="25">
        <v>0</v>
      </c>
      <c r="I399" s="26"/>
      <c r="J399" s="24">
        <v>0</v>
      </c>
      <c r="K399" s="27">
        <v>0</v>
      </c>
      <c r="L399" s="43"/>
      <c r="M399" s="53">
        <v>0</v>
      </c>
      <c r="O399" s="60">
        <v>13030067</v>
      </c>
      <c r="P399" s="60">
        <v>104919</v>
      </c>
      <c r="Q399" s="60">
        <v>83935.2</v>
      </c>
      <c r="R399" s="60">
        <v>78689.25</v>
      </c>
      <c r="T399" s="96">
        <f t="shared" si="24"/>
        <v>0</v>
      </c>
      <c r="U399" s="96">
        <f t="shared" si="25"/>
        <v>0</v>
      </c>
      <c r="W399" s="94">
        <f t="shared" si="26"/>
        <v>0</v>
      </c>
      <c r="X399" s="94">
        <f t="shared" si="27"/>
        <v>0</v>
      </c>
    </row>
    <row r="400" spans="1:24" ht="140.25">
      <c r="A400" s="20">
        <v>390</v>
      </c>
      <c r="B400" s="21" t="s">
        <v>1189</v>
      </c>
      <c r="C400" s="31" t="s">
        <v>1190</v>
      </c>
      <c r="D400" s="21" t="s">
        <v>559</v>
      </c>
      <c r="E400" s="23">
        <v>0</v>
      </c>
      <c r="F400" s="24">
        <v>0</v>
      </c>
      <c r="G400" s="24">
        <v>0</v>
      </c>
      <c r="H400" s="25">
        <v>0</v>
      </c>
      <c r="I400" s="26"/>
      <c r="J400" s="24">
        <v>0</v>
      </c>
      <c r="K400" s="27">
        <v>0</v>
      </c>
      <c r="L400" s="43"/>
      <c r="M400" s="53">
        <v>0</v>
      </c>
      <c r="O400" s="60">
        <v>753945</v>
      </c>
      <c r="P400" s="60">
        <v>81164</v>
      </c>
      <c r="Q400" s="60">
        <v>64931.199999999997</v>
      </c>
      <c r="R400" s="60">
        <v>60873</v>
      </c>
      <c r="T400" s="96">
        <f t="shared" si="24"/>
        <v>0</v>
      </c>
      <c r="U400" s="96">
        <f t="shared" si="25"/>
        <v>0</v>
      </c>
      <c r="W400" s="94">
        <f t="shared" si="26"/>
        <v>0</v>
      </c>
      <c r="X400" s="94">
        <f t="shared" si="27"/>
        <v>0</v>
      </c>
    </row>
    <row r="401" spans="1:24" ht="140.25">
      <c r="A401" s="20">
        <v>391</v>
      </c>
      <c r="B401" s="21" t="s">
        <v>1191</v>
      </c>
      <c r="C401" s="31" t="s">
        <v>1190</v>
      </c>
      <c r="D401" s="21" t="s">
        <v>559</v>
      </c>
      <c r="E401" s="23">
        <v>0</v>
      </c>
      <c r="F401" s="24">
        <v>0</v>
      </c>
      <c r="G401" s="24">
        <v>0</v>
      </c>
      <c r="H401" s="25">
        <v>0</v>
      </c>
      <c r="I401" s="26"/>
      <c r="J401" s="24">
        <v>0</v>
      </c>
      <c r="K401" s="27">
        <v>0</v>
      </c>
      <c r="L401" s="43"/>
      <c r="M401" s="53">
        <v>0</v>
      </c>
      <c r="O401" s="60">
        <v>8479475</v>
      </c>
      <c r="P401" s="60">
        <v>89201</v>
      </c>
      <c r="Q401" s="60">
        <v>71360.800000000003</v>
      </c>
      <c r="R401" s="60">
        <v>66900.75</v>
      </c>
      <c r="T401" s="96">
        <f t="shared" si="24"/>
        <v>0</v>
      </c>
      <c r="U401" s="96">
        <f t="shared" si="25"/>
        <v>0</v>
      </c>
      <c r="W401" s="94">
        <f t="shared" si="26"/>
        <v>0</v>
      </c>
      <c r="X401" s="94">
        <f t="shared" si="27"/>
        <v>0</v>
      </c>
    </row>
    <row r="402" spans="1:24" ht="127.5">
      <c r="A402" s="20">
        <v>392</v>
      </c>
      <c r="B402" s="21" t="s">
        <v>1192</v>
      </c>
      <c r="C402" s="31" t="s">
        <v>1193</v>
      </c>
      <c r="D402" s="21" t="s">
        <v>559</v>
      </c>
      <c r="E402" s="23">
        <v>0</v>
      </c>
      <c r="F402" s="24">
        <v>0</v>
      </c>
      <c r="G402" s="24">
        <v>0</v>
      </c>
      <c r="H402" s="25">
        <v>0</v>
      </c>
      <c r="I402" s="26"/>
      <c r="J402" s="24">
        <v>0</v>
      </c>
      <c r="K402" s="27">
        <v>0</v>
      </c>
      <c r="L402" s="43"/>
      <c r="M402" s="53">
        <v>0</v>
      </c>
      <c r="O402" s="60">
        <v>1074640</v>
      </c>
      <c r="P402" s="60">
        <v>88884</v>
      </c>
      <c r="Q402" s="60">
        <v>71107.199999999997</v>
      </c>
      <c r="R402" s="60">
        <v>66663</v>
      </c>
      <c r="T402" s="96">
        <f t="shared" si="24"/>
        <v>0</v>
      </c>
      <c r="U402" s="96">
        <f t="shared" si="25"/>
        <v>0</v>
      </c>
      <c r="W402" s="94">
        <f t="shared" si="26"/>
        <v>0</v>
      </c>
      <c r="X402" s="94">
        <f t="shared" si="27"/>
        <v>0</v>
      </c>
    </row>
    <row r="403" spans="1:24" ht="127.5">
      <c r="A403" s="20">
        <v>393</v>
      </c>
      <c r="B403" s="21" t="s">
        <v>1194</v>
      </c>
      <c r="C403" s="31" t="s">
        <v>1193</v>
      </c>
      <c r="D403" s="21" t="s">
        <v>559</v>
      </c>
      <c r="E403" s="23">
        <v>0</v>
      </c>
      <c r="F403" s="24">
        <v>0</v>
      </c>
      <c r="G403" s="24">
        <v>0</v>
      </c>
      <c r="H403" s="25">
        <v>0</v>
      </c>
      <c r="I403" s="26"/>
      <c r="J403" s="24">
        <v>0</v>
      </c>
      <c r="K403" s="27">
        <v>0</v>
      </c>
      <c r="L403" s="43"/>
      <c r="M403" s="53">
        <v>0</v>
      </c>
      <c r="O403" s="60">
        <v>19004160</v>
      </c>
      <c r="P403" s="60">
        <v>88884</v>
      </c>
      <c r="Q403" s="60">
        <v>71107.199999999997</v>
      </c>
      <c r="R403" s="60">
        <v>66663</v>
      </c>
      <c r="T403" s="96">
        <f t="shared" si="24"/>
        <v>0</v>
      </c>
      <c r="U403" s="96">
        <f t="shared" si="25"/>
        <v>0</v>
      </c>
      <c r="W403" s="94">
        <f t="shared" si="26"/>
        <v>0</v>
      </c>
      <c r="X403" s="94">
        <f t="shared" si="27"/>
        <v>0</v>
      </c>
    </row>
    <row r="404" spans="1:24" ht="102">
      <c r="A404" s="20">
        <v>394</v>
      </c>
      <c r="B404" s="21" t="s">
        <v>1195</v>
      </c>
      <c r="C404" s="31" t="s">
        <v>1196</v>
      </c>
      <c r="D404" s="21" t="s">
        <v>559</v>
      </c>
      <c r="E404" s="23">
        <v>1</v>
      </c>
      <c r="F404" s="24">
        <v>117600</v>
      </c>
      <c r="G404" s="24">
        <v>87668</v>
      </c>
      <c r="H404" s="25">
        <v>0</v>
      </c>
      <c r="I404" s="26"/>
      <c r="J404" s="24">
        <v>117600</v>
      </c>
      <c r="K404" s="27">
        <v>117600</v>
      </c>
      <c r="L404" s="43"/>
      <c r="M404" s="53">
        <v>1</v>
      </c>
      <c r="O404" s="60">
        <v>1187760</v>
      </c>
      <c r="P404" s="60">
        <v>87668</v>
      </c>
      <c r="Q404" s="60">
        <v>70134.399999999994</v>
      </c>
      <c r="R404" s="60">
        <v>65751</v>
      </c>
      <c r="T404" s="96">
        <f t="shared" si="24"/>
        <v>8247805439.999999</v>
      </c>
      <c r="U404" s="96">
        <f t="shared" si="25"/>
        <v>7732317600</v>
      </c>
      <c r="W404" s="94">
        <f t="shared" si="26"/>
        <v>8247805439.999999</v>
      </c>
      <c r="X404" s="94">
        <f t="shared" si="27"/>
        <v>7732317600</v>
      </c>
    </row>
    <row r="405" spans="1:24" ht="102">
      <c r="A405" s="20">
        <v>395</v>
      </c>
      <c r="B405" s="21" t="s">
        <v>1197</v>
      </c>
      <c r="C405" s="31" t="s">
        <v>1196</v>
      </c>
      <c r="D405" s="21" t="s">
        <v>559</v>
      </c>
      <c r="E405" s="23">
        <v>0</v>
      </c>
      <c r="F405" s="24">
        <v>0</v>
      </c>
      <c r="G405" s="24">
        <v>0</v>
      </c>
      <c r="H405" s="25">
        <v>0</v>
      </c>
      <c r="I405" s="26"/>
      <c r="J405" s="24">
        <v>0</v>
      </c>
      <c r="K405" s="27">
        <v>0</v>
      </c>
      <c r="L405" s="43"/>
      <c r="M405" s="53">
        <v>0</v>
      </c>
      <c r="O405" s="60">
        <v>9219358</v>
      </c>
      <c r="P405" s="60">
        <v>102900</v>
      </c>
      <c r="Q405" s="60">
        <v>82320</v>
      </c>
      <c r="R405" s="60">
        <v>77175</v>
      </c>
      <c r="T405" s="96">
        <f t="shared" si="24"/>
        <v>0</v>
      </c>
      <c r="U405" s="96">
        <f t="shared" si="25"/>
        <v>0</v>
      </c>
      <c r="W405" s="94">
        <f t="shared" si="26"/>
        <v>0</v>
      </c>
      <c r="X405" s="94">
        <f t="shared" si="27"/>
        <v>0</v>
      </c>
    </row>
    <row r="406" spans="1:24" ht="153">
      <c r="A406" s="20">
        <v>396</v>
      </c>
      <c r="B406" s="21" t="s">
        <v>1198</v>
      </c>
      <c r="C406" s="31" t="s">
        <v>1199</v>
      </c>
      <c r="D406" s="21" t="s">
        <v>559</v>
      </c>
      <c r="E406" s="23">
        <v>0</v>
      </c>
      <c r="F406" s="24">
        <v>0</v>
      </c>
      <c r="G406" s="24">
        <v>0</v>
      </c>
      <c r="H406" s="25">
        <v>0</v>
      </c>
      <c r="I406" s="26"/>
      <c r="J406" s="24">
        <v>0</v>
      </c>
      <c r="K406" s="27">
        <v>0</v>
      </c>
      <c r="L406" s="43"/>
      <c r="M406" s="53">
        <v>0</v>
      </c>
      <c r="O406" s="60">
        <v>509040</v>
      </c>
      <c r="P406" s="60">
        <v>48619</v>
      </c>
      <c r="Q406" s="60">
        <v>38895.199999999997</v>
      </c>
      <c r="R406" s="60">
        <v>36464.25</v>
      </c>
      <c r="T406" s="96">
        <f t="shared" si="24"/>
        <v>0</v>
      </c>
      <c r="U406" s="96">
        <f t="shared" si="25"/>
        <v>0</v>
      </c>
      <c r="W406" s="94">
        <f t="shared" si="26"/>
        <v>0</v>
      </c>
      <c r="X406" s="94">
        <f t="shared" si="27"/>
        <v>0</v>
      </c>
    </row>
    <row r="407" spans="1:24" ht="153">
      <c r="A407" s="20">
        <v>397</v>
      </c>
      <c r="B407" s="21" t="s">
        <v>1200</v>
      </c>
      <c r="C407" s="31" t="s">
        <v>1199</v>
      </c>
      <c r="D407" s="21" t="s">
        <v>559</v>
      </c>
      <c r="E407" s="23">
        <v>0</v>
      </c>
      <c r="F407" s="24">
        <v>0</v>
      </c>
      <c r="G407" s="24">
        <v>0</v>
      </c>
      <c r="H407" s="25">
        <v>0</v>
      </c>
      <c r="I407" s="26"/>
      <c r="J407" s="24">
        <v>0</v>
      </c>
      <c r="K407" s="27">
        <v>0</v>
      </c>
      <c r="L407" s="43"/>
      <c r="M407" s="53">
        <v>0</v>
      </c>
      <c r="O407" s="60">
        <v>3955784</v>
      </c>
      <c r="P407" s="60">
        <v>58434</v>
      </c>
      <c r="Q407" s="60">
        <v>46747.199999999997</v>
      </c>
      <c r="R407" s="60">
        <v>43825.5</v>
      </c>
      <c r="T407" s="96">
        <f t="shared" si="24"/>
        <v>0</v>
      </c>
      <c r="U407" s="96">
        <f t="shared" si="25"/>
        <v>0</v>
      </c>
      <c r="W407" s="94">
        <f t="shared" si="26"/>
        <v>0</v>
      </c>
      <c r="X407" s="94">
        <f t="shared" si="27"/>
        <v>0</v>
      </c>
    </row>
    <row r="408" spans="1:24" ht="178.5">
      <c r="A408" s="20">
        <v>398</v>
      </c>
      <c r="B408" s="21" t="s">
        <v>1201</v>
      </c>
      <c r="C408" s="31" t="s">
        <v>1202</v>
      </c>
      <c r="D408" s="21" t="s">
        <v>559</v>
      </c>
      <c r="E408" s="23">
        <v>1</v>
      </c>
      <c r="F408" s="24">
        <v>66782</v>
      </c>
      <c r="G408" s="24">
        <v>2822</v>
      </c>
      <c r="H408" s="25">
        <v>0</v>
      </c>
      <c r="I408" s="26"/>
      <c r="J408" s="24">
        <v>66782</v>
      </c>
      <c r="K408" s="27">
        <v>66782</v>
      </c>
      <c r="L408" s="43"/>
      <c r="M408" s="53">
        <v>1</v>
      </c>
      <c r="O408" s="60">
        <v>1272600</v>
      </c>
      <c r="P408" s="60">
        <v>2822</v>
      </c>
      <c r="Q408" s="60">
        <v>2257.6</v>
      </c>
      <c r="R408" s="60">
        <v>2116.5</v>
      </c>
      <c r="T408" s="96">
        <f t="shared" si="24"/>
        <v>150767043.19999999</v>
      </c>
      <c r="U408" s="96">
        <f t="shared" si="25"/>
        <v>141344103</v>
      </c>
      <c r="W408" s="94">
        <f t="shared" si="26"/>
        <v>150767043.19999999</v>
      </c>
      <c r="X408" s="94">
        <f t="shared" si="27"/>
        <v>141344103</v>
      </c>
    </row>
    <row r="409" spans="1:24" ht="178.5">
      <c r="A409" s="20">
        <v>399</v>
      </c>
      <c r="B409" s="21" t="s">
        <v>1203</v>
      </c>
      <c r="C409" s="31" t="s">
        <v>1202</v>
      </c>
      <c r="D409" s="21" t="s">
        <v>559</v>
      </c>
      <c r="E409" s="23">
        <v>0</v>
      </c>
      <c r="F409" s="24">
        <v>0</v>
      </c>
      <c r="G409" s="24">
        <v>0</v>
      </c>
      <c r="H409" s="25">
        <v>0</v>
      </c>
      <c r="I409" s="26"/>
      <c r="J409" s="24">
        <v>0</v>
      </c>
      <c r="K409" s="27">
        <v>0</v>
      </c>
      <c r="L409" s="43"/>
      <c r="M409" s="53">
        <v>0</v>
      </c>
      <c r="O409" s="60">
        <v>9877883</v>
      </c>
      <c r="P409" s="60">
        <v>12709</v>
      </c>
      <c r="Q409" s="60">
        <v>10167.200000000001</v>
      </c>
      <c r="R409" s="60">
        <v>9531.75</v>
      </c>
      <c r="T409" s="96">
        <f t="shared" si="24"/>
        <v>0</v>
      </c>
      <c r="U409" s="96">
        <f t="shared" si="25"/>
        <v>0</v>
      </c>
      <c r="W409" s="94">
        <f t="shared" si="26"/>
        <v>0</v>
      </c>
      <c r="X409" s="94">
        <f t="shared" si="27"/>
        <v>0</v>
      </c>
    </row>
    <row r="410" spans="1:24" ht="165.75">
      <c r="A410" s="20">
        <v>400</v>
      </c>
      <c r="B410" s="21" t="s">
        <v>1204</v>
      </c>
      <c r="C410" s="31" t="s">
        <v>1205</v>
      </c>
      <c r="D410" s="21" t="s">
        <v>559</v>
      </c>
      <c r="E410" s="23">
        <v>0</v>
      </c>
      <c r="F410" s="24">
        <v>0</v>
      </c>
      <c r="G410" s="24">
        <v>0</v>
      </c>
      <c r="H410" s="25">
        <v>0</v>
      </c>
      <c r="I410" s="26"/>
      <c r="J410" s="24">
        <v>0</v>
      </c>
      <c r="K410" s="27">
        <v>0</v>
      </c>
      <c r="L410" s="43"/>
      <c r="M410" s="53">
        <v>0</v>
      </c>
      <c r="O410" s="60">
        <v>2590342</v>
      </c>
      <c r="P410" s="60">
        <v>3757</v>
      </c>
      <c r="Q410" s="60">
        <v>3005.6</v>
      </c>
      <c r="R410" s="60">
        <v>2817.75</v>
      </c>
      <c r="T410" s="96">
        <f t="shared" si="24"/>
        <v>0</v>
      </c>
      <c r="U410" s="96">
        <f t="shared" si="25"/>
        <v>0</v>
      </c>
      <c r="W410" s="94">
        <f t="shared" si="26"/>
        <v>0</v>
      </c>
      <c r="X410" s="94">
        <f t="shared" si="27"/>
        <v>0</v>
      </c>
    </row>
    <row r="411" spans="1:24" ht="178.5">
      <c r="A411" s="20">
        <v>401</v>
      </c>
      <c r="B411" s="21" t="s">
        <v>1206</v>
      </c>
      <c r="C411" s="31" t="s">
        <v>1207</v>
      </c>
      <c r="D411" s="21" t="s">
        <v>559</v>
      </c>
      <c r="E411" s="23">
        <v>0</v>
      </c>
      <c r="F411" s="24">
        <v>0</v>
      </c>
      <c r="G411" s="24">
        <v>0</v>
      </c>
      <c r="H411" s="25">
        <v>0</v>
      </c>
      <c r="I411" s="26"/>
      <c r="J411" s="24">
        <v>0</v>
      </c>
      <c r="K411" s="27">
        <v>0</v>
      </c>
      <c r="L411" s="43"/>
      <c r="M411" s="53">
        <v>0</v>
      </c>
      <c r="O411" s="60">
        <v>8416128</v>
      </c>
      <c r="P411" s="60">
        <v>75779</v>
      </c>
      <c r="Q411" s="60">
        <v>60623.199999999997</v>
      </c>
      <c r="R411" s="60">
        <v>56834.25</v>
      </c>
      <c r="T411" s="96">
        <f t="shared" si="24"/>
        <v>0</v>
      </c>
      <c r="U411" s="96">
        <f t="shared" si="25"/>
        <v>0</v>
      </c>
      <c r="W411" s="94">
        <f t="shared" si="26"/>
        <v>0</v>
      </c>
      <c r="X411" s="94">
        <f t="shared" si="27"/>
        <v>0</v>
      </c>
    </row>
    <row r="412" spans="1:24" ht="204">
      <c r="A412" s="20">
        <v>402</v>
      </c>
      <c r="B412" s="21" t="s">
        <v>1232</v>
      </c>
      <c r="C412" s="31" t="s">
        <v>1233</v>
      </c>
      <c r="D412" s="21" t="s">
        <v>559</v>
      </c>
      <c r="E412" s="23">
        <v>0</v>
      </c>
      <c r="F412" s="24">
        <v>0</v>
      </c>
      <c r="G412" s="24">
        <v>0</v>
      </c>
      <c r="H412" s="25">
        <v>0</v>
      </c>
      <c r="I412" s="26"/>
      <c r="J412" s="24">
        <v>0</v>
      </c>
      <c r="K412" s="27">
        <v>0</v>
      </c>
      <c r="L412" s="43"/>
      <c r="M412" s="53">
        <v>0</v>
      </c>
      <c r="O412" s="60">
        <v>1161463</v>
      </c>
      <c r="P412" s="60">
        <v>66287</v>
      </c>
      <c r="Q412" s="60">
        <v>53029.599999999999</v>
      </c>
      <c r="R412" s="60">
        <v>49715.25</v>
      </c>
      <c r="T412" s="96">
        <f t="shared" si="24"/>
        <v>0</v>
      </c>
      <c r="U412" s="96">
        <f t="shared" si="25"/>
        <v>0</v>
      </c>
      <c r="W412" s="94">
        <f t="shared" si="26"/>
        <v>0</v>
      </c>
      <c r="X412" s="94">
        <f t="shared" si="27"/>
        <v>0</v>
      </c>
    </row>
    <row r="413" spans="1:24" ht="204">
      <c r="A413" s="20">
        <v>403</v>
      </c>
      <c r="B413" s="21" t="s">
        <v>1234</v>
      </c>
      <c r="C413" s="31" t="s">
        <v>1233</v>
      </c>
      <c r="D413" s="21" t="s">
        <v>559</v>
      </c>
      <c r="E413" s="23">
        <v>0</v>
      </c>
      <c r="F413" s="24">
        <v>0</v>
      </c>
      <c r="G413" s="24">
        <v>0</v>
      </c>
      <c r="H413" s="25">
        <v>0</v>
      </c>
      <c r="I413" s="26"/>
      <c r="J413" s="24">
        <v>0</v>
      </c>
      <c r="K413" s="27">
        <v>0</v>
      </c>
      <c r="L413" s="43"/>
      <c r="M413" s="53">
        <v>0</v>
      </c>
      <c r="O413" s="60">
        <v>7619558</v>
      </c>
      <c r="P413" s="60">
        <v>128116</v>
      </c>
      <c r="Q413" s="60">
        <v>102492.8</v>
      </c>
      <c r="R413" s="60">
        <v>96087</v>
      </c>
      <c r="T413" s="96">
        <f t="shared" si="24"/>
        <v>0</v>
      </c>
      <c r="U413" s="96">
        <f t="shared" si="25"/>
        <v>0</v>
      </c>
      <c r="W413" s="94">
        <f t="shared" si="26"/>
        <v>0</v>
      </c>
      <c r="X413" s="94">
        <f t="shared" si="27"/>
        <v>0</v>
      </c>
    </row>
    <row r="414" spans="1:24" ht="216.75">
      <c r="A414" s="20">
        <v>404</v>
      </c>
      <c r="B414" s="21" t="s">
        <v>1235</v>
      </c>
      <c r="C414" s="31" t="s">
        <v>1236</v>
      </c>
      <c r="D414" s="21" t="s">
        <v>559</v>
      </c>
      <c r="E414" s="23">
        <v>0</v>
      </c>
      <c r="F414" s="24">
        <v>0</v>
      </c>
      <c r="G414" s="24">
        <v>0</v>
      </c>
      <c r="H414" s="25">
        <v>0</v>
      </c>
      <c r="I414" s="26"/>
      <c r="J414" s="24">
        <v>0</v>
      </c>
      <c r="K414" s="27">
        <v>0</v>
      </c>
      <c r="L414" s="43"/>
      <c r="M414" s="53">
        <v>0</v>
      </c>
      <c r="O414" s="60">
        <v>611296</v>
      </c>
      <c r="P414" s="60">
        <v>55106</v>
      </c>
      <c r="Q414" s="60">
        <v>44084.800000000003</v>
      </c>
      <c r="R414" s="60">
        <v>41329.5</v>
      </c>
      <c r="T414" s="96">
        <f t="shared" si="24"/>
        <v>0</v>
      </c>
      <c r="U414" s="96">
        <f t="shared" si="25"/>
        <v>0</v>
      </c>
      <c r="W414" s="94">
        <f t="shared" si="26"/>
        <v>0</v>
      </c>
      <c r="X414" s="94">
        <f t="shared" si="27"/>
        <v>0</v>
      </c>
    </row>
    <row r="415" spans="1:24" ht="216.75">
      <c r="A415" s="20">
        <v>405</v>
      </c>
      <c r="B415" s="21" t="s">
        <v>1237</v>
      </c>
      <c r="C415" s="31" t="s">
        <v>1236</v>
      </c>
      <c r="D415" s="21" t="s">
        <v>559</v>
      </c>
      <c r="E415" s="23">
        <v>0</v>
      </c>
      <c r="F415" s="24">
        <v>0</v>
      </c>
      <c r="G415" s="24">
        <v>0</v>
      </c>
      <c r="H415" s="25">
        <v>0</v>
      </c>
      <c r="I415" s="26"/>
      <c r="J415" s="24">
        <v>0</v>
      </c>
      <c r="K415" s="27">
        <v>0</v>
      </c>
      <c r="L415" s="43"/>
      <c r="M415" s="53">
        <v>0</v>
      </c>
      <c r="O415" s="60">
        <v>4621427</v>
      </c>
      <c r="P415" s="60">
        <v>75951</v>
      </c>
      <c r="Q415" s="60">
        <v>60760.800000000003</v>
      </c>
      <c r="R415" s="60">
        <v>56963.25</v>
      </c>
      <c r="T415" s="96">
        <f t="shared" si="24"/>
        <v>0</v>
      </c>
      <c r="U415" s="96">
        <f t="shared" si="25"/>
        <v>0</v>
      </c>
      <c r="W415" s="94">
        <f t="shared" si="26"/>
        <v>0</v>
      </c>
      <c r="X415" s="94">
        <f t="shared" si="27"/>
        <v>0</v>
      </c>
    </row>
    <row r="416" spans="1:24" ht="140.25">
      <c r="A416" s="20">
        <v>406</v>
      </c>
      <c r="B416" s="21" t="s">
        <v>1238</v>
      </c>
      <c r="C416" s="31" t="s">
        <v>1239</v>
      </c>
      <c r="D416" s="21" t="s">
        <v>559</v>
      </c>
      <c r="E416" s="23">
        <v>0</v>
      </c>
      <c r="F416" s="24">
        <v>0</v>
      </c>
      <c r="G416" s="24">
        <v>0</v>
      </c>
      <c r="H416" s="25">
        <v>0</v>
      </c>
      <c r="I416" s="26"/>
      <c r="J416" s="24">
        <v>0</v>
      </c>
      <c r="K416" s="27">
        <v>0</v>
      </c>
      <c r="L416" s="43"/>
      <c r="M416" s="53">
        <v>0</v>
      </c>
      <c r="O416" s="60">
        <v>476346</v>
      </c>
      <c r="P416" s="60">
        <v>40749</v>
      </c>
      <c r="Q416" s="60">
        <v>32599.200000000001</v>
      </c>
      <c r="R416" s="60">
        <v>30561.75</v>
      </c>
      <c r="T416" s="96">
        <f t="shared" si="24"/>
        <v>0</v>
      </c>
      <c r="U416" s="96">
        <f t="shared" si="25"/>
        <v>0</v>
      </c>
      <c r="W416" s="94">
        <f t="shared" si="26"/>
        <v>0</v>
      </c>
      <c r="X416" s="94">
        <f t="shared" si="27"/>
        <v>0</v>
      </c>
    </row>
    <row r="417" spans="1:24" ht="140.25">
      <c r="A417" s="20">
        <v>407</v>
      </c>
      <c r="B417" s="21" t="s">
        <v>1240</v>
      </c>
      <c r="C417" s="31" t="s">
        <v>1239</v>
      </c>
      <c r="D417" s="21" t="s">
        <v>559</v>
      </c>
      <c r="E417" s="23">
        <v>0</v>
      </c>
      <c r="F417" s="24">
        <v>0</v>
      </c>
      <c r="G417" s="24">
        <v>0</v>
      </c>
      <c r="H417" s="25">
        <v>0</v>
      </c>
      <c r="I417" s="26"/>
      <c r="J417" s="24">
        <v>0</v>
      </c>
      <c r="K417" s="27">
        <v>0</v>
      </c>
      <c r="L417" s="43"/>
      <c r="M417" s="53">
        <v>0</v>
      </c>
      <c r="O417" s="60">
        <v>4242000</v>
      </c>
      <c r="P417" s="60">
        <v>65876</v>
      </c>
      <c r="Q417" s="60">
        <v>52700.800000000003</v>
      </c>
      <c r="R417" s="60">
        <v>49407</v>
      </c>
      <c r="T417" s="96">
        <f t="shared" si="24"/>
        <v>0</v>
      </c>
      <c r="U417" s="96">
        <f t="shared" si="25"/>
        <v>0</v>
      </c>
      <c r="W417" s="94">
        <f t="shared" si="26"/>
        <v>0</v>
      </c>
      <c r="X417" s="94">
        <f t="shared" si="27"/>
        <v>0</v>
      </c>
    </row>
    <row r="418" spans="1:24" ht="15.75">
      <c r="A418" s="55" t="s">
        <v>1241</v>
      </c>
      <c r="B418" s="56" t="s">
        <v>1241</v>
      </c>
      <c r="C418" s="56" t="s">
        <v>1241</v>
      </c>
      <c r="D418" s="56" t="s">
        <v>1241</v>
      </c>
      <c r="E418" s="56" t="s">
        <v>1241</v>
      </c>
      <c r="F418" s="56" t="s">
        <v>1241</v>
      </c>
      <c r="G418" s="56"/>
      <c r="H418" s="56"/>
      <c r="I418" s="56"/>
      <c r="J418" s="57" t="s">
        <v>1242</v>
      </c>
      <c r="K418" s="58">
        <v>12481184</v>
      </c>
      <c r="L418" s="43"/>
      <c r="M418" s="44"/>
    </row>
  </sheetData>
  <mergeCells count="8">
    <mergeCell ref="A1:B1"/>
    <mergeCell ref="A2:B2"/>
    <mergeCell ref="F2:I2"/>
    <mergeCell ref="A3:B5"/>
    <mergeCell ref="C3:C5"/>
    <mergeCell ref="F3:I3"/>
    <mergeCell ref="F4:I4"/>
    <mergeCell ref="F5:I5"/>
  </mergeCells>
  <conditionalFormatting sqref="J10:J417 F10:H417">
    <cfRule type="expression" dxfId="23" priority="8">
      <formula>ISERROR($K10)</formula>
    </cfRule>
  </conditionalFormatting>
  <conditionalFormatting sqref="M10:M417">
    <cfRule type="expression" dxfId="22" priority="7">
      <formula>ISERROR($I10)</formula>
    </cfRule>
  </conditionalFormatting>
  <conditionalFormatting sqref="K10:K417">
    <cfRule type="expression" dxfId="21" priority="6">
      <formula>ISERROR(K10)</formula>
    </cfRule>
  </conditionalFormatting>
  <conditionalFormatting sqref="K418">
    <cfRule type="expression" dxfId="20" priority="5">
      <formula>ISERROR($K$422)</formula>
    </cfRule>
  </conditionalFormatting>
  <conditionalFormatting sqref="E10:E417">
    <cfRule type="cellIs" dxfId="19" priority="4" operator="equal">
      <formula>0</formula>
    </cfRule>
  </conditionalFormatting>
  <conditionalFormatting sqref="C1:C2">
    <cfRule type="cellIs" dxfId="18" priority="3" operator="equal">
      <formula>0</formula>
    </cfRule>
  </conditionalFormatting>
  <conditionalFormatting sqref="J2:J5">
    <cfRule type="cellIs" dxfId="17" priority="2" operator="equal">
      <formula>0</formula>
    </cfRule>
  </conditionalFormatting>
  <conditionalFormatting sqref="K2:K5">
    <cfRule type="cellIs" dxfId="16" priority="1" operator="equal">
      <formula>0</formula>
    </cfRule>
  </conditionalFormatting>
  <dataValidations count="4">
    <dataValidation type="decimal" operator="greaterThan" allowBlank="1" showInputMessage="1" showErrorMessage="1" sqref="N1:N76" xr:uid="{B78531C4-5FEE-43EC-B80C-786EF15FB8A2}">
      <formula1>0</formula1>
    </dataValidation>
    <dataValidation type="custom" allowBlank="1" showInputMessage="1" showErrorMessage="1" errorTitle="Descuento no valido" error="Por favor verifique en la columna &quot;Descuento sobre precio minimo&quot;:_x000a_- La mitad de los items pueden tener un descuento máximo del 25%_x000a_- La otra mitad puede tener un descuento máximo del 20%" promptTitle="Reglas de Descuento" prompt="Ingrese un descuento entre el 0 % y 100%. Tenga en cuenta en la columna &quot;Descuento sobre precio minimo&quot;:_x000a_- La mitad de los items pueden tener un descuento máximo del 25%_x000a_- La otra mitad puede tener un descuento máximo del 20%" sqref="I10:I417" xr:uid="{B1B3694A-3761-43D2-9338-B1D87602143B}">
      <formula1>H10&lt;$J$11</formula1>
    </dataValidation>
    <dataValidation type="decimal" allowBlank="1" showInputMessage="1" showErrorMessage="1" errorTitle="Descuento no valido" error="Solo la mitad de los items pueden tener un descuento máximo del 25%._x000a__x000a_La otra mitad puede tener un descuento máximo del 20%." sqref="H10:H417" xr:uid="{9975180D-425B-451D-8D92-8611DE679C29}">
      <formula1>-1</formula1>
      <formula2>$J$11</formula2>
    </dataValidation>
    <dataValidation operator="lessThan" allowBlank="1" showErrorMessage="1" errorTitle="Error" error="El valor es menor que el minimo permitido" sqref="J10:J417" xr:uid="{F4AB4141-0D91-4AB6-8FE9-71C731BC8CD2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3A2E4-E4F9-4551-82E5-C0F04F000089}">
  <dimension ref="A1:X419"/>
  <sheetViews>
    <sheetView workbookViewId="0">
      <selection activeCell="O1" sqref="O1:O1048576"/>
    </sheetView>
  </sheetViews>
  <sheetFormatPr baseColWidth="10" defaultRowHeight="15"/>
  <cols>
    <col min="3" max="3" width="28.28515625" customWidth="1"/>
    <col min="9" max="9" width="12.28515625" bestFit="1" customWidth="1"/>
    <col min="11" max="12" width="12.28515625" bestFit="1" customWidth="1"/>
    <col min="13" max="13" width="13.28515625" bestFit="1" customWidth="1"/>
    <col min="15" max="15" width="18.5703125" bestFit="1" customWidth="1"/>
  </cols>
  <sheetData>
    <row r="1" spans="1:24">
      <c r="A1" s="134" t="s">
        <v>1220</v>
      </c>
      <c r="B1" s="135"/>
      <c r="C1" s="23">
        <v>8</v>
      </c>
      <c r="E1" s="40"/>
      <c r="F1" s="41"/>
      <c r="G1" s="41"/>
      <c r="H1" s="41"/>
      <c r="I1" s="41"/>
      <c r="J1" s="42" t="s">
        <v>1221</v>
      </c>
      <c r="K1" s="42" t="s">
        <v>1219</v>
      </c>
      <c r="L1" s="43"/>
      <c r="M1" s="44"/>
      <c r="N1" s="34"/>
      <c r="O1" s="35"/>
    </row>
    <row r="2" spans="1:24">
      <c r="A2" s="134" t="s">
        <v>1222</v>
      </c>
      <c r="B2" s="135"/>
      <c r="C2" s="23" t="s">
        <v>1214</v>
      </c>
      <c r="E2" s="40"/>
      <c r="F2" s="134" t="s">
        <v>1223</v>
      </c>
      <c r="G2" s="138"/>
      <c r="H2" s="138"/>
      <c r="I2" s="135"/>
      <c r="J2" s="23">
        <v>77</v>
      </c>
      <c r="K2" s="45">
        <v>1</v>
      </c>
      <c r="L2" s="43"/>
      <c r="M2" s="44"/>
      <c r="N2" s="34"/>
      <c r="O2" s="35"/>
    </row>
    <row r="3" spans="1:24">
      <c r="A3" s="134" t="s">
        <v>1224</v>
      </c>
      <c r="B3" s="135"/>
      <c r="C3" s="143"/>
      <c r="E3" s="40"/>
      <c r="F3" s="134" t="s">
        <v>1225</v>
      </c>
      <c r="G3" s="138"/>
      <c r="H3" s="138"/>
      <c r="I3" s="135"/>
      <c r="J3" s="23">
        <v>0</v>
      </c>
      <c r="K3" s="45">
        <v>0</v>
      </c>
      <c r="L3" s="43"/>
      <c r="M3" s="44"/>
      <c r="N3" s="34"/>
      <c r="O3" s="35"/>
    </row>
    <row r="4" spans="1:24">
      <c r="A4" s="139"/>
      <c r="B4" s="140"/>
      <c r="C4" s="144"/>
      <c r="F4" s="146" t="s">
        <v>1226</v>
      </c>
      <c r="G4" s="147"/>
      <c r="H4" s="147"/>
      <c r="I4" s="148"/>
      <c r="J4" s="23">
        <v>0</v>
      </c>
      <c r="K4" s="45">
        <v>0</v>
      </c>
      <c r="L4" s="43"/>
      <c r="M4" s="44"/>
      <c r="N4" s="34"/>
      <c r="O4" s="35"/>
    </row>
    <row r="5" spans="1:24">
      <c r="A5" s="141"/>
      <c r="B5" s="142"/>
      <c r="C5" s="145"/>
      <c r="E5" s="40"/>
      <c r="F5" s="146" t="s">
        <v>1227</v>
      </c>
      <c r="G5" s="147"/>
      <c r="H5" s="147"/>
      <c r="I5" s="148"/>
      <c r="J5" s="23">
        <v>77</v>
      </c>
      <c r="K5" s="45">
        <v>1</v>
      </c>
      <c r="L5" s="43"/>
      <c r="M5" s="44"/>
      <c r="N5" s="34"/>
      <c r="O5" s="35"/>
    </row>
    <row r="6" spans="1:24">
      <c r="A6" s="44"/>
      <c r="B6" s="44"/>
      <c r="C6" s="44"/>
      <c r="D6" s="44"/>
      <c r="E6" s="40"/>
      <c r="F6" s="41"/>
      <c r="G6" s="41"/>
      <c r="H6" s="41"/>
      <c r="I6" s="41"/>
      <c r="J6" s="41"/>
      <c r="K6" s="44"/>
      <c r="L6" s="43"/>
      <c r="M6" s="44"/>
      <c r="N6" s="34"/>
      <c r="O6" s="35"/>
    </row>
    <row r="7" spans="1:24" ht="30">
      <c r="A7" s="46" t="s">
        <v>1228</v>
      </c>
      <c r="B7" s="47"/>
      <c r="C7" s="44"/>
      <c r="D7" s="44"/>
      <c r="E7" s="40"/>
      <c r="F7" s="41"/>
      <c r="G7" s="41"/>
      <c r="H7" s="41"/>
      <c r="I7" s="41"/>
      <c r="J7" s="48">
        <v>0.25009999999999999</v>
      </c>
      <c r="K7" s="49"/>
      <c r="L7" s="43"/>
      <c r="M7" s="50" t="s">
        <v>1229</v>
      </c>
      <c r="N7" s="34"/>
      <c r="O7" s="35"/>
    </row>
    <row r="8" spans="1:24">
      <c r="A8" s="44"/>
      <c r="B8" s="44"/>
      <c r="C8" s="44"/>
      <c r="D8" s="44"/>
      <c r="E8" s="40"/>
      <c r="F8" s="41"/>
      <c r="G8" s="41"/>
      <c r="H8" s="41"/>
      <c r="I8" s="41"/>
      <c r="J8" s="41"/>
      <c r="K8" s="43"/>
      <c r="L8" s="43"/>
      <c r="M8" s="44"/>
      <c r="N8" s="34"/>
      <c r="O8" s="35"/>
    </row>
    <row r="9" spans="1:24" ht="38.25">
      <c r="A9" s="51" t="s">
        <v>391</v>
      </c>
      <c r="B9" s="51" t="s">
        <v>392</v>
      </c>
      <c r="C9" s="52" t="s">
        <v>393</v>
      </c>
      <c r="D9" s="51" t="s">
        <v>394</v>
      </c>
      <c r="E9" s="18" t="s">
        <v>395</v>
      </c>
      <c r="F9" s="19" t="s">
        <v>396</v>
      </c>
      <c r="G9" s="19" t="s">
        <v>397</v>
      </c>
      <c r="H9" s="19" t="s">
        <v>398</v>
      </c>
      <c r="I9" s="19" t="s">
        <v>399</v>
      </c>
      <c r="J9" s="19" t="s">
        <v>400</v>
      </c>
      <c r="K9" s="19" t="s">
        <v>390</v>
      </c>
      <c r="L9" s="43" t="s">
        <v>1230</v>
      </c>
      <c r="M9" s="19" t="s">
        <v>1231</v>
      </c>
      <c r="N9" s="34"/>
      <c r="O9" s="3" t="s">
        <v>18</v>
      </c>
      <c r="P9" s="4" t="s">
        <v>19</v>
      </c>
      <c r="Q9" s="3" t="s">
        <v>20</v>
      </c>
      <c r="R9" s="4" t="s">
        <v>21</v>
      </c>
      <c r="T9" s="95" t="s">
        <v>1244</v>
      </c>
      <c r="U9" s="95" t="s">
        <v>1245</v>
      </c>
      <c r="W9" s="4" t="s">
        <v>1246</v>
      </c>
      <c r="X9" s="4" t="s">
        <v>1247</v>
      </c>
    </row>
    <row r="10" spans="1:24" ht="25.5">
      <c r="A10" s="20">
        <v>0</v>
      </c>
      <c r="B10" s="21" t="s">
        <v>25</v>
      </c>
      <c r="C10" s="22" t="s">
        <v>1208</v>
      </c>
      <c r="D10" s="21" t="s">
        <v>1209</v>
      </c>
      <c r="E10" s="23">
        <v>0</v>
      </c>
      <c r="F10" s="24">
        <v>0</v>
      </c>
      <c r="G10" s="24">
        <v>0</v>
      </c>
      <c r="H10" s="25">
        <v>0</v>
      </c>
      <c r="I10" s="26"/>
      <c r="J10" s="24">
        <v>0</v>
      </c>
      <c r="K10" s="27">
        <v>0</v>
      </c>
      <c r="L10" s="43">
        <v>0</v>
      </c>
      <c r="M10" s="53">
        <v>0</v>
      </c>
      <c r="N10" s="34"/>
      <c r="O10" s="59">
        <v>3959</v>
      </c>
      <c r="P10" s="59">
        <v>192</v>
      </c>
      <c r="Q10" s="59">
        <v>153.6</v>
      </c>
      <c r="R10" s="59">
        <v>144</v>
      </c>
      <c r="T10" s="96">
        <f t="shared" ref="T10:T73" si="0">F10*Q10</f>
        <v>0</v>
      </c>
      <c r="U10" s="96">
        <f t="shared" ref="U10:U73" si="1">F10*R10</f>
        <v>0</v>
      </c>
      <c r="W10" s="94">
        <f t="shared" ref="W10:W73" si="2">T10-L10</f>
        <v>0</v>
      </c>
      <c r="X10" s="94">
        <f t="shared" ref="X10:X73" si="3">U10-L10</f>
        <v>0</v>
      </c>
    </row>
    <row r="11" spans="1:24" ht="318.75">
      <c r="A11" s="20">
        <v>1</v>
      </c>
      <c r="B11" s="21" t="s">
        <v>401</v>
      </c>
      <c r="C11" s="22" t="s">
        <v>402</v>
      </c>
      <c r="D11" s="21" t="s">
        <v>403</v>
      </c>
      <c r="E11" s="23">
        <v>0</v>
      </c>
      <c r="F11" s="24">
        <v>0</v>
      </c>
      <c r="G11" s="24">
        <v>0</v>
      </c>
      <c r="H11" s="25">
        <v>0</v>
      </c>
      <c r="I11" s="26"/>
      <c r="J11" s="24">
        <v>0</v>
      </c>
      <c r="K11" s="27">
        <v>0</v>
      </c>
      <c r="L11" s="43">
        <v>0</v>
      </c>
      <c r="M11" s="53">
        <v>0</v>
      </c>
      <c r="N11" s="34"/>
      <c r="O11" s="60">
        <v>60954</v>
      </c>
      <c r="P11" s="60">
        <v>9248</v>
      </c>
      <c r="Q11" s="60">
        <v>7398.4</v>
      </c>
      <c r="R11" s="60">
        <v>6936</v>
      </c>
      <c r="T11" s="96">
        <f t="shared" si="0"/>
        <v>0</v>
      </c>
      <c r="U11" s="96">
        <f t="shared" si="1"/>
        <v>0</v>
      </c>
      <c r="W11" s="94">
        <f t="shared" si="2"/>
        <v>0</v>
      </c>
      <c r="X11" s="94">
        <f t="shared" si="3"/>
        <v>0</v>
      </c>
    </row>
    <row r="12" spans="1:24" ht="331.5">
      <c r="A12" s="20">
        <v>2</v>
      </c>
      <c r="B12" s="21" t="s">
        <v>404</v>
      </c>
      <c r="C12" s="22" t="s">
        <v>402</v>
      </c>
      <c r="D12" s="21" t="s">
        <v>405</v>
      </c>
      <c r="E12" s="23">
        <v>0</v>
      </c>
      <c r="F12" s="24">
        <v>0</v>
      </c>
      <c r="G12" s="24">
        <v>0</v>
      </c>
      <c r="H12" s="25">
        <v>0</v>
      </c>
      <c r="I12" s="26"/>
      <c r="J12" s="24">
        <v>0</v>
      </c>
      <c r="K12" s="27">
        <v>0</v>
      </c>
      <c r="L12" s="43">
        <v>0</v>
      </c>
      <c r="M12" s="53">
        <v>0</v>
      </c>
      <c r="N12" s="34"/>
      <c r="O12" s="60">
        <v>11128</v>
      </c>
      <c r="P12" s="60">
        <v>2558</v>
      </c>
      <c r="Q12" s="60">
        <v>2046.4</v>
      </c>
      <c r="R12" s="60">
        <v>1918.5</v>
      </c>
      <c r="T12" s="96">
        <f t="shared" si="0"/>
        <v>0</v>
      </c>
      <c r="U12" s="96">
        <f t="shared" si="1"/>
        <v>0</v>
      </c>
      <c r="W12" s="94">
        <f t="shared" si="2"/>
        <v>0</v>
      </c>
      <c r="X12" s="94">
        <f t="shared" si="3"/>
        <v>0</v>
      </c>
    </row>
    <row r="13" spans="1:24" ht="280.5">
      <c r="A13" s="20">
        <v>3</v>
      </c>
      <c r="B13" s="21" t="s">
        <v>406</v>
      </c>
      <c r="C13" s="22" t="s">
        <v>407</v>
      </c>
      <c r="D13" s="21" t="s">
        <v>408</v>
      </c>
      <c r="E13" s="23">
        <v>4</v>
      </c>
      <c r="F13" s="24">
        <v>8992</v>
      </c>
      <c r="G13" s="24">
        <v>5599</v>
      </c>
      <c r="H13" s="25">
        <v>0</v>
      </c>
      <c r="I13" s="26"/>
      <c r="J13" s="24">
        <v>8992</v>
      </c>
      <c r="K13" s="27">
        <v>35968</v>
      </c>
      <c r="L13" s="43">
        <v>0</v>
      </c>
      <c r="M13" s="53">
        <v>4</v>
      </c>
      <c r="N13" s="34"/>
      <c r="O13" s="60">
        <v>15881</v>
      </c>
      <c r="P13" s="60">
        <v>5599</v>
      </c>
      <c r="Q13" s="60">
        <v>4479.2</v>
      </c>
      <c r="R13" s="60">
        <v>4199.25</v>
      </c>
      <c r="T13" s="96">
        <f t="shared" si="0"/>
        <v>40276966.399999999</v>
      </c>
      <c r="U13" s="96">
        <f t="shared" si="1"/>
        <v>37759656</v>
      </c>
      <c r="W13" s="94">
        <f t="shared" si="2"/>
        <v>40276966.399999999</v>
      </c>
      <c r="X13" s="94">
        <f t="shared" si="3"/>
        <v>37759656</v>
      </c>
    </row>
    <row r="14" spans="1:24" ht="357">
      <c r="A14" s="20">
        <v>4</v>
      </c>
      <c r="B14" s="21" t="s">
        <v>409</v>
      </c>
      <c r="C14" s="22" t="s">
        <v>410</v>
      </c>
      <c r="D14" s="21" t="s">
        <v>411</v>
      </c>
      <c r="E14" s="23">
        <v>0</v>
      </c>
      <c r="F14" s="24">
        <v>0</v>
      </c>
      <c r="G14" s="24">
        <v>0</v>
      </c>
      <c r="H14" s="25">
        <v>0</v>
      </c>
      <c r="I14" s="26"/>
      <c r="J14" s="24">
        <v>0</v>
      </c>
      <c r="K14" s="27">
        <v>0</v>
      </c>
      <c r="L14" s="43">
        <v>0</v>
      </c>
      <c r="M14" s="53">
        <v>0</v>
      </c>
      <c r="N14" s="34"/>
      <c r="O14" s="60">
        <v>16948</v>
      </c>
      <c r="P14" s="60">
        <v>5090</v>
      </c>
      <c r="Q14" s="60">
        <v>4072</v>
      </c>
      <c r="R14" s="60">
        <v>3817.5</v>
      </c>
      <c r="T14" s="96">
        <f t="shared" si="0"/>
        <v>0</v>
      </c>
      <c r="U14" s="96">
        <f t="shared" si="1"/>
        <v>0</v>
      </c>
      <c r="W14" s="94">
        <f t="shared" si="2"/>
        <v>0</v>
      </c>
      <c r="X14" s="94">
        <f t="shared" si="3"/>
        <v>0</v>
      </c>
    </row>
    <row r="15" spans="1:24" ht="89.25">
      <c r="A15" s="20">
        <v>5</v>
      </c>
      <c r="B15" s="21" t="s">
        <v>412</v>
      </c>
      <c r="C15" s="22" t="s">
        <v>413</v>
      </c>
      <c r="D15" s="21" t="s">
        <v>414</v>
      </c>
      <c r="E15" s="23">
        <v>0</v>
      </c>
      <c r="F15" s="24">
        <v>0</v>
      </c>
      <c r="G15" s="24">
        <v>0</v>
      </c>
      <c r="H15" s="25">
        <v>0</v>
      </c>
      <c r="I15" s="26"/>
      <c r="J15" s="24">
        <v>0</v>
      </c>
      <c r="K15" s="27">
        <v>0</v>
      </c>
      <c r="L15" s="43">
        <v>0</v>
      </c>
      <c r="M15" s="53">
        <v>0</v>
      </c>
      <c r="N15" s="34"/>
      <c r="O15" s="60">
        <v>7593</v>
      </c>
      <c r="P15" s="60">
        <v>1846</v>
      </c>
      <c r="Q15" s="60">
        <v>1476.8</v>
      </c>
      <c r="R15" s="60">
        <v>1384.5</v>
      </c>
      <c r="T15" s="96">
        <f t="shared" si="0"/>
        <v>0</v>
      </c>
      <c r="U15" s="96">
        <f t="shared" si="1"/>
        <v>0</v>
      </c>
      <c r="W15" s="94">
        <f t="shared" si="2"/>
        <v>0</v>
      </c>
      <c r="X15" s="94">
        <f t="shared" si="3"/>
        <v>0</v>
      </c>
    </row>
    <row r="16" spans="1:24" ht="153">
      <c r="A16" s="20">
        <v>6</v>
      </c>
      <c r="B16" s="21" t="s">
        <v>415</v>
      </c>
      <c r="C16" s="22" t="s">
        <v>416</v>
      </c>
      <c r="D16" s="21" t="s">
        <v>414</v>
      </c>
      <c r="E16" s="23">
        <v>0</v>
      </c>
      <c r="F16" s="24">
        <v>0</v>
      </c>
      <c r="G16" s="24">
        <v>0</v>
      </c>
      <c r="H16" s="25">
        <v>0</v>
      </c>
      <c r="I16" s="26"/>
      <c r="J16" s="24">
        <v>0</v>
      </c>
      <c r="K16" s="27">
        <v>0</v>
      </c>
      <c r="L16" s="43">
        <v>0</v>
      </c>
      <c r="M16" s="53">
        <v>0</v>
      </c>
      <c r="N16" s="34"/>
      <c r="O16" s="60">
        <v>5992</v>
      </c>
      <c r="P16" s="60">
        <v>1810</v>
      </c>
      <c r="Q16" s="60">
        <v>1448</v>
      </c>
      <c r="R16" s="60">
        <v>1357.5</v>
      </c>
      <c r="T16" s="96">
        <f t="shared" si="0"/>
        <v>0</v>
      </c>
      <c r="U16" s="96">
        <f t="shared" si="1"/>
        <v>0</v>
      </c>
      <c r="W16" s="94">
        <f t="shared" si="2"/>
        <v>0</v>
      </c>
      <c r="X16" s="94">
        <f t="shared" si="3"/>
        <v>0</v>
      </c>
    </row>
    <row r="17" spans="1:24" ht="140.25">
      <c r="A17" s="20">
        <v>7</v>
      </c>
      <c r="B17" s="21" t="s">
        <v>417</v>
      </c>
      <c r="C17" s="22" t="s">
        <v>418</v>
      </c>
      <c r="D17" s="21" t="s">
        <v>419</v>
      </c>
      <c r="E17" s="23">
        <v>0</v>
      </c>
      <c r="F17" s="24">
        <v>0</v>
      </c>
      <c r="G17" s="24">
        <v>0</v>
      </c>
      <c r="H17" s="25">
        <v>0</v>
      </c>
      <c r="I17" s="26"/>
      <c r="J17" s="24">
        <v>0</v>
      </c>
      <c r="K17" s="27">
        <v>0</v>
      </c>
      <c r="L17" s="43">
        <v>0</v>
      </c>
      <c r="M17" s="53">
        <v>0</v>
      </c>
      <c r="N17" s="34"/>
      <c r="O17" s="60">
        <v>9465</v>
      </c>
      <c r="P17" s="60">
        <v>3049</v>
      </c>
      <c r="Q17" s="60">
        <v>2439.1999999999998</v>
      </c>
      <c r="R17" s="60">
        <v>2286.75</v>
      </c>
      <c r="T17" s="96">
        <f t="shared" si="0"/>
        <v>0</v>
      </c>
      <c r="U17" s="96">
        <f t="shared" si="1"/>
        <v>0</v>
      </c>
      <c r="W17" s="94">
        <f t="shared" si="2"/>
        <v>0</v>
      </c>
      <c r="X17" s="94">
        <f t="shared" si="3"/>
        <v>0</v>
      </c>
    </row>
    <row r="18" spans="1:24" ht="216.75">
      <c r="A18" s="20">
        <v>8</v>
      </c>
      <c r="B18" s="21" t="s">
        <v>420</v>
      </c>
      <c r="C18" s="22" t="s">
        <v>421</v>
      </c>
      <c r="D18" s="21" t="s">
        <v>422</v>
      </c>
      <c r="E18" s="23">
        <v>0</v>
      </c>
      <c r="F18" s="24">
        <v>0</v>
      </c>
      <c r="G18" s="24">
        <v>0</v>
      </c>
      <c r="H18" s="25">
        <v>0</v>
      </c>
      <c r="I18" s="26"/>
      <c r="J18" s="24">
        <v>0</v>
      </c>
      <c r="K18" s="27">
        <v>0</v>
      </c>
      <c r="L18" s="43">
        <v>0</v>
      </c>
      <c r="M18" s="53">
        <v>0</v>
      </c>
      <c r="N18" s="34"/>
      <c r="O18" s="60">
        <v>7048</v>
      </c>
      <c r="P18" s="60">
        <v>1908</v>
      </c>
      <c r="Q18" s="60">
        <v>1526.4</v>
      </c>
      <c r="R18" s="60">
        <v>1431</v>
      </c>
      <c r="T18" s="96">
        <f t="shared" si="0"/>
        <v>0</v>
      </c>
      <c r="U18" s="96">
        <f t="shared" si="1"/>
        <v>0</v>
      </c>
      <c r="W18" s="94">
        <f t="shared" si="2"/>
        <v>0</v>
      </c>
      <c r="X18" s="94">
        <f t="shared" si="3"/>
        <v>0</v>
      </c>
    </row>
    <row r="19" spans="1:24" ht="409.5">
      <c r="A19" s="20">
        <v>9</v>
      </c>
      <c r="B19" s="21" t="s">
        <v>423</v>
      </c>
      <c r="C19" s="22" t="s">
        <v>424</v>
      </c>
      <c r="D19" s="21" t="s">
        <v>425</v>
      </c>
      <c r="E19" s="23">
        <v>0</v>
      </c>
      <c r="F19" s="24">
        <v>0</v>
      </c>
      <c r="G19" s="24">
        <v>0</v>
      </c>
      <c r="H19" s="25">
        <v>0</v>
      </c>
      <c r="I19" s="26"/>
      <c r="J19" s="24">
        <v>0</v>
      </c>
      <c r="K19" s="27">
        <v>0</v>
      </c>
      <c r="L19" s="43">
        <v>0</v>
      </c>
      <c r="M19" s="53">
        <v>0</v>
      </c>
      <c r="N19" s="34"/>
      <c r="O19" s="60">
        <v>131538</v>
      </c>
      <c r="P19" s="60">
        <v>31674</v>
      </c>
      <c r="Q19" s="60">
        <v>25339.200000000001</v>
      </c>
      <c r="R19" s="60">
        <v>23755.5</v>
      </c>
      <c r="T19" s="96">
        <f t="shared" si="0"/>
        <v>0</v>
      </c>
      <c r="U19" s="96">
        <f t="shared" si="1"/>
        <v>0</v>
      </c>
      <c r="W19" s="94">
        <f t="shared" si="2"/>
        <v>0</v>
      </c>
      <c r="X19" s="94">
        <f t="shared" si="3"/>
        <v>0</v>
      </c>
    </row>
    <row r="20" spans="1:24" ht="165.75">
      <c r="A20" s="20">
        <v>10</v>
      </c>
      <c r="B20" s="21" t="s">
        <v>426</v>
      </c>
      <c r="C20" s="22" t="s">
        <v>427</v>
      </c>
      <c r="D20" s="21" t="s">
        <v>428</v>
      </c>
      <c r="E20" s="23">
        <v>0</v>
      </c>
      <c r="F20" s="24">
        <v>0</v>
      </c>
      <c r="G20" s="24">
        <v>0</v>
      </c>
      <c r="H20" s="25">
        <v>0</v>
      </c>
      <c r="I20" s="26"/>
      <c r="J20" s="24">
        <v>0</v>
      </c>
      <c r="K20" s="27">
        <v>0</v>
      </c>
      <c r="L20" s="43">
        <v>0</v>
      </c>
      <c r="M20" s="53">
        <v>0</v>
      </c>
      <c r="N20" s="34"/>
      <c r="O20" s="60">
        <v>14893</v>
      </c>
      <c r="P20" s="60">
        <v>1981</v>
      </c>
      <c r="Q20" s="60">
        <v>1584.8</v>
      </c>
      <c r="R20" s="60">
        <v>1485.75</v>
      </c>
      <c r="T20" s="96">
        <f t="shared" si="0"/>
        <v>0</v>
      </c>
      <c r="U20" s="96">
        <f t="shared" si="1"/>
        <v>0</v>
      </c>
      <c r="W20" s="94">
        <f t="shared" si="2"/>
        <v>0</v>
      </c>
      <c r="X20" s="94">
        <f t="shared" si="3"/>
        <v>0</v>
      </c>
    </row>
    <row r="21" spans="1:24" ht="165.75">
      <c r="A21" s="20">
        <v>11</v>
      </c>
      <c r="B21" s="21" t="s">
        <v>429</v>
      </c>
      <c r="C21" s="22" t="s">
        <v>427</v>
      </c>
      <c r="D21" s="21" t="s">
        <v>403</v>
      </c>
      <c r="E21" s="23">
        <v>0</v>
      </c>
      <c r="F21" s="24">
        <v>0</v>
      </c>
      <c r="G21" s="24">
        <v>0</v>
      </c>
      <c r="H21" s="25">
        <v>0</v>
      </c>
      <c r="I21" s="26"/>
      <c r="J21" s="24">
        <v>0</v>
      </c>
      <c r="K21" s="27">
        <v>0</v>
      </c>
      <c r="L21" s="43">
        <v>0</v>
      </c>
      <c r="M21" s="53">
        <v>0</v>
      </c>
      <c r="N21" s="34"/>
      <c r="O21" s="60">
        <v>49728</v>
      </c>
      <c r="P21" s="60">
        <v>1471</v>
      </c>
      <c r="Q21" s="60">
        <v>1176.8</v>
      </c>
      <c r="R21" s="60">
        <v>1103.25</v>
      </c>
      <c r="T21" s="96">
        <f t="shared" si="0"/>
        <v>0</v>
      </c>
      <c r="U21" s="96">
        <f t="shared" si="1"/>
        <v>0</v>
      </c>
      <c r="W21" s="94">
        <f t="shared" si="2"/>
        <v>0</v>
      </c>
      <c r="X21" s="94">
        <f t="shared" si="3"/>
        <v>0</v>
      </c>
    </row>
    <row r="22" spans="1:24" ht="204">
      <c r="A22" s="20">
        <v>12</v>
      </c>
      <c r="B22" s="21" t="s">
        <v>430</v>
      </c>
      <c r="C22" s="28" t="s">
        <v>431</v>
      </c>
      <c r="D22" s="21" t="s">
        <v>403</v>
      </c>
      <c r="E22" s="23">
        <v>6</v>
      </c>
      <c r="F22" s="24">
        <v>19045</v>
      </c>
      <c r="G22" s="24">
        <v>6192</v>
      </c>
      <c r="H22" s="25">
        <v>0</v>
      </c>
      <c r="I22" s="26"/>
      <c r="J22" s="24">
        <v>19045</v>
      </c>
      <c r="K22" s="27">
        <v>114270</v>
      </c>
      <c r="L22" s="43">
        <v>0</v>
      </c>
      <c r="M22" s="53">
        <v>6</v>
      </c>
      <c r="N22" s="34"/>
      <c r="O22" s="60">
        <v>53069</v>
      </c>
      <c r="P22" s="60">
        <v>6192</v>
      </c>
      <c r="Q22" s="60">
        <v>4953.6000000000004</v>
      </c>
      <c r="R22" s="60">
        <v>4644</v>
      </c>
      <c r="T22" s="96">
        <f t="shared" si="0"/>
        <v>94341312</v>
      </c>
      <c r="U22" s="96">
        <f t="shared" si="1"/>
        <v>88444980</v>
      </c>
      <c r="W22" s="94">
        <f t="shared" si="2"/>
        <v>94341312</v>
      </c>
      <c r="X22" s="94">
        <f t="shared" si="3"/>
        <v>88444980</v>
      </c>
    </row>
    <row r="23" spans="1:24" ht="76.5">
      <c r="A23" s="20">
        <v>13</v>
      </c>
      <c r="B23" s="21" t="s">
        <v>432</v>
      </c>
      <c r="C23" s="22" t="s">
        <v>433</v>
      </c>
      <c r="D23" s="21" t="s">
        <v>434</v>
      </c>
      <c r="E23" s="23">
        <v>0</v>
      </c>
      <c r="F23" s="24">
        <v>0</v>
      </c>
      <c r="G23" s="24">
        <v>0</v>
      </c>
      <c r="H23" s="25">
        <v>0</v>
      </c>
      <c r="I23" s="26"/>
      <c r="J23" s="24">
        <v>0</v>
      </c>
      <c r="K23" s="27">
        <v>0</v>
      </c>
      <c r="L23" s="43">
        <v>0</v>
      </c>
      <c r="M23" s="53">
        <v>0</v>
      </c>
      <c r="N23" s="34"/>
      <c r="O23" s="60">
        <v>96247</v>
      </c>
      <c r="P23" s="60">
        <v>13215</v>
      </c>
      <c r="Q23" s="60">
        <v>10572</v>
      </c>
      <c r="R23" s="60">
        <v>9911.25</v>
      </c>
      <c r="T23" s="96">
        <f t="shared" si="0"/>
        <v>0</v>
      </c>
      <c r="U23" s="96">
        <f t="shared" si="1"/>
        <v>0</v>
      </c>
      <c r="W23" s="94">
        <f t="shared" si="2"/>
        <v>0</v>
      </c>
      <c r="X23" s="94">
        <f t="shared" si="3"/>
        <v>0</v>
      </c>
    </row>
    <row r="24" spans="1:24" ht="102">
      <c r="A24" s="20">
        <v>14</v>
      </c>
      <c r="B24" s="21" t="s">
        <v>435</v>
      </c>
      <c r="C24" s="22" t="s">
        <v>436</v>
      </c>
      <c r="D24" s="21" t="s">
        <v>437</v>
      </c>
      <c r="E24" s="23">
        <v>0</v>
      </c>
      <c r="F24" s="24">
        <v>0</v>
      </c>
      <c r="G24" s="24">
        <v>0</v>
      </c>
      <c r="H24" s="25">
        <v>0</v>
      </c>
      <c r="I24" s="26"/>
      <c r="J24" s="24">
        <v>0</v>
      </c>
      <c r="K24" s="27">
        <v>0</v>
      </c>
      <c r="L24" s="43">
        <v>0</v>
      </c>
      <c r="M24" s="53">
        <v>0</v>
      </c>
      <c r="N24" s="34"/>
      <c r="O24" s="60">
        <v>67845</v>
      </c>
      <c r="P24" s="60">
        <v>4793</v>
      </c>
      <c r="Q24" s="60">
        <v>3834.4</v>
      </c>
      <c r="R24" s="60">
        <v>3594.75</v>
      </c>
      <c r="T24" s="96">
        <f t="shared" si="0"/>
        <v>0</v>
      </c>
      <c r="U24" s="96">
        <f t="shared" si="1"/>
        <v>0</v>
      </c>
      <c r="W24" s="94">
        <f t="shared" si="2"/>
        <v>0</v>
      </c>
      <c r="X24" s="94">
        <f t="shared" si="3"/>
        <v>0</v>
      </c>
    </row>
    <row r="25" spans="1:24" ht="255">
      <c r="A25" s="20">
        <v>15</v>
      </c>
      <c r="B25" s="21" t="s">
        <v>438</v>
      </c>
      <c r="C25" s="22" t="s">
        <v>439</v>
      </c>
      <c r="D25" s="21" t="s">
        <v>440</v>
      </c>
      <c r="E25" s="23">
        <v>7</v>
      </c>
      <c r="F25" s="24">
        <v>10672</v>
      </c>
      <c r="G25" s="24">
        <v>5371</v>
      </c>
      <c r="H25" s="25">
        <v>0</v>
      </c>
      <c r="I25" s="26"/>
      <c r="J25" s="24">
        <v>10672</v>
      </c>
      <c r="K25" s="27">
        <v>74704</v>
      </c>
      <c r="L25" s="43">
        <v>0</v>
      </c>
      <c r="M25" s="53">
        <v>7</v>
      </c>
      <c r="N25" s="34"/>
      <c r="O25" s="60">
        <v>33686</v>
      </c>
      <c r="P25" s="60">
        <v>5371</v>
      </c>
      <c r="Q25" s="60">
        <v>4296.8</v>
      </c>
      <c r="R25" s="60">
        <v>4028.25</v>
      </c>
      <c r="T25" s="96">
        <f t="shared" si="0"/>
        <v>45855449.600000001</v>
      </c>
      <c r="U25" s="96">
        <f t="shared" si="1"/>
        <v>42989484</v>
      </c>
      <c r="W25" s="94">
        <f t="shared" si="2"/>
        <v>45855449.600000001</v>
      </c>
      <c r="X25" s="94">
        <f t="shared" si="3"/>
        <v>42989484</v>
      </c>
    </row>
    <row r="26" spans="1:24" ht="267.75">
      <c r="A26" s="20">
        <v>16</v>
      </c>
      <c r="B26" s="21" t="s">
        <v>441</v>
      </c>
      <c r="C26" s="22" t="s">
        <v>442</v>
      </c>
      <c r="D26" s="21" t="s">
        <v>443</v>
      </c>
      <c r="E26" s="23">
        <v>0</v>
      </c>
      <c r="F26" s="24">
        <v>0</v>
      </c>
      <c r="G26" s="24">
        <v>0</v>
      </c>
      <c r="H26" s="25">
        <v>0</v>
      </c>
      <c r="I26" s="26"/>
      <c r="J26" s="24">
        <v>0</v>
      </c>
      <c r="K26" s="27">
        <v>0</v>
      </c>
      <c r="L26" s="43">
        <v>0</v>
      </c>
      <c r="M26" s="53">
        <v>0</v>
      </c>
      <c r="N26" s="34"/>
      <c r="O26" s="60">
        <v>15921</v>
      </c>
      <c r="P26" s="60">
        <v>1902</v>
      </c>
      <c r="Q26" s="60">
        <v>1521.6</v>
      </c>
      <c r="R26" s="60">
        <v>1426.5</v>
      </c>
      <c r="T26" s="96">
        <f t="shared" si="0"/>
        <v>0</v>
      </c>
      <c r="U26" s="96">
        <f t="shared" si="1"/>
        <v>0</v>
      </c>
      <c r="W26" s="94">
        <f t="shared" si="2"/>
        <v>0</v>
      </c>
      <c r="X26" s="94">
        <f t="shared" si="3"/>
        <v>0</v>
      </c>
    </row>
    <row r="27" spans="1:24" ht="267.75">
      <c r="A27" s="20">
        <v>17</v>
      </c>
      <c r="B27" s="21" t="s">
        <v>444</v>
      </c>
      <c r="C27" s="22" t="s">
        <v>442</v>
      </c>
      <c r="D27" s="21" t="s">
        <v>445</v>
      </c>
      <c r="E27" s="23">
        <v>0</v>
      </c>
      <c r="F27" s="24">
        <v>0</v>
      </c>
      <c r="G27" s="24">
        <v>0</v>
      </c>
      <c r="H27" s="25">
        <v>0</v>
      </c>
      <c r="I27" s="26"/>
      <c r="J27" s="24">
        <v>0</v>
      </c>
      <c r="K27" s="27">
        <v>0</v>
      </c>
      <c r="L27" s="43">
        <v>0</v>
      </c>
      <c r="M27" s="53">
        <v>0</v>
      </c>
      <c r="N27" s="34"/>
      <c r="O27" s="60">
        <v>14918</v>
      </c>
      <c r="P27" s="60">
        <v>1696</v>
      </c>
      <c r="Q27" s="60">
        <v>1356.8</v>
      </c>
      <c r="R27" s="60">
        <v>1272</v>
      </c>
      <c r="T27" s="96">
        <f t="shared" si="0"/>
        <v>0</v>
      </c>
      <c r="U27" s="96">
        <f t="shared" si="1"/>
        <v>0</v>
      </c>
      <c r="W27" s="94">
        <f t="shared" si="2"/>
        <v>0</v>
      </c>
      <c r="X27" s="94">
        <f t="shared" si="3"/>
        <v>0</v>
      </c>
    </row>
    <row r="28" spans="1:24" ht="408">
      <c r="A28" s="20">
        <v>18</v>
      </c>
      <c r="B28" s="21" t="s">
        <v>446</v>
      </c>
      <c r="C28" s="28" t="s">
        <v>447</v>
      </c>
      <c r="D28" s="21" t="s">
        <v>448</v>
      </c>
      <c r="E28" s="23">
        <v>0</v>
      </c>
      <c r="F28" s="24">
        <v>0</v>
      </c>
      <c r="G28" s="24">
        <v>0</v>
      </c>
      <c r="H28" s="25">
        <v>0</v>
      </c>
      <c r="I28" s="26"/>
      <c r="J28" s="24">
        <v>0</v>
      </c>
      <c r="K28" s="27">
        <v>0</v>
      </c>
      <c r="L28" s="43">
        <v>0</v>
      </c>
      <c r="M28" s="53">
        <v>0</v>
      </c>
      <c r="N28" s="34"/>
      <c r="O28" s="60">
        <v>35951</v>
      </c>
      <c r="P28" s="60">
        <v>5649</v>
      </c>
      <c r="Q28" s="60">
        <v>4519.2</v>
      </c>
      <c r="R28" s="60">
        <v>4236.75</v>
      </c>
      <c r="T28" s="96">
        <f t="shared" si="0"/>
        <v>0</v>
      </c>
      <c r="U28" s="96">
        <f t="shared" si="1"/>
        <v>0</v>
      </c>
      <c r="W28" s="94">
        <f t="shared" si="2"/>
        <v>0</v>
      </c>
      <c r="X28" s="94">
        <f t="shared" si="3"/>
        <v>0</v>
      </c>
    </row>
    <row r="29" spans="1:24" ht="306">
      <c r="A29" s="20">
        <v>19</v>
      </c>
      <c r="B29" s="21" t="s">
        <v>449</v>
      </c>
      <c r="C29" s="28" t="s">
        <v>450</v>
      </c>
      <c r="D29" s="21" t="s">
        <v>403</v>
      </c>
      <c r="E29" s="23">
        <v>5</v>
      </c>
      <c r="F29" s="24">
        <v>16759</v>
      </c>
      <c r="G29" s="24">
        <v>6855</v>
      </c>
      <c r="H29" s="25">
        <v>0</v>
      </c>
      <c r="I29" s="26"/>
      <c r="J29" s="24">
        <v>16759</v>
      </c>
      <c r="K29" s="27">
        <v>83795</v>
      </c>
      <c r="L29" s="43">
        <v>0</v>
      </c>
      <c r="M29" s="53">
        <v>5</v>
      </c>
      <c r="N29" s="34"/>
      <c r="O29" s="60">
        <v>111005</v>
      </c>
      <c r="P29" s="60">
        <v>6855</v>
      </c>
      <c r="Q29" s="60">
        <v>5484</v>
      </c>
      <c r="R29" s="60">
        <v>5141.25</v>
      </c>
      <c r="T29" s="96">
        <f t="shared" si="0"/>
        <v>91906356</v>
      </c>
      <c r="U29" s="96">
        <f t="shared" si="1"/>
        <v>86162208.75</v>
      </c>
      <c r="W29" s="94">
        <f t="shared" si="2"/>
        <v>91906356</v>
      </c>
      <c r="X29" s="94">
        <f t="shared" si="3"/>
        <v>86162208.75</v>
      </c>
    </row>
    <row r="30" spans="1:24" ht="331.5">
      <c r="A30" s="20">
        <v>20</v>
      </c>
      <c r="B30" s="21" t="s">
        <v>451</v>
      </c>
      <c r="C30" s="22" t="s">
        <v>452</v>
      </c>
      <c r="D30" s="21" t="s">
        <v>453</v>
      </c>
      <c r="E30" s="23">
        <v>0</v>
      </c>
      <c r="F30" s="24">
        <v>0</v>
      </c>
      <c r="G30" s="24">
        <v>0</v>
      </c>
      <c r="H30" s="25">
        <v>0</v>
      </c>
      <c r="I30" s="26"/>
      <c r="J30" s="24">
        <v>0</v>
      </c>
      <c r="K30" s="27">
        <v>0</v>
      </c>
      <c r="L30" s="43">
        <v>0</v>
      </c>
      <c r="M30" s="53">
        <v>0</v>
      </c>
      <c r="N30" s="34"/>
      <c r="O30" s="60">
        <v>27941</v>
      </c>
      <c r="P30" s="60">
        <v>8508</v>
      </c>
      <c r="Q30" s="60">
        <v>6806.4</v>
      </c>
      <c r="R30" s="60">
        <v>6381</v>
      </c>
      <c r="T30" s="96">
        <f t="shared" si="0"/>
        <v>0</v>
      </c>
      <c r="U30" s="96">
        <f t="shared" si="1"/>
        <v>0</v>
      </c>
      <c r="W30" s="94">
        <f t="shared" si="2"/>
        <v>0</v>
      </c>
      <c r="X30" s="94">
        <f t="shared" si="3"/>
        <v>0</v>
      </c>
    </row>
    <row r="31" spans="1:24" ht="229.5">
      <c r="A31" s="20">
        <v>21</v>
      </c>
      <c r="B31" s="21" t="s">
        <v>454</v>
      </c>
      <c r="C31" s="22" t="s">
        <v>455</v>
      </c>
      <c r="D31" s="21" t="s">
        <v>456</v>
      </c>
      <c r="E31" s="23">
        <v>6</v>
      </c>
      <c r="F31" s="24">
        <v>7459</v>
      </c>
      <c r="G31" s="24">
        <v>4362</v>
      </c>
      <c r="H31" s="25">
        <v>0</v>
      </c>
      <c r="I31" s="26"/>
      <c r="J31" s="24">
        <v>7459</v>
      </c>
      <c r="K31" s="27">
        <v>44754</v>
      </c>
      <c r="L31" s="43">
        <v>0</v>
      </c>
      <c r="M31" s="53">
        <v>6</v>
      </c>
      <c r="N31" s="34"/>
      <c r="O31" s="60">
        <v>17646</v>
      </c>
      <c r="P31" s="60">
        <v>4362</v>
      </c>
      <c r="Q31" s="60">
        <v>3489.6</v>
      </c>
      <c r="R31" s="60">
        <v>3271.5</v>
      </c>
      <c r="T31" s="96">
        <f t="shared" si="0"/>
        <v>26028926.399999999</v>
      </c>
      <c r="U31" s="96">
        <f t="shared" si="1"/>
        <v>24402118.5</v>
      </c>
      <c r="W31" s="94">
        <f t="shared" si="2"/>
        <v>26028926.399999999</v>
      </c>
      <c r="X31" s="94">
        <f t="shared" si="3"/>
        <v>24402118.5</v>
      </c>
    </row>
    <row r="32" spans="1:24" ht="267.75">
      <c r="A32" s="20">
        <v>22</v>
      </c>
      <c r="B32" s="21" t="s">
        <v>457</v>
      </c>
      <c r="C32" s="22" t="s">
        <v>458</v>
      </c>
      <c r="D32" s="21" t="s">
        <v>403</v>
      </c>
      <c r="E32" s="23">
        <v>5</v>
      </c>
      <c r="F32" s="24">
        <v>10699</v>
      </c>
      <c r="G32" s="24">
        <v>5452</v>
      </c>
      <c r="H32" s="25">
        <v>0</v>
      </c>
      <c r="I32" s="26"/>
      <c r="J32" s="24">
        <v>10699</v>
      </c>
      <c r="K32" s="27">
        <v>53495</v>
      </c>
      <c r="L32" s="43">
        <v>0</v>
      </c>
      <c r="M32" s="53">
        <v>5</v>
      </c>
      <c r="N32" s="34"/>
      <c r="O32" s="60">
        <v>30815</v>
      </c>
      <c r="P32" s="60">
        <v>5452</v>
      </c>
      <c r="Q32" s="60">
        <v>4361.6000000000004</v>
      </c>
      <c r="R32" s="60">
        <v>4089</v>
      </c>
      <c r="T32" s="96">
        <f t="shared" si="0"/>
        <v>46664758.400000006</v>
      </c>
      <c r="U32" s="96">
        <f t="shared" si="1"/>
        <v>43748211</v>
      </c>
      <c r="W32" s="94">
        <f t="shared" si="2"/>
        <v>46664758.400000006</v>
      </c>
      <c r="X32" s="94">
        <f t="shared" si="3"/>
        <v>43748211</v>
      </c>
    </row>
    <row r="33" spans="1:24" ht="267.75">
      <c r="A33" s="20">
        <v>23</v>
      </c>
      <c r="B33" s="21" t="s">
        <v>459</v>
      </c>
      <c r="C33" s="22" t="s">
        <v>458</v>
      </c>
      <c r="D33" s="21" t="s">
        <v>460</v>
      </c>
      <c r="E33" s="23">
        <v>0</v>
      </c>
      <c r="F33" s="24">
        <v>0</v>
      </c>
      <c r="G33" s="24">
        <v>0</v>
      </c>
      <c r="H33" s="25">
        <v>0</v>
      </c>
      <c r="I33" s="26"/>
      <c r="J33" s="24">
        <v>0</v>
      </c>
      <c r="K33" s="27">
        <v>0</v>
      </c>
      <c r="L33" s="43">
        <v>0</v>
      </c>
      <c r="M33" s="53">
        <v>0</v>
      </c>
      <c r="N33" s="34"/>
      <c r="O33" s="60">
        <v>17646</v>
      </c>
      <c r="P33" s="60">
        <v>2593</v>
      </c>
      <c r="Q33" s="60">
        <v>2074.4</v>
      </c>
      <c r="R33" s="60">
        <v>1944.75</v>
      </c>
      <c r="T33" s="96">
        <f t="shared" si="0"/>
        <v>0</v>
      </c>
      <c r="U33" s="96">
        <f t="shared" si="1"/>
        <v>0</v>
      </c>
      <c r="W33" s="94">
        <f t="shared" si="2"/>
        <v>0</v>
      </c>
      <c r="X33" s="94">
        <f t="shared" si="3"/>
        <v>0</v>
      </c>
    </row>
    <row r="34" spans="1:24" ht="267.75">
      <c r="A34" s="20">
        <v>24</v>
      </c>
      <c r="B34" s="21" t="s">
        <v>461</v>
      </c>
      <c r="C34" s="22" t="s">
        <v>458</v>
      </c>
      <c r="D34" s="21" t="s">
        <v>462</v>
      </c>
      <c r="E34" s="23">
        <v>0</v>
      </c>
      <c r="F34" s="24">
        <v>0</v>
      </c>
      <c r="G34" s="24">
        <v>0</v>
      </c>
      <c r="H34" s="25">
        <v>0</v>
      </c>
      <c r="I34" s="26"/>
      <c r="J34" s="24">
        <v>0</v>
      </c>
      <c r="K34" s="27">
        <v>0</v>
      </c>
      <c r="L34" s="43">
        <v>0</v>
      </c>
      <c r="M34" s="53">
        <v>0</v>
      </c>
      <c r="N34" s="34"/>
      <c r="O34" s="60">
        <v>16263</v>
      </c>
      <c r="P34" s="60">
        <v>1719</v>
      </c>
      <c r="Q34" s="60">
        <v>1375.2</v>
      </c>
      <c r="R34" s="60">
        <v>1289.25</v>
      </c>
      <c r="T34" s="96">
        <f t="shared" si="0"/>
        <v>0</v>
      </c>
      <c r="U34" s="96">
        <f t="shared" si="1"/>
        <v>0</v>
      </c>
      <c r="W34" s="94">
        <f t="shared" si="2"/>
        <v>0</v>
      </c>
      <c r="X34" s="94">
        <f t="shared" si="3"/>
        <v>0</v>
      </c>
    </row>
    <row r="35" spans="1:24" ht="229.5">
      <c r="A35" s="20">
        <v>25</v>
      </c>
      <c r="B35" s="21" t="s">
        <v>463</v>
      </c>
      <c r="C35" s="22" t="s">
        <v>464</v>
      </c>
      <c r="D35" s="21" t="s">
        <v>465</v>
      </c>
      <c r="E35" s="23">
        <v>0</v>
      </c>
      <c r="F35" s="24">
        <v>0</v>
      </c>
      <c r="G35" s="24">
        <v>0</v>
      </c>
      <c r="H35" s="25">
        <v>0</v>
      </c>
      <c r="I35" s="26"/>
      <c r="J35" s="24">
        <v>0</v>
      </c>
      <c r="K35" s="27">
        <v>0</v>
      </c>
      <c r="L35" s="43">
        <v>0</v>
      </c>
      <c r="M35" s="53">
        <v>0</v>
      </c>
      <c r="N35" s="34"/>
      <c r="O35" s="60">
        <v>203616</v>
      </c>
      <c r="P35" s="60">
        <v>4907</v>
      </c>
      <c r="Q35" s="60">
        <v>3925.6</v>
      </c>
      <c r="R35" s="60">
        <v>3680.25</v>
      </c>
      <c r="T35" s="96">
        <f t="shared" si="0"/>
        <v>0</v>
      </c>
      <c r="U35" s="96">
        <f t="shared" si="1"/>
        <v>0</v>
      </c>
      <c r="W35" s="94">
        <f t="shared" si="2"/>
        <v>0</v>
      </c>
      <c r="X35" s="94">
        <f t="shared" si="3"/>
        <v>0</v>
      </c>
    </row>
    <row r="36" spans="1:24" ht="63.75">
      <c r="A36" s="20">
        <v>26</v>
      </c>
      <c r="B36" s="21" t="s">
        <v>466</v>
      </c>
      <c r="C36" s="22" t="s">
        <v>467</v>
      </c>
      <c r="D36" s="21" t="s">
        <v>468</v>
      </c>
      <c r="E36" s="23">
        <v>0</v>
      </c>
      <c r="F36" s="24">
        <v>0</v>
      </c>
      <c r="G36" s="24">
        <v>0</v>
      </c>
      <c r="H36" s="25">
        <v>0</v>
      </c>
      <c r="I36" s="26"/>
      <c r="J36" s="24">
        <v>0</v>
      </c>
      <c r="K36" s="27">
        <v>0</v>
      </c>
      <c r="L36" s="43">
        <v>0</v>
      </c>
      <c r="M36" s="53">
        <v>0</v>
      </c>
      <c r="N36" s="34"/>
      <c r="O36" s="60">
        <v>44492</v>
      </c>
      <c r="P36" s="60">
        <v>3069</v>
      </c>
      <c r="Q36" s="60">
        <v>2455.1999999999998</v>
      </c>
      <c r="R36" s="60">
        <v>2301.75</v>
      </c>
      <c r="T36" s="96">
        <f t="shared" si="0"/>
        <v>0</v>
      </c>
      <c r="U36" s="96">
        <f t="shared" si="1"/>
        <v>0</v>
      </c>
      <c r="W36" s="94">
        <f t="shared" si="2"/>
        <v>0</v>
      </c>
      <c r="X36" s="94">
        <f t="shared" si="3"/>
        <v>0</v>
      </c>
    </row>
    <row r="37" spans="1:24" ht="191.25">
      <c r="A37" s="20">
        <v>27</v>
      </c>
      <c r="B37" s="21" t="s">
        <v>469</v>
      </c>
      <c r="C37" s="22" t="s">
        <v>470</v>
      </c>
      <c r="D37" s="21" t="s">
        <v>403</v>
      </c>
      <c r="E37" s="23">
        <v>5</v>
      </c>
      <c r="F37" s="24">
        <v>10562</v>
      </c>
      <c r="G37" s="24">
        <v>4173</v>
      </c>
      <c r="H37" s="25">
        <v>0</v>
      </c>
      <c r="I37" s="26"/>
      <c r="J37" s="24">
        <v>10562</v>
      </c>
      <c r="K37" s="27">
        <v>52810</v>
      </c>
      <c r="L37" s="43">
        <v>0</v>
      </c>
      <c r="M37" s="53">
        <v>5</v>
      </c>
      <c r="N37" s="34"/>
      <c r="O37" s="60">
        <v>35290</v>
      </c>
      <c r="P37" s="60">
        <v>4173</v>
      </c>
      <c r="Q37" s="60">
        <v>3338.4</v>
      </c>
      <c r="R37" s="60">
        <v>3129.75</v>
      </c>
      <c r="T37" s="96">
        <f t="shared" si="0"/>
        <v>35260180.800000004</v>
      </c>
      <c r="U37" s="96">
        <f t="shared" si="1"/>
        <v>33056419.5</v>
      </c>
      <c r="W37" s="94">
        <f t="shared" si="2"/>
        <v>35260180.800000004</v>
      </c>
      <c r="X37" s="94">
        <f t="shared" si="3"/>
        <v>33056419.5</v>
      </c>
    </row>
    <row r="38" spans="1:24" ht="255">
      <c r="A38" s="20">
        <v>28</v>
      </c>
      <c r="B38" s="21" t="s">
        <v>471</v>
      </c>
      <c r="C38" s="28" t="s">
        <v>472</v>
      </c>
      <c r="D38" s="21" t="s">
        <v>443</v>
      </c>
      <c r="E38" s="23">
        <v>0</v>
      </c>
      <c r="F38" s="24">
        <v>0</v>
      </c>
      <c r="G38" s="24">
        <v>0</v>
      </c>
      <c r="H38" s="25">
        <v>0</v>
      </c>
      <c r="I38" s="26"/>
      <c r="J38" s="24">
        <v>0</v>
      </c>
      <c r="K38" s="27">
        <v>0</v>
      </c>
      <c r="L38" s="43">
        <v>0</v>
      </c>
      <c r="M38" s="53">
        <v>0</v>
      </c>
      <c r="N38" s="34"/>
      <c r="O38" s="60">
        <v>14552</v>
      </c>
      <c r="P38" s="60">
        <v>2685</v>
      </c>
      <c r="Q38" s="60">
        <v>2148</v>
      </c>
      <c r="R38" s="60">
        <v>2013.75</v>
      </c>
      <c r="T38" s="96">
        <f t="shared" si="0"/>
        <v>0</v>
      </c>
      <c r="U38" s="96">
        <f t="shared" si="1"/>
        <v>0</v>
      </c>
      <c r="W38" s="94">
        <f t="shared" si="2"/>
        <v>0</v>
      </c>
      <c r="X38" s="94">
        <f t="shared" si="3"/>
        <v>0</v>
      </c>
    </row>
    <row r="39" spans="1:24" ht="255">
      <c r="A39" s="20">
        <v>29</v>
      </c>
      <c r="B39" s="21" t="s">
        <v>473</v>
      </c>
      <c r="C39" s="22" t="s">
        <v>472</v>
      </c>
      <c r="D39" s="21" t="s">
        <v>474</v>
      </c>
      <c r="E39" s="23">
        <v>0</v>
      </c>
      <c r="F39" s="24">
        <v>0</v>
      </c>
      <c r="G39" s="24">
        <v>0</v>
      </c>
      <c r="H39" s="25">
        <v>0</v>
      </c>
      <c r="I39" s="26"/>
      <c r="J39" s="24">
        <v>0</v>
      </c>
      <c r="K39" s="27">
        <v>0</v>
      </c>
      <c r="L39" s="43">
        <v>0</v>
      </c>
      <c r="M39" s="53">
        <v>0</v>
      </c>
      <c r="N39" s="34"/>
      <c r="O39" s="60">
        <v>10426</v>
      </c>
      <c r="P39" s="60">
        <v>1744</v>
      </c>
      <c r="Q39" s="60">
        <v>1395.2</v>
      </c>
      <c r="R39" s="60">
        <v>1308</v>
      </c>
      <c r="T39" s="96">
        <f t="shared" si="0"/>
        <v>0</v>
      </c>
      <c r="U39" s="96">
        <f t="shared" si="1"/>
        <v>0</v>
      </c>
      <c r="W39" s="94">
        <f t="shared" si="2"/>
        <v>0</v>
      </c>
      <c r="X39" s="94">
        <f t="shared" si="3"/>
        <v>0</v>
      </c>
    </row>
    <row r="40" spans="1:24" ht="293.25">
      <c r="A40" s="20">
        <v>30</v>
      </c>
      <c r="B40" s="21" t="s">
        <v>475</v>
      </c>
      <c r="C40" s="22" t="s">
        <v>476</v>
      </c>
      <c r="D40" s="21" t="s">
        <v>465</v>
      </c>
      <c r="E40" s="23">
        <v>7</v>
      </c>
      <c r="F40" s="24">
        <v>7843</v>
      </c>
      <c r="G40" s="24">
        <v>5064</v>
      </c>
      <c r="H40" s="25">
        <v>0</v>
      </c>
      <c r="I40" s="26"/>
      <c r="J40" s="24">
        <v>7843</v>
      </c>
      <c r="K40" s="27">
        <v>54901</v>
      </c>
      <c r="L40" s="43">
        <v>0</v>
      </c>
      <c r="M40" s="53">
        <v>7</v>
      </c>
      <c r="N40" s="34"/>
      <c r="O40" s="60">
        <v>35951</v>
      </c>
      <c r="P40" s="60">
        <v>5064</v>
      </c>
      <c r="Q40" s="60">
        <v>4051.2</v>
      </c>
      <c r="R40" s="60">
        <v>3798</v>
      </c>
      <c r="T40" s="96">
        <f t="shared" si="0"/>
        <v>31773561.599999998</v>
      </c>
      <c r="U40" s="96">
        <f t="shared" si="1"/>
        <v>29787714</v>
      </c>
      <c r="W40" s="94">
        <f t="shared" si="2"/>
        <v>31773561.599999998</v>
      </c>
      <c r="X40" s="94">
        <f t="shared" si="3"/>
        <v>29787714</v>
      </c>
    </row>
    <row r="41" spans="1:24" ht="293.25">
      <c r="A41" s="20">
        <v>31</v>
      </c>
      <c r="B41" s="21" t="s">
        <v>477</v>
      </c>
      <c r="C41" s="22" t="s">
        <v>476</v>
      </c>
      <c r="D41" s="21" t="s">
        <v>478</v>
      </c>
      <c r="E41" s="23">
        <v>0</v>
      </c>
      <c r="F41" s="24">
        <v>0</v>
      </c>
      <c r="G41" s="24">
        <v>0</v>
      </c>
      <c r="H41" s="25">
        <v>0</v>
      </c>
      <c r="I41" s="26"/>
      <c r="J41" s="24">
        <v>0</v>
      </c>
      <c r="K41" s="27">
        <v>0</v>
      </c>
      <c r="L41" s="43">
        <v>0</v>
      </c>
      <c r="M41" s="53">
        <v>0</v>
      </c>
      <c r="N41" s="34"/>
      <c r="O41" s="60">
        <v>20854</v>
      </c>
      <c r="P41" s="60">
        <v>2170</v>
      </c>
      <c r="Q41" s="60">
        <v>1736</v>
      </c>
      <c r="R41" s="60">
        <v>1627.5</v>
      </c>
      <c r="T41" s="96">
        <f t="shared" si="0"/>
        <v>0</v>
      </c>
      <c r="U41" s="96">
        <f t="shared" si="1"/>
        <v>0</v>
      </c>
      <c r="W41" s="94">
        <f t="shared" si="2"/>
        <v>0</v>
      </c>
      <c r="X41" s="94">
        <f t="shared" si="3"/>
        <v>0</v>
      </c>
    </row>
    <row r="42" spans="1:24" ht="293.25">
      <c r="A42" s="20">
        <v>32</v>
      </c>
      <c r="B42" s="21" t="s">
        <v>479</v>
      </c>
      <c r="C42" s="22" t="s">
        <v>480</v>
      </c>
      <c r="D42" s="21" t="s">
        <v>481</v>
      </c>
      <c r="E42" s="23">
        <v>0</v>
      </c>
      <c r="F42" s="24">
        <v>0</v>
      </c>
      <c r="G42" s="24">
        <v>0</v>
      </c>
      <c r="H42" s="25">
        <v>0</v>
      </c>
      <c r="I42" s="26"/>
      <c r="J42" s="24">
        <v>0</v>
      </c>
      <c r="K42" s="27">
        <v>0</v>
      </c>
      <c r="L42" s="43">
        <v>0</v>
      </c>
      <c r="M42" s="53">
        <v>0</v>
      </c>
      <c r="N42" s="34"/>
      <c r="O42" s="60">
        <v>57884</v>
      </c>
      <c r="P42" s="60">
        <v>13286</v>
      </c>
      <c r="Q42" s="60">
        <v>10628.8</v>
      </c>
      <c r="R42" s="60">
        <v>9964.5</v>
      </c>
      <c r="T42" s="96">
        <f t="shared" si="0"/>
        <v>0</v>
      </c>
      <c r="U42" s="96">
        <f t="shared" si="1"/>
        <v>0</v>
      </c>
      <c r="W42" s="94">
        <f t="shared" si="2"/>
        <v>0</v>
      </c>
      <c r="X42" s="94">
        <f t="shared" si="3"/>
        <v>0</v>
      </c>
    </row>
    <row r="43" spans="1:24" ht="76.5">
      <c r="A43" s="20">
        <v>33</v>
      </c>
      <c r="B43" s="21" t="s">
        <v>482</v>
      </c>
      <c r="C43" s="22" t="s">
        <v>483</v>
      </c>
      <c r="D43" s="21" t="s">
        <v>403</v>
      </c>
      <c r="E43" s="23">
        <v>2</v>
      </c>
      <c r="F43" s="24">
        <v>20846</v>
      </c>
      <c r="G43" s="24">
        <v>11723</v>
      </c>
      <c r="H43" s="25">
        <v>0</v>
      </c>
      <c r="I43" s="26"/>
      <c r="J43" s="24">
        <v>20846</v>
      </c>
      <c r="K43" s="27">
        <v>41692</v>
      </c>
      <c r="L43" s="43">
        <v>0</v>
      </c>
      <c r="M43" s="53">
        <v>2</v>
      </c>
      <c r="N43" s="34"/>
      <c r="O43" s="60">
        <v>51332</v>
      </c>
      <c r="P43" s="60">
        <v>11723</v>
      </c>
      <c r="Q43" s="60">
        <v>9378.4</v>
      </c>
      <c r="R43" s="60">
        <v>8792.25</v>
      </c>
      <c r="T43" s="96">
        <f t="shared" si="0"/>
        <v>195502126.40000001</v>
      </c>
      <c r="U43" s="96">
        <f t="shared" si="1"/>
        <v>183283243.5</v>
      </c>
      <c r="W43" s="94">
        <f t="shared" si="2"/>
        <v>195502126.40000001</v>
      </c>
      <c r="X43" s="94">
        <f t="shared" si="3"/>
        <v>183283243.5</v>
      </c>
    </row>
    <row r="44" spans="1:24" ht="76.5">
      <c r="A44" s="20">
        <v>34</v>
      </c>
      <c r="B44" s="21" t="s">
        <v>484</v>
      </c>
      <c r="C44" s="22" t="s">
        <v>485</v>
      </c>
      <c r="D44" s="21" t="s">
        <v>486</v>
      </c>
      <c r="E44" s="23">
        <v>0</v>
      </c>
      <c r="F44" s="24">
        <v>0</v>
      </c>
      <c r="G44" s="24">
        <v>0</v>
      </c>
      <c r="H44" s="25">
        <v>0</v>
      </c>
      <c r="I44" s="26"/>
      <c r="J44" s="24">
        <v>0</v>
      </c>
      <c r="K44" s="27">
        <v>0</v>
      </c>
      <c r="L44" s="43">
        <v>0</v>
      </c>
      <c r="M44" s="53">
        <v>0</v>
      </c>
      <c r="N44" s="34"/>
      <c r="O44" s="60">
        <v>21399</v>
      </c>
      <c r="P44" s="60">
        <v>3084</v>
      </c>
      <c r="Q44" s="60">
        <v>2467.1999999999998</v>
      </c>
      <c r="R44" s="60">
        <v>2313</v>
      </c>
      <c r="T44" s="96">
        <f t="shared" si="0"/>
        <v>0</v>
      </c>
      <c r="U44" s="96">
        <f t="shared" si="1"/>
        <v>0</v>
      </c>
      <c r="W44" s="94">
        <f t="shared" si="2"/>
        <v>0</v>
      </c>
      <c r="X44" s="94">
        <f t="shared" si="3"/>
        <v>0</v>
      </c>
    </row>
    <row r="45" spans="1:24" ht="76.5">
      <c r="A45" s="20">
        <v>35</v>
      </c>
      <c r="B45" s="21" t="s">
        <v>487</v>
      </c>
      <c r="C45" s="22" t="s">
        <v>488</v>
      </c>
      <c r="D45" s="21" t="s">
        <v>489</v>
      </c>
      <c r="E45" s="23">
        <v>0</v>
      </c>
      <c r="F45" s="24">
        <v>0</v>
      </c>
      <c r="G45" s="24">
        <v>0</v>
      </c>
      <c r="H45" s="25">
        <v>0</v>
      </c>
      <c r="I45" s="26"/>
      <c r="J45" s="24">
        <v>0</v>
      </c>
      <c r="K45" s="27">
        <v>0</v>
      </c>
      <c r="L45" s="43">
        <v>0</v>
      </c>
      <c r="M45" s="53">
        <v>0</v>
      </c>
      <c r="N45" s="34"/>
      <c r="O45" s="60">
        <v>15720</v>
      </c>
      <c r="P45" s="60">
        <v>2692</v>
      </c>
      <c r="Q45" s="60">
        <v>2153.6</v>
      </c>
      <c r="R45" s="60">
        <v>2019</v>
      </c>
      <c r="T45" s="96">
        <f t="shared" si="0"/>
        <v>0</v>
      </c>
      <c r="U45" s="96">
        <f t="shared" si="1"/>
        <v>0</v>
      </c>
      <c r="W45" s="94">
        <f t="shared" si="2"/>
        <v>0</v>
      </c>
      <c r="X45" s="94">
        <f t="shared" si="3"/>
        <v>0</v>
      </c>
    </row>
    <row r="46" spans="1:24" ht="76.5">
      <c r="A46" s="20">
        <v>36</v>
      </c>
      <c r="B46" s="21" t="s">
        <v>490</v>
      </c>
      <c r="C46" s="22" t="s">
        <v>488</v>
      </c>
      <c r="D46" s="21" t="s">
        <v>465</v>
      </c>
      <c r="E46" s="23">
        <v>1</v>
      </c>
      <c r="F46" s="24">
        <v>17304</v>
      </c>
      <c r="G46" s="24">
        <v>10365</v>
      </c>
      <c r="H46" s="25">
        <v>0</v>
      </c>
      <c r="I46" s="26"/>
      <c r="J46" s="24">
        <v>17304</v>
      </c>
      <c r="K46" s="27">
        <v>17304</v>
      </c>
      <c r="L46" s="43">
        <v>0</v>
      </c>
      <c r="M46" s="53">
        <v>1</v>
      </c>
      <c r="N46" s="34"/>
      <c r="O46" s="60">
        <v>47933</v>
      </c>
      <c r="P46" s="60">
        <v>10365</v>
      </c>
      <c r="Q46" s="60">
        <v>8292</v>
      </c>
      <c r="R46" s="60">
        <v>7773.75</v>
      </c>
      <c r="T46" s="96">
        <f t="shared" si="0"/>
        <v>143484768</v>
      </c>
      <c r="U46" s="96">
        <f t="shared" si="1"/>
        <v>134516970</v>
      </c>
      <c r="W46" s="94">
        <f t="shared" si="2"/>
        <v>143484768</v>
      </c>
      <c r="X46" s="94">
        <f t="shared" si="3"/>
        <v>134516970</v>
      </c>
    </row>
    <row r="47" spans="1:24" ht="242.25">
      <c r="A47" s="20">
        <v>37</v>
      </c>
      <c r="B47" s="21" t="s">
        <v>491</v>
      </c>
      <c r="C47" s="22" t="s">
        <v>492</v>
      </c>
      <c r="D47" s="21" t="s">
        <v>493</v>
      </c>
      <c r="E47" s="23">
        <v>0</v>
      </c>
      <c r="F47" s="24">
        <v>0</v>
      </c>
      <c r="G47" s="24">
        <v>0</v>
      </c>
      <c r="H47" s="25">
        <v>0</v>
      </c>
      <c r="I47" s="26"/>
      <c r="J47" s="24">
        <v>0</v>
      </c>
      <c r="K47" s="27">
        <v>0</v>
      </c>
      <c r="L47" s="43">
        <v>0</v>
      </c>
      <c r="M47" s="53">
        <v>0</v>
      </c>
      <c r="N47" s="34"/>
      <c r="O47" s="60">
        <v>21656</v>
      </c>
      <c r="P47" s="60">
        <v>2991</v>
      </c>
      <c r="Q47" s="60">
        <v>2392.8000000000002</v>
      </c>
      <c r="R47" s="60">
        <v>2243.25</v>
      </c>
      <c r="T47" s="96">
        <f t="shared" si="0"/>
        <v>0</v>
      </c>
      <c r="U47" s="96">
        <f t="shared" si="1"/>
        <v>0</v>
      </c>
      <c r="W47" s="94">
        <f t="shared" si="2"/>
        <v>0</v>
      </c>
      <c r="X47" s="94">
        <f t="shared" si="3"/>
        <v>0</v>
      </c>
    </row>
    <row r="48" spans="1:24" ht="242.25">
      <c r="A48" s="20">
        <v>38</v>
      </c>
      <c r="B48" s="21" t="s">
        <v>494</v>
      </c>
      <c r="C48" s="22" t="s">
        <v>492</v>
      </c>
      <c r="D48" s="21" t="s">
        <v>495</v>
      </c>
      <c r="E48" s="23">
        <v>0</v>
      </c>
      <c r="F48" s="24">
        <v>0</v>
      </c>
      <c r="G48" s="24">
        <v>0</v>
      </c>
      <c r="H48" s="25">
        <v>0</v>
      </c>
      <c r="I48" s="26"/>
      <c r="J48" s="24">
        <v>0</v>
      </c>
      <c r="K48" s="27">
        <v>0</v>
      </c>
      <c r="L48" s="43">
        <v>0</v>
      </c>
      <c r="M48" s="53">
        <v>0</v>
      </c>
      <c r="N48" s="34"/>
      <c r="O48" s="60">
        <v>17975</v>
      </c>
      <c r="P48" s="60">
        <v>1879</v>
      </c>
      <c r="Q48" s="60">
        <v>1503.2</v>
      </c>
      <c r="R48" s="60">
        <v>1409.25</v>
      </c>
      <c r="T48" s="96">
        <f t="shared" si="0"/>
        <v>0</v>
      </c>
      <c r="U48" s="96">
        <f t="shared" si="1"/>
        <v>0</v>
      </c>
      <c r="W48" s="94">
        <f t="shared" si="2"/>
        <v>0</v>
      </c>
      <c r="X48" s="94">
        <f t="shared" si="3"/>
        <v>0</v>
      </c>
    </row>
    <row r="49" spans="1:24" ht="114.75">
      <c r="A49" s="20">
        <v>39</v>
      </c>
      <c r="B49" s="21" t="s">
        <v>496</v>
      </c>
      <c r="C49" s="22" t="s">
        <v>497</v>
      </c>
      <c r="D49" s="21" t="s">
        <v>465</v>
      </c>
      <c r="E49" s="23">
        <v>2</v>
      </c>
      <c r="F49" s="24">
        <v>18031</v>
      </c>
      <c r="G49" s="24">
        <v>5937</v>
      </c>
      <c r="H49" s="25">
        <v>0</v>
      </c>
      <c r="I49" s="26"/>
      <c r="J49" s="24">
        <v>18031</v>
      </c>
      <c r="K49" s="27">
        <v>36062</v>
      </c>
      <c r="L49" s="43">
        <v>0</v>
      </c>
      <c r="M49" s="53">
        <v>2</v>
      </c>
      <c r="N49" s="34"/>
      <c r="O49" s="60">
        <v>46519</v>
      </c>
      <c r="P49" s="60">
        <v>5937</v>
      </c>
      <c r="Q49" s="60">
        <v>4749.6000000000004</v>
      </c>
      <c r="R49" s="60">
        <v>4452.75</v>
      </c>
      <c r="T49" s="96">
        <f t="shared" si="0"/>
        <v>85640037.600000009</v>
      </c>
      <c r="U49" s="96">
        <f t="shared" si="1"/>
        <v>80287535.25</v>
      </c>
      <c r="W49" s="94">
        <f t="shared" si="2"/>
        <v>85640037.600000009</v>
      </c>
      <c r="X49" s="94">
        <f t="shared" si="3"/>
        <v>80287535.25</v>
      </c>
    </row>
    <row r="50" spans="1:24" ht="140.25">
      <c r="A50" s="20">
        <v>40</v>
      </c>
      <c r="B50" s="21" t="s">
        <v>498</v>
      </c>
      <c r="C50" s="22" t="s">
        <v>499</v>
      </c>
      <c r="D50" s="21" t="s">
        <v>440</v>
      </c>
      <c r="E50" s="23">
        <v>0</v>
      </c>
      <c r="F50" s="24">
        <v>0</v>
      </c>
      <c r="G50" s="24">
        <v>0</v>
      </c>
      <c r="H50" s="25">
        <v>0</v>
      </c>
      <c r="I50" s="26"/>
      <c r="J50" s="24">
        <v>0</v>
      </c>
      <c r="K50" s="27">
        <v>0</v>
      </c>
      <c r="L50" s="43">
        <v>0</v>
      </c>
      <c r="M50" s="53">
        <v>0</v>
      </c>
      <c r="N50" s="34"/>
      <c r="O50" s="60">
        <v>49645</v>
      </c>
      <c r="P50" s="60">
        <v>4579</v>
      </c>
      <c r="Q50" s="60">
        <v>3663.2</v>
      </c>
      <c r="R50" s="60">
        <v>3434.25</v>
      </c>
      <c r="T50" s="96">
        <f t="shared" si="0"/>
        <v>0</v>
      </c>
      <c r="U50" s="96">
        <f t="shared" si="1"/>
        <v>0</v>
      </c>
      <c r="W50" s="94">
        <f t="shared" si="2"/>
        <v>0</v>
      </c>
      <c r="X50" s="94">
        <f t="shared" si="3"/>
        <v>0</v>
      </c>
    </row>
    <row r="51" spans="1:24" ht="216.75">
      <c r="A51" s="20">
        <v>41</v>
      </c>
      <c r="B51" s="21" t="s">
        <v>500</v>
      </c>
      <c r="C51" s="22" t="s">
        <v>501</v>
      </c>
      <c r="D51" s="21" t="s">
        <v>502</v>
      </c>
      <c r="E51" s="23">
        <v>6</v>
      </c>
      <c r="F51" s="24">
        <v>9877</v>
      </c>
      <c r="G51" s="24">
        <v>1736</v>
      </c>
      <c r="H51" s="25">
        <v>0</v>
      </c>
      <c r="I51" s="26"/>
      <c r="J51" s="24">
        <v>9877</v>
      </c>
      <c r="K51" s="27">
        <v>59262</v>
      </c>
      <c r="L51" s="43">
        <v>0</v>
      </c>
      <c r="M51" s="53">
        <v>6</v>
      </c>
      <c r="N51" s="34"/>
      <c r="O51" s="60">
        <v>17646</v>
      </c>
      <c r="P51" s="60">
        <v>1736</v>
      </c>
      <c r="Q51" s="60">
        <v>1388.8</v>
      </c>
      <c r="R51" s="60">
        <v>1302</v>
      </c>
      <c r="T51" s="96">
        <f t="shared" si="0"/>
        <v>13717177.6</v>
      </c>
      <c r="U51" s="96">
        <f t="shared" si="1"/>
        <v>12859854</v>
      </c>
      <c r="W51" s="94">
        <f t="shared" si="2"/>
        <v>13717177.6</v>
      </c>
      <c r="X51" s="94">
        <f t="shared" si="3"/>
        <v>12859854</v>
      </c>
    </row>
    <row r="52" spans="1:24" ht="89.25">
      <c r="A52" s="20">
        <v>42</v>
      </c>
      <c r="B52" s="21" t="s">
        <v>503</v>
      </c>
      <c r="C52" s="22" t="s">
        <v>504</v>
      </c>
      <c r="D52" s="21" t="s">
        <v>505</v>
      </c>
      <c r="E52" s="23">
        <v>0</v>
      </c>
      <c r="F52" s="24">
        <v>0</v>
      </c>
      <c r="G52" s="24">
        <v>0</v>
      </c>
      <c r="H52" s="25">
        <v>0</v>
      </c>
      <c r="I52" s="26"/>
      <c r="J52" s="24">
        <v>0</v>
      </c>
      <c r="K52" s="27">
        <v>0</v>
      </c>
      <c r="L52" s="43">
        <v>0</v>
      </c>
      <c r="M52" s="53">
        <v>0</v>
      </c>
      <c r="N52" s="34"/>
      <c r="O52" s="60">
        <v>33383</v>
      </c>
      <c r="P52" s="60">
        <v>2827</v>
      </c>
      <c r="Q52" s="60">
        <v>2261.6</v>
      </c>
      <c r="R52" s="60">
        <v>2120.25</v>
      </c>
      <c r="T52" s="96">
        <f t="shared" si="0"/>
        <v>0</v>
      </c>
      <c r="U52" s="96">
        <f t="shared" si="1"/>
        <v>0</v>
      </c>
      <c r="W52" s="94">
        <f t="shared" si="2"/>
        <v>0</v>
      </c>
      <c r="X52" s="94">
        <f t="shared" si="3"/>
        <v>0</v>
      </c>
    </row>
    <row r="53" spans="1:24" ht="76.5">
      <c r="A53" s="20">
        <v>43</v>
      </c>
      <c r="B53" s="21" t="s">
        <v>506</v>
      </c>
      <c r="C53" s="22" t="s">
        <v>507</v>
      </c>
      <c r="D53" s="21" t="s">
        <v>508</v>
      </c>
      <c r="E53" s="23">
        <v>0</v>
      </c>
      <c r="F53" s="24">
        <v>0</v>
      </c>
      <c r="G53" s="24">
        <v>0</v>
      </c>
      <c r="H53" s="25">
        <v>0</v>
      </c>
      <c r="I53" s="26"/>
      <c r="J53" s="24">
        <v>0</v>
      </c>
      <c r="K53" s="27">
        <v>0</v>
      </c>
      <c r="L53" s="43">
        <v>0</v>
      </c>
      <c r="M53" s="53">
        <v>0</v>
      </c>
      <c r="N53" s="34"/>
      <c r="O53" s="60">
        <v>19250</v>
      </c>
      <c r="P53" s="60">
        <v>4072</v>
      </c>
      <c r="Q53" s="60">
        <v>3257.6</v>
      </c>
      <c r="R53" s="60">
        <v>3054</v>
      </c>
      <c r="T53" s="96">
        <f t="shared" si="0"/>
        <v>0</v>
      </c>
      <c r="U53" s="96">
        <f t="shared" si="1"/>
        <v>0</v>
      </c>
      <c r="W53" s="94">
        <f t="shared" si="2"/>
        <v>0</v>
      </c>
      <c r="X53" s="94">
        <f t="shared" si="3"/>
        <v>0</v>
      </c>
    </row>
    <row r="54" spans="1:24" ht="89.25">
      <c r="A54" s="20">
        <v>44</v>
      </c>
      <c r="B54" s="21" t="s">
        <v>509</v>
      </c>
      <c r="C54" s="22" t="s">
        <v>510</v>
      </c>
      <c r="D54" s="21" t="s">
        <v>403</v>
      </c>
      <c r="E54" s="23">
        <v>6</v>
      </c>
      <c r="F54" s="24">
        <v>25773</v>
      </c>
      <c r="G54" s="24">
        <v>17640</v>
      </c>
      <c r="H54" s="25">
        <v>0</v>
      </c>
      <c r="I54" s="26"/>
      <c r="J54" s="24">
        <v>25773</v>
      </c>
      <c r="K54" s="27">
        <v>154638</v>
      </c>
      <c r="L54" s="43">
        <v>0</v>
      </c>
      <c r="M54" s="53">
        <v>6</v>
      </c>
      <c r="N54" s="34"/>
      <c r="O54" s="60">
        <v>92444</v>
      </c>
      <c r="P54" s="60">
        <v>17640</v>
      </c>
      <c r="Q54" s="60">
        <v>14112</v>
      </c>
      <c r="R54" s="60">
        <v>13230</v>
      </c>
      <c r="T54" s="96">
        <f t="shared" si="0"/>
        <v>363708576</v>
      </c>
      <c r="U54" s="96">
        <f t="shared" si="1"/>
        <v>340976790</v>
      </c>
      <c r="W54" s="94">
        <f t="shared" si="2"/>
        <v>363708576</v>
      </c>
      <c r="X54" s="94">
        <f t="shared" si="3"/>
        <v>340976790</v>
      </c>
    </row>
    <row r="55" spans="1:24" ht="76.5">
      <c r="A55" s="20">
        <v>45</v>
      </c>
      <c r="B55" s="21" t="s">
        <v>511</v>
      </c>
      <c r="C55" s="28" t="s">
        <v>512</v>
      </c>
      <c r="D55" s="21" t="s">
        <v>465</v>
      </c>
      <c r="E55" s="23">
        <v>5</v>
      </c>
      <c r="F55" s="24">
        <v>14926</v>
      </c>
      <c r="G55" s="24">
        <v>7349</v>
      </c>
      <c r="H55" s="25">
        <v>0</v>
      </c>
      <c r="I55" s="26"/>
      <c r="J55" s="24">
        <v>14926</v>
      </c>
      <c r="K55" s="27">
        <v>74630</v>
      </c>
      <c r="L55" s="43">
        <v>0</v>
      </c>
      <c r="M55" s="53">
        <v>5</v>
      </c>
      <c r="N55" s="34"/>
      <c r="O55" s="60">
        <v>68977</v>
      </c>
      <c r="P55" s="60">
        <v>7349</v>
      </c>
      <c r="Q55" s="60">
        <v>5879.2</v>
      </c>
      <c r="R55" s="60">
        <v>5511.75</v>
      </c>
      <c r="T55" s="96">
        <f t="shared" si="0"/>
        <v>87752939.200000003</v>
      </c>
      <c r="U55" s="96">
        <f t="shared" si="1"/>
        <v>82268380.5</v>
      </c>
      <c r="W55" s="94">
        <f t="shared" si="2"/>
        <v>87752939.200000003</v>
      </c>
      <c r="X55" s="94">
        <f t="shared" si="3"/>
        <v>82268380.5</v>
      </c>
    </row>
    <row r="56" spans="1:24" ht="76.5">
      <c r="A56" s="20">
        <v>46</v>
      </c>
      <c r="B56" s="21" t="s">
        <v>513</v>
      </c>
      <c r="C56" s="22" t="s">
        <v>514</v>
      </c>
      <c r="D56" s="21" t="s">
        <v>403</v>
      </c>
      <c r="E56" s="23">
        <v>0</v>
      </c>
      <c r="F56" s="24">
        <v>0</v>
      </c>
      <c r="G56" s="24">
        <v>0</v>
      </c>
      <c r="H56" s="25">
        <v>0</v>
      </c>
      <c r="I56" s="26"/>
      <c r="J56" s="24">
        <v>0</v>
      </c>
      <c r="K56" s="27">
        <v>0</v>
      </c>
      <c r="L56" s="43">
        <v>0</v>
      </c>
      <c r="M56" s="53">
        <v>0</v>
      </c>
      <c r="N56" s="34"/>
      <c r="O56" s="60">
        <v>77036</v>
      </c>
      <c r="P56" s="60">
        <v>7349</v>
      </c>
      <c r="Q56" s="60">
        <v>5879.2</v>
      </c>
      <c r="R56" s="60">
        <v>5511.75</v>
      </c>
      <c r="T56" s="96">
        <f t="shared" si="0"/>
        <v>0</v>
      </c>
      <c r="U56" s="96">
        <f t="shared" si="1"/>
        <v>0</v>
      </c>
      <c r="W56" s="94">
        <f t="shared" si="2"/>
        <v>0</v>
      </c>
      <c r="X56" s="94">
        <f t="shared" si="3"/>
        <v>0</v>
      </c>
    </row>
    <row r="57" spans="1:24" ht="76.5">
      <c r="A57" s="20">
        <v>47</v>
      </c>
      <c r="B57" s="21" t="s">
        <v>515</v>
      </c>
      <c r="C57" s="22" t="s">
        <v>516</v>
      </c>
      <c r="D57" s="21" t="s">
        <v>465</v>
      </c>
      <c r="E57" s="23">
        <v>0</v>
      </c>
      <c r="F57" s="24">
        <v>0</v>
      </c>
      <c r="G57" s="24">
        <v>0</v>
      </c>
      <c r="H57" s="25">
        <v>0</v>
      </c>
      <c r="I57" s="26"/>
      <c r="J57" s="24">
        <v>0</v>
      </c>
      <c r="K57" s="27">
        <v>0</v>
      </c>
      <c r="L57" s="43">
        <v>0</v>
      </c>
      <c r="M57" s="53">
        <v>0</v>
      </c>
      <c r="N57" s="34"/>
      <c r="O57" s="60">
        <v>77246</v>
      </c>
      <c r="P57" s="60">
        <v>13607</v>
      </c>
      <c r="Q57" s="60">
        <v>10885.6</v>
      </c>
      <c r="R57" s="60">
        <v>10205.25</v>
      </c>
      <c r="T57" s="96">
        <f t="shared" si="0"/>
        <v>0</v>
      </c>
      <c r="U57" s="96">
        <f t="shared" si="1"/>
        <v>0</v>
      </c>
      <c r="W57" s="94">
        <f t="shared" si="2"/>
        <v>0</v>
      </c>
      <c r="X57" s="94">
        <f t="shared" si="3"/>
        <v>0</v>
      </c>
    </row>
    <row r="58" spans="1:24" ht="242.25">
      <c r="A58" s="20">
        <v>48</v>
      </c>
      <c r="B58" s="21" t="s">
        <v>517</v>
      </c>
      <c r="C58" s="22" t="s">
        <v>518</v>
      </c>
      <c r="D58" s="21" t="s">
        <v>403</v>
      </c>
      <c r="E58" s="23">
        <v>7</v>
      </c>
      <c r="F58" s="24">
        <v>70019</v>
      </c>
      <c r="G58" s="24">
        <v>30644</v>
      </c>
      <c r="H58" s="25">
        <v>0</v>
      </c>
      <c r="I58" s="26"/>
      <c r="J58" s="24">
        <v>70019</v>
      </c>
      <c r="K58" s="27">
        <v>490133</v>
      </c>
      <c r="L58" s="43">
        <v>0</v>
      </c>
      <c r="M58" s="53">
        <v>7</v>
      </c>
      <c r="N58" s="34"/>
      <c r="O58" s="60">
        <v>213989</v>
      </c>
      <c r="P58" s="60">
        <v>30644</v>
      </c>
      <c r="Q58" s="60">
        <v>24515.200000000001</v>
      </c>
      <c r="R58" s="60">
        <v>22983</v>
      </c>
      <c r="T58" s="96">
        <f t="shared" si="0"/>
        <v>1716529788.8</v>
      </c>
      <c r="U58" s="96">
        <f t="shared" si="1"/>
        <v>1609246677</v>
      </c>
      <c r="W58" s="94">
        <f t="shared" si="2"/>
        <v>1716529788.8</v>
      </c>
      <c r="X58" s="94">
        <f t="shared" si="3"/>
        <v>1609246677</v>
      </c>
    </row>
    <row r="59" spans="1:24" ht="76.5">
      <c r="A59" s="20">
        <v>49</v>
      </c>
      <c r="B59" s="21" t="s">
        <v>519</v>
      </c>
      <c r="C59" s="22" t="s">
        <v>520</v>
      </c>
      <c r="D59" s="21" t="s">
        <v>521</v>
      </c>
      <c r="E59" s="23">
        <v>0</v>
      </c>
      <c r="F59" s="24">
        <v>0</v>
      </c>
      <c r="G59" s="24">
        <v>0</v>
      </c>
      <c r="H59" s="25">
        <v>0</v>
      </c>
      <c r="I59" s="26"/>
      <c r="J59" s="24">
        <v>0</v>
      </c>
      <c r="K59" s="27">
        <v>0</v>
      </c>
      <c r="L59" s="43">
        <v>0</v>
      </c>
      <c r="M59" s="53">
        <v>0</v>
      </c>
      <c r="N59" s="34"/>
      <c r="O59" s="60">
        <v>93039</v>
      </c>
      <c r="P59" s="60">
        <v>16799</v>
      </c>
      <c r="Q59" s="60">
        <v>13439.2</v>
      </c>
      <c r="R59" s="60">
        <v>12599.25</v>
      </c>
      <c r="T59" s="96">
        <f t="shared" si="0"/>
        <v>0</v>
      </c>
      <c r="U59" s="96">
        <f t="shared" si="1"/>
        <v>0</v>
      </c>
      <c r="W59" s="94">
        <f t="shared" si="2"/>
        <v>0</v>
      </c>
      <c r="X59" s="94">
        <f t="shared" si="3"/>
        <v>0</v>
      </c>
    </row>
    <row r="60" spans="1:24" ht="76.5">
      <c r="A60" s="20">
        <v>50</v>
      </c>
      <c r="B60" s="21" t="s">
        <v>522</v>
      </c>
      <c r="C60" s="22" t="s">
        <v>523</v>
      </c>
      <c r="D60" s="21" t="s">
        <v>403</v>
      </c>
      <c r="E60" s="23">
        <v>7</v>
      </c>
      <c r="F60" s="24">
        <v>18331</v>
      </c>
      <c r="G60" s="24">
        <v>6924</v>
      </c>
      <c r="H60" s="25">
        <v>0</v>
      </c>
      <c r="I60" s="26"/>
      <c r="J60" s="24">
        <v>18331</v>
      </c>
      <c r="K60" s="27">
        <v>128317</v>
      </c>
      <c r="L60" s="43">
        <v>0</v>
      </c>
      <c r="M60" s="53">
        <v>7</v>
      </c>
      <c r="N60" s="34"/>
      <c r="O60" s="60">
        <v>90731</v>
      </c>
      <c r="P60" s="60">
        <v>6924</v>
      </c>
      <c r="Q60" s="60">
        <v>5539.2</v>
      </c>
      <c r="R60" s="60">
        <v>5193</v>
      </c>
      <c r="T60" s="96">
        <f t="shared" si="0"/>
        <v>101539075.2</v>
      </c>
      <c r="U60" s="96">
        <f t="shared" si="1"/>
        <v>95192883</v>
      </c>
      <c r="W60" s="94">
        <f t="shared" si="2"/>
        <v>101539075.2</v>
      </c>
      <c r="X60" s="94">
        <f t="shared" si="3"/>
        <v>95192883</v>
      </c>
    </row>
    <row r="61" spans="1:24" ht="76.5">
      <c r="A61" s="20">
        <v>51</v>
      </c>
      <c r="B61" s="21" t="s">
        <v>524</v>
      </c>
      <c r="C61" s="22" t="s">
        <v>525</v>
      </c>
      <c r="D61" s="21" t="s">
        <v>521</v>
      </c>
      <c r="E61" s="23">
        <v>0</v>
      </c>
      <c r="F61" s="24">
        <v>0</v>
      </c>
      <c r="G61" s="24">
        <v>0</v>
      </c>
      <c r="H61" s="25">
        <v>0</v>
      </c>
      <c r="I61" s="26"/>
      <c r="J61" s="24">
        <v>0</v>
      </c>
      <c r="K61" s="27">
        <v>0</v>
      </c>
      <c r="L61" s="43">
        <v>0</v>
      </c>
      <c r="M61" s="53">
        <v>0</v>
      </c>
      <c r="N61" s="34"/>
      <c r="O61" s="60">
        <v>76997</v>
      </c>
      <c r="P61" s="60">
        <v>5670</v>
      </c>
      <c r="Q61" s="60">
        <v>4536</v>
      </c>
      <c r="R61" s="60">
        <v>4252.5</v>
      </c>
      <c r="T61" s="96">
        <f t="shared" si="0"/>
        <v>0</v>
      </c>
      <c r="U61" s="96">
        <f t="shared" si="1"/>
        <v>0</v>
      </c>
      <c r="W61" s="94">
        <f t="shared" si="2"/>
        <v>0</v>
      </c>
      <c r="X61" s="94">
        <f t="shared" si="3"/>
        <v>0</v>
      </c>
    </row>
    <row r="62" spans="1:24" ht="102">
      <c r="A62" s="20">
        <v>52</v>
      </c>
      <c r="B62" s="21" t="s">
        <v>526</v>
      </c>
      <c r="C62" s="22" t="s">
        <v>527</v>
      </c>
      <c r="D62" s="21" t="s">
        <v>521</v>
      </c>
      <c r="E62" s="23">
        <v>0</v>
      </c>
      <c r="F62" s="24">
        <v>0</v>
      </c>
      <c r="G62" s="24">
        <v>0</v>
      </c>
      <c r="H62" s="25">
        <v>0</v>
      </c>
      <c r="I62" s="26"/>
      <c r="J62" s="24">
        <v>0</v>
      </c>
      <c r="K62" s="27">
        <v>0</v>
      </c>
      <c r="L62" s="43">
        <v>0</v>
      </c>
      <c r="M62" s="53">
        <v>0</v>
      </c>
      <c r="N62" s="34"/>
      <c r="O62" s="60">
        <v>59917</v>
      </c>
      <c r="P62" s="60">
        <v>6369</v>
      </c>
      <c r="Q62" s="60">
        <v>5095.2</v>
      </c>
      <c r="R62" s="60">
        <v>4776.75</v>
      </c>
      <c r="T62" s="96">
        <f t="shared" si="0"/>
        <v>0</v>
      </c>
      <c r="U62" s="96">
        <f t="shared" si="1"/>
        <v>0</v>
      </c>
      <c r="W62" s="94">
        <f t="shared" si="2"/>
        <v>0</v>
      </c>
      <c r="X62" s="94">
        <f t="shared" si="3"/>
        <v>0</v>
      </c>
    </row>
    <row r="63" spans="1:24" ht="382.5">
      <c r="A63" s="20">
        <v>53</v>
      </c>
      <c r="B63" s="21" t="s">
        <v>528</v>
      </c>
      <c r="C63" s="22" t="s">
        <v>529</v>
      </c>
      <c r="D63" s="21" t="s">
        <v>530</v>
      </c>
      <c r="E63" s="23">
        <v>0</v>
      </c>
      <c r="F63" s="24">
        <v>0</v>
      </c>
      <c r="G63" s="24">
        <v>0</v>
      </c>
      <c r="H63" s="25">
        <v>0</v>
      </c>
      <c r="I63" s="26"/>
      <c r="J63" s="24">
        <v>0</v>
      </c>
      <c r="K63" s="27">
        <v>0</v>
      </c>
      <c r="L63" s="43">
        <v>0</v>
      </c>
      <c r="M63" s="53">
        <v>0</v>
      </c>
      <c r="N63" s="34"/>
      <c r="O63" s="60">
        <v>280721</v>
      </c>
      <c r="P63" s="60">
        <v>9631</v>
      </c>
      <c r="Q63" s="60">
        <v>7704.8</v>
      </c>
      <c r="R63" s="60">
        <v>7223.25</v>
      </c>
      <c r="T63" s="96">
        <f t="shared" si="0"/>
        <v>0</v>
      </c>
      <c r="U63" s="96">
        <f t="shared" si="1"/>
        <v>0</v>
      </c>
      <c r="W63" s="94">
        <f t="shared" si="2"/>
        <v>0</v>
      </c>
      <c r="X63" s="94">
        <f t="shared" si="3"/>
        <v>0</v>
      </c>
    </row>
    <row r="64" spans="1:24" ht="89.25">
      <c r="A64" s="20">
        <v>54</v>
      </c>
      <c r="B64" s="21" t="s">
        <v>531</v>
      </c>
      <c r="C64" s="22" t="s">
        <v>532</v>
      </c>
      <c r="D64" s="21" t="s">
        <v>533</v>
      </c>
      <c r="E64" s="23">
        <v>0</v>
      </c>
      <c r="F64" s="24">
        <v>0</v>
      </c>
      <c r="G64" s="24">
        <v>0</v>
      </c>
      <c r="H64" s="25">
        <v>0</v>
      </c>
      <c r="I64" s="26"/>
      <c r="J64" s="24">
        <v>0</v>
      </c>
      <c r="K64" s="27">
        <v>0</v>
      </c>
      <c r="L64" s="43">
        <v>0</v>
      </c>
      <c r="M64" s="53">
        <v>0</v>
      </c>
      <c r="N64" s="34"/>
      <c r="O64" s="60">
        <v>20543</v>
      </c>
      <c r="P64" s="60">
        <v>5035</v>
      </c>
      <c r="Q64" s="60">
        <v>4028</v>
      </c>
      <c r="R64" s="60">
        <v>3776.25</v>
      </c>
      <c r="T64" s="96">
        <f t="shared" si="0"/>
        <v>0</v>
      </c>
      <c r="U64" s="96">
        <f t="shared" si="1"/>
        <v>0</v>
      </c>
      <c r="W64" s="94">
        <f t="shared" si="2"/>
        <v>0</v>
      </c>
      <c r="X64" s="94">
        <f t="shared" si="3"/>
        <v>0</v>
      </c>
    </row>
    <row r="65" spans="1:24" ht="89.25">
      <c r="A65" s="20">
        <v>55</v>
      </c>
      <c r="B65" s="21" t="s">
        <v>534</v>
      </c>
      <c r="C65" s="22" t="s">
        <v>532</v>
      </c>
      <c r="D65" s="21" t="s">
        <v>403</v>
      </c>
      <c r="E65" s="23">
        <v>5</v>
      </c>
      <c r="F65" s="24">
        <v>35984</v>
      </c>
      <c r="G65" s="24">
        <v>14891</v>
      </c>
      <c r="H65" s="25">
        <v>0</v>
      </c>
      <c r="I65" s="26"/>
      <c r="J65" s="24">
        <v>35984</v>
      </c>
      <c r="K65" s="27">
        <v>179920</v>
      </c>
      <c r="L65" s="43">
        <v>0</v>
      </c>
      <c r="M65" s="53">
        <v>5</v>
      </c>
      <c r="N65" s="34"/>
      <c r="O65" s="60">
        <v>56144</v>
      </c>
      <c r="P65" s="60">
        <v>14891</v>
      </c>
      <c r="Q65" s="60">
        <v>11912.8</v>
      </c>
      <c r="R65" s="60">
        <v>11168.25</v>
      </c>
      <c r="T65" s="96">
        <f t="shared" si="0"/>
        <v>428670195.19999999</v>
      </c>
      <c r="U65" s="96">
        <f t="shared" si="1"/>
        <v>401878308</v>
      </c>
      <c r="W65" s="94">
        <f t="shared" si="2"/>
        <v>428670195.19999999</v>
      </c>
      <c r="X65" s="94">
        <f t="shared" si="3"/>
        <v>401878308</v>
      </c>
    </row>
    <row r="66" spans="1:24" ht="63.75">
      <c r="A66" s="20">
        <v>56</v>
      </c>
      <c r="B66" s="21" t="s">
        <v>535</v>
      </c>
      <c r="C66" s="22" t="s">
        <v>536</v>
      </c>
      <c r="D66" s="21" t="s">
        <v>537</v>
      </c>
      <c r="E66" s="23">
        <v>0</v>
      </c>
      <c r="F66" s="24">
        <v>0</v>
      </c>
      <c r="G66" s="24">
        <v>0</v>
      </c>
      <c r="H66" s="25">
        <v>0</v>
      </c>
      <c r="I66" s="26"/>
      <c r="J66" s="24">
        <v>0</v>
      </c>
      <c r="K66" s="27">
        <v>0</v>
      </c>
      <c r="L66" s="43">
        <v>0</v>
      </c>
      <c r="M66" s="53">
        <v>0</v>
      </c>
      <c r="N66" s="34"/>
      <c r="O66" s="60">
        <v>30815</v>
      </c>
      <c r="P66" s="60">
        <v>6872</v>
      </c>
      <c r="Q66" s="60">
        <v>5497.6</v>
      </c>
      <c r="R66" s="60">
        <v>5154</v>
      </c>
      <c r="T66" s="96">
        <f t="shared" si="0"/>
        <v>0</v>
      </c>
      <c r="U66" s="96">
        <f t="shared" si="1"/>
        <v>0</v>
      </c>
      <c r="W66" s="94">
        <f t="shared" si="2"/>
        <v>0</v>
      </c>
      <c r="X66" s="94">
        <f t="shared" si="3"/>
        <v>0</v>
      </c>
    </row>
    <row r="67" spans="1:24" ht="127.5">
      <c r="A67" s="20">
        <v>57</v>
      </c>
      <c r="B67" s="21" t="s">
        <v>538</v>
      </c>
      <c r="C67" s="22" t="s">
        <v>539</v>
      </c>
      <c r="D67" s="21" t="s">
        <v>540</v>
      </c>
      <c r="E67" s="23">
        <v>1</v>
      </c>
      <c r="F67" s="24">
        <v>9027</v>
      </c>
      <c r="G67" s="24">
        <v>6561</v>
      </c>
      <c r="H67" s="25">
        <v>0</v>
      </c>
      <c r="I67" s="26"/>
      <c r="J67" s="24">
        <v>9027</v>
      </c>
      <c r="K67" s="27">
        <v>9027</v>
      </c>
      <c r="L67" s="43">
        <v>0</v>
      </c>
      <c r="M67" s="53">
        <v>1</v>
      </c>
      <c r="N67" s="34"/>
      <c r="O67" s="60">
        <v>17646</v>
      </c>
      <c r="P67" s="60">
        <v>6561</v>
      </c>
      <c r="Q67" s="60">
        <v>5248.8</v>
      </c>
      <c r="R67" s="60">
        <v>4920.75</v>
      </c>
      <c r="T67" s="96">
        <f t="shared" si="0"/>
        <v>47380917.600000001</v>
      </c>
      <c r="U67" s="96">
        <f t="shared" si="1"/>
        <v>44419610.25</v>
      </c>
      <c r="W67" s="94">
        <f t="shared" si="2"/>
        <v>47380917.600000001</v>
      </c>
      <c r="X67" s="94">
        <f t="shared" si="3"/>
        <v>44419610.25</v>
      </c>
    </row>
    <row r="68" spans="1:24" ht="76.5">
      <c r="A68" s="20">
        <v>58</v>
      </c>
      <c r="B68" s="21" t="s">
        <v>541</v>
      </c>
      <c r="C68" s="22" t="s">
        <v>542</v>
      </c>
      <c r="D68" s="21" t="s">
        <v>543</v>
      </c>
      <c r="E68" s="23">
        <v>0</v>
      </c>
      <c r="F68" s="24">
        <v>0</v>
      </c>
      <c r="G68" s="24">
        <v>0</v>
      </c>
      <c r="H68" s="25">
        <v>0</v>
      </c>
      <c r="I68" s="26"/>
      <c r="J68" s="24">
        <v>0</v>
      </c>
      <c r="K68" s="27">
        <v>0</v>
      </c>
      <c r="L68" s="43">
        <v>0</v>
      </c>
      <c r="M68" s="53">
        <v>0</v>
      </c>
      <c r="N68" s="34"/>
      <c r="O68" s="60">
        <v>40417</v>
      </c>
      <c r="P68" s="60">
        <v>7190</v>
      </c>
      <c r="Q68" s="60">
        <v>5752</v>
      </c>
      <c r="R68" s="60">
        <v>5392.5</v>
      </c>
      <c r="T68" s="96">
        <f t="shared" si="0"/>
        <v>0</v>
      </c>
      <c r="U68" s="96">
        <f t="shared" si="1"/>
        <v>0</v>
      </c>
      <c r="W68" s="94">
        <f t="shared" si="2"/>
        <v>0</v>
      </c>
      <c r="X68" s="94">
        <f t="shared" si="3"/>
        <v>0</v>
      </c>
    </row>
    <row r="69" spans="1:24" ht="306">
      <c r="A69" s="20">
        <v>59</v>
      </c>
      <c r="B69" s="21" t="s">
        <v>544</v>
      </c>
      <c r="C69" s="22" t="s">
        <v>545</v>
      </c>
      <c r="D69" s="21" t="s">
        <v>546</v>
      </c>
      <c r="E69" s="23">
        <v>0</v>
      </c>
      <c r="F69" s="24">
        <v>0</v>
      </c>
      <c r="G69" s="24">
        <v>0</v>
      </c>
      <c r="H69" s="25">
        <v>0</v>
      </c>
      <c r="I69" s="26"/>
      <c r="J69" s="24">
        <v>0</v>
      </c>
      <c r="K69" s="27">
        <v>0</v>
      </c>
      <c r="L69" s="43">
        <v>0</v>
      </c>
      <c r="M69" s="53">
        <v>0</v>
      </c>
      <c r="N69" s="34"/>
      <c r="O69" s="60">
        <v>19344</v>
      </c>
      <c r="P69" s="60">
        <v>4556</v>
      </c>
      <c r="Q69" s="60">
        <v>3644.8</v>
      </c>
      <c r="R69" s="60">
        <v>3417</v>
      </c>
      <c r="T69" s="96">
        <f t="shared" si="0"/>
        <v>0</v>
      </c>
      <c r="U69" s="96">
        <f t="shared" si="1"/>
        <v>0</v>
      </c>
      <c r="W69" s="94">
        <f t="shared" si="2"/>
        <v>0</v>
      </c>
      <c r="X69" s="94">
        <f t="shared" si="3"/>
        <v>0</v>
      </c>
    </row>
    <row r="70" spans="1:24" ht="242.25">
      <c r="A70" s="20">
        <v>60</v>
      </c>
      <c r="B70" s="21" t="s">
        <v>547</v>
      </c>
      <c r="C70" s="22" t="s">
        <v>548</v>
      </c>
      <c r="D70" s="21" t="s">
        <v>465</v>
      </c>
      <c r="E70" s="23">
        <v>7</v>
      </c>
      <c r="F70" s="24">
        <v>14416</v>
      </c>
      <c r="G70" s="24">
        <v>5512</v>
      </c>
      <c r="H70" s="25">
        <v>0</v>
      </c>
      <c r="I70" s="26"/>
      <c r="J70" s="24">
        <v>14416</v>
      </c>
      <c r="K70" s="27">
        <v>100912</v>
      </c>
      <c r="L70" s="43">
        <v>0</v>
      </c>
      <c r="M70" s="53">
        <v>7</v>
      </c>
      <c r="N70" s="34"/>
      <c r="O70" s="60">
        <v>41628</v>
      </c>
      <c r="P70" s="60">
        <v>5512</v>
      </c>
      <c r="Q70" s="60">
        <v>4409.6000000000004</v>
      </c>
      <c r="R70" s="60">
        <v>4134</v>
      </c>
      <c r="T70" s="96">
        <f t="shared" si="0"/>
        <v>63568793.600000009</v>
      </c>
      <c r="U70" s="96">
        <f t="shared" si="1"/>
        <v>59595744</v>
      </c>
      <c r="W70" s="94">
        <f t="shared" si="2"/>
        <v>63568793.600000009</v>
      </c>
      <c r="X70" s="94">
        <f t="shared" si="3"/>
        <v>59595744</v>
      </c>
    </row>
    <row r="71" spans="1:24" ht="191.25">
      <c r="A71" s="20">
        <v>61</v>
      </c>
      <c r="B71" s="21" t="s">
        <v>549</v>
      </c>
      <c r="C71" s="22" t="s">
        <v>550</v>
      </c>
      <c r="D71" s="21" t="s">
        <v>551</v>
      </c>
      <c r="E71" s="23">
        <v>7</v>
      </c>
      <c r="F71" s="24">
        <v>11155</v>
      </c>
      <c r="G71" s="24">
        <v>7353</v>
      </c>
      <c r="H71" s="25">
        <v>0</v>
      </c>
      <c r="I71" s="26"/>
      <c r="J71" s="24">
        <v>11155</v>
      </c>
      <c r="K71" s="27">
        <v>78085</v>
      </c>
      <c r="L71" s="43">
        <v>0</v>
      </c>
      <c r="M71" s="53">
        <v>7</v>
      </c>
      <c r="N71" s="34"/>
      <c r="O71" s="60">
        <v>19250</v>
      </c>
      <c r="P71" s="60">
        <v>7353</v>
      </c>
      <c r="Q71" s="60">
        <v>5882.4</v>
      </c>
      <c r="R71" s="60">
        <v>5514.75</v>
      </c>
      <c r="T71" s="96">
        <f t="shared" si="0"/>
        <v>65618171.999999993</v>
      </c>
      <c r="U71" s="96">
        <f t="shared" si="1"/>
        <v>61517036.25</v>
      </c>
      <c r="W71" s="94">
        <f t="shared" si="2"/>
        <v>65618171.999999993</v>
      </c>
      <c r="X71" s="94">
        <f t="shared" si="3"/>
        <v>61517036.25</v>
      </c>
    </row>
    <row r="72" spans="1:24" ht="165.75">
      <c r="A72" s="20">
        <v>62</v>
      </c>
      <c r="B72" s="21" t="s">
        <v>552</v>
      </c>
      <c r="C72" s="22" t="s">
        <v>553</v>
      </c>
      <c r="D72" s="21" t="s">
        <v>554</v>
      </c>
      <c r="E72" s="23">
        <v>0</v>
      </c>
      <c r="F72" s="24">
        <v>0</v>
      </c>
      <c r="G72" s="24">
        <v>0</v>
      </c>
      <c r="H72" s="25">
        <v>0</v>
      </c>
      <c r="I72" s="26"/>
      <c r="J72" s="24">
        <v>0</v>
      </c>
      <c r="K72" s="27">
        <v>0</v>
      </c>
      <c r="L72" s="43">
        <v>0</v>
      </c>
      <c r="M72" s="53">
        <v>0</v>
      </c>
      <c r="N72" s="34"/>
      <c r="O72" s="60">
        <v>31670</v>
      </c>
      <c r="P72" s="60">
        <v>9276</v>
      </c>
      <c r="Q72" s="60">
        <v>7420.8</v>
      </c>
      <c r="R72" s="60">
        <v>6957</v>
      </c>
      <c r="T72" s="96">
        <f t="shared" si="0"/>
        <v>0</v>
      </c>
      <c r="U72" s="96">
        <f t="shared" si="1"/>
        <v>0</v>
      </c>
      <c r="W72" s="94">
        <f t="shared" si="2"/>
        <v>0</v>
      </c>
      <c r="X72" s="94">
        <f t="shared" si="3"/>
        <v>0</v>
      </c>
    </row>
    <row r="73" spans="1:24" ht="165.75">
      <c r="A73" s="20">
        <v>63</v>
      </c>
      <c r="B73" s="21" t="s">
        <v>555</v>
      </c>
      <c r="C73" s="28" t="s">
        <v>556</v>
      </c>
      <c r="D73" s="21" t="s">
        <v>554</v>
      </c>
      <c r="E73" s="23">
        <v>0</v>
      </c>
      <c r="F73" s="24">
        <v>0</v>
      </c>
      <c r="G73" s="24">
        <v>0</v>
      </c>
      <c r="H73" s="25">
        <v>0</v>
      </c>
      <c r="I73" s="26"/>
      <c r="J73" s="24">
        <v>0</v>
      </c>
      <c r="K73" s="27">
        <v>0</v>
      </c>
      <c r="L73" s="43">
        <v>0</v>
      </c>
      <c r="M73" s="53">
        <v>0</v>
      </c>
      <c r="N73" s="34"/>
      <c r="O73" s="60">
        <v>36735</v>
      </c>
      <c r="P73" s="60">
        <v>10579</v>
      </c>
      <c r="Q73" s="60">
        <v>8463.2000000000007</v>
      </c>
      <c r="R73" s="60">
        <v>7934.25</v>
      </c>
      <c r="T73" s="96">
        <f t="shared" si="0"/>
        <v>0</v>
      </c>
      <c r="U73" s="96">
        <f t="shared" si="1"/>
        <v>0</v>
      </c>
      <c r="W73" s="94">
        <f t="shared" si="2"/>
        <v>0</v>
      </c>
      <c r="X73" s="94">
        <f t="shared" si="3"/>
        <v>0</v>
      </c>
    </row>
    <row r="74" spans="1:24" ht="51">
      <c r="A74" s="20">
        <v>64</v>
      </c>
      <c r="B74" s="21" t="s">
        <v>557</v>
      </c>
      <c r="C74" s="28" t="s">
        <v>558</v>
      </c>
      <c r="D74" s="21" t="s">
        <v>559</v>
      </c>
      <c r="E74" s="23">
        <v>0</v>
      </c>
      <c r="F74" s="24">
        <v>0</v>
      </c>
      <c r="G74" s="24">
        <v>0</v>
      </c>
      <c r="H74" s="25">
        <v>0</v>
      </c>
      <c r="I74" s="26"/>
      <c r="J74" s="24">
        <v>0</v>
      </c>
      <c r="K74" s="27">
        <v>0</v>
      </c>
      <c r="L74" s="43">
        <v>0</v>
      </c>
      <c r="M74" s="53">
        <v>0</v>
      </c>
      <c r="N74" s="34"/>
      <c r="O74" s="60">
        <v>14140</v>
      </c>
      <c r="P74" s="60">
        <v>1145</v>
      </c>
      <c r="Q74" s="60">
        <v>916</v>
      </c>
      <c r="R74" s="60">
        <v>858.75</v>
      </c>
      <c r="T74" s="96">
        <f t="shared" ref="T74:T137" si="4">F74*Q74</f>
        <v>0</v>
      </c>
      <c r="U74" s="96">
        <f t="shared" ref="U74:U137" si="5">F74*R74</f>
        <v>0</v>
      </c>
      <c r="W74" s="94">
        <f t="shared" ref="W74:W137" si="6">T74-L74</f>
        <v>0</v>
      </c>
      <c r="X74" s="94">
        <f t="shared" ref="X74:X137" si="7">U74-L74</f>
        <v>0</v>
      </c>
    </row>
    <row r="75" spans="1:24" ht="51">
      <c r="A75" s="20">
        <v>65</v>
      </c>
      <c r="B75" s="21" t="s">
        <v>560</v>
      </c>
      <c r="C75" s="28" t="s">
        <v>561</v>
      </c>
      <c r="D75" s="21" t="s">
        <v>559</v>
      </c>
      <c r="E75" s="23">
        <v>10</v>
      </c>
      <c r="F75" s="24">
        <v>11538</v>
      </c>
      <c r="G75" s="24">
        <v>1414</v>
      </c>
      <c r="H75" s="25">
        <v>0</v>
      </c>
      <c r="I75" s="26"/>
      <c r="J75" s="24">
        <v>11538</v>
      </c>
      <c r="K75" s="27">
        <v>115380</v>
      </c>
      <c r="L75" s="43">
        <v>0</v>
      </c>
      <c r="M75" s="53">
        <v>10</v>
      </c>
      <c r="N75" s="34"/>
      <c r="O75" s="60">
        <v>47510</v>
      </c>
      <c r="P75" s="60">
        <v>1414</v>
      </c>
      <c r="Q75" s="60">
        <v>1131.2</v>
      </c>
      <c r="R75" s="60">
        <v>1060.5</v>
      </c>
      <c r="T75" s="96">
        <f t="shared" si="4"/>
        <v>13051785.6</v>
      </c>
      <c r="U75" s="96">
        <f t="shared" si="5"/>
        <v>12236049</v>
      </c>
      <c r="W75" s="94">
        <f t="shared" si="6"/>
        <v>13051785.6</v>
      </c>
      <c r="X75" s="94">
        <f t="shared" si="7"/>
        <v>12236049</v>
      </c>
    </row>
    <row r="76" spans="1:24" ht="51">
      <c r="A76" s="20">
        <v>66</v>
      </c>
      <c r="B76" s="21" t="s">
        <v>562</v>
      </c>
      <c r="C76" s="22" t="s">
        <v>563</v>
      </c>
      <c r="D76" s="21" t="s">
        <v>559</v>
      </c>
      <c r="E76" s="23">
        <v>0</v>
      </c>
      <c r="F76" s="24">
        <v>0</v>
      </c>
      <c r="G76" s="24">
        <v>0</v>
      </c>
      <c r="H76" s="25">
        <v>0</v>
      </c>
      <c r="I76" s="26"/>
      <c r="J76" s="24">
        <v>0</v>
      </c>
      <c r="K76" s="27">
        <v>0</v>
      </c>
      <c r="L76" s="43">
        <v>0</v>
      </c>
      <c r="M76" s="53">
        <v>0</v>
      </c>
      <c r="N76" s="34"/>
      <c r="O76" s="60">
        <v>12839</v>
      </c>
      <c r="P76" s="60">
        <v>1414</v>
      </c>
      <c r="Q76" s="60">
        <v>1131.2</v>
      </c>
      <c r="R76" s="60">
        <v>1060.5</v>
      </c>
      <c r="T76" s="96">
        <f t="shared" si="4"/>
        <v>0</v>
      </c>
      <c r="U76" s="96">
        <f t="shared" si="5"/>
        <v>0</v>
      </c>
      <c r="W76" s="94">
        <f t="shared" si="6"/>
        <v>0</v>
      </c>
      <c r="X76" s="94">
        <f t="shared" si="7"/>
        <v>0</v>
      </c>
    </row>
    <row r="77" spans="1:24" ht="51">
      <c r="A77" s="20">
        <v>67</v>
      </c>
      <c r="B77" s="21" t="s">
        <v>564</v>
      </c>
      <c r="C77" s="22" t="s">
        <v>565</v>
      </c>
      <c r="D77" s="21" t="s">
        <v>559</v>
      </c>
      <c r="E77" s="23">
        <v>0</v>
      </c>
      <c r="F77" s="24">
        <v>0</v>
      </c>
      <c r="G77" s="24">
        <v>0</v>
      </c>
      <c r="H77" s="25">
        <v>0</v>
      </c>
      <c r="I77" s="26"/>
      <c r="J77" s="24">
        <v>0</v>
      </c>
      <c r="K77" s="27">
        <v>0</v>
      </c>
      <c r="L77" s="43">
        <v>0</v>
      </c>
      <c r="M77" s="53">
        <v>0</v>
      </c>
      <c r="N77" s="34"/>
      <c r="O77" s="60">
        <v>25452</v>
      </c>
      <c r="P77" s="60">
        <v>1145</v>
      </c>
      <c r="Q77" s="60">
        <v>916</v>
      </c>
      <c r="R77" s="60">
        <v>858.75</v>
      </c>
      <c r="T77" s="96">
        <f t="shared" si="4"/>
        <v>0</v>
      </c>
      <c r="U77" s="96">
        <f t="shared" si="5"/>
        <v>0</v>
      </c>
      <c r="W77" s="94">
        <f t="shared" si="6"/>
        <v>0</v>
      </c>
      <c r="X77" s="94">
        <f t="shared" si="7"/>
        <v>0</v>
      </c>
    </row>
    <row r="78" spans="1:24" ht="63.75">
      <c r="A78" s="20">
        <v>68</v>
      </c>
      <c r="B78" s="21" t="s">
        <v>566</v>
      </c>
      <c r="C78" s="22" t="s">
        <v>567</v>
      </c>
      <c r="D78" s="21" t="s">
        <v>559</v>
      </c>
      <c r="E78" s="23">
        <v>0</v>
      </c>
      <c r="F78" s="24">
        <v>0</v>
      </c>
      <c r="G78" s="24">
        <v>0</v>
      </c>
      <c r="H78" s="25">
        <v>0</v>
      </c>
      <c r="I78" s="26"/>
      <c r="J78" s="24">
        <v>0</v>
      </c>
      <c r="K78" s="27">
        <v>0</v>
      </c>
      <c r="L78" s="43">
        <v>0</v>
      </c>
      <c r="M78" s="53">
        <v>0</v>
      </c>
      <c r="N78" s="34"/>
      <c r="O78" s="60">
        <v>30514</v>
      </c>
      <c r="P78" s="60">
        <v>1145</v>
      </c>
      <c r="Q78" s="60">
        <v>916</v>
      </c>
      <c r="R78" s="60">
        <v>858.75</v>
      </c>
      <c r="T78" s="96">
        <f t="shared" si="4"/>
        <v>0</v>
      </c>
      <c r="U78" s="96">
        <f t="shared" si="5"/>
        <v>0</v>
      </c>
      <c r="W78" s="94">
        <f t="shared" si="6"/>
        <v>0</v>
      </c>
      <c r="X78" s="94">
        <f t="shared" si="7"/>
        <v>0</v>
      </c>
    </row>
    <row r="79" spans="1:24" ht="63.75">
      <c r="A79" s="20">
        <v>69</v>
      </c>
      <c r="B79" s="21" t="s">
        <v>568</v>
      </c>
      <c r="C79" s="22" t="s">
        <v>569</v>
      </c>
      <c r="D79" s="21" t="s">
        <v>559</v>
      </c>
      <c r="E79" s="23">
        <v>10</v>
      </c>
      <c r="F79" s="24">
        <v>6311</v>
      </c>
      <c r="G79" s="24">
        <v>1414</v>
      </c>
      <c r="H79" s="25">
        <v>0</v>
      </c>
      <c r="I79" s="26"/>
      <c r="J79" s="24">
        <v>6311</v>
      </c>
      <c r="K79" s="27">
        <v>63110</v>
      </c>
      <c r="L79" s="43">
        <v>0</v>
      </c>
      <c r="M79" s="53">
        <v>10</v>
      </c>
      <c r="N79" s="54"/>
      <c r="O79" s="60">
        <v>56673</v>
      </c>
      <c r="P79" s="60">
        <v>1414</v>
      </c>
      <c r="Q79" s="60">
        <v>1131.2</v>
      </c>
      <c r="R79" s="60">
        <v>1060.5</v>
      </c>
      <c r="T79" s="96">
        <f t="shared" si="4"/>
        <v>7139003.2000000002</v>
      </c>
      <c r="U79" s="96">
        <f t="shared" si="5"/>
        <v>6692815.5</v>
      </c>
      <c r="W79" s="94">
        <f t="shared" si="6"/>
        <v>7139003.2000000002</v>
      </c>
      <c r="X79" s="94">
        <f t="shared" si="7"/>
        <v>6692815.5</v>
      </c>
    </row>
    <row r="80" spans="1:24" ht="63.75">
      <c r="A80" s="20">
        <v>70</v>
      </c>
      <c r="B80" s="21" t="s">
        <v>570</v>
      </c>
      <c r="C80" s="22" t="s">
        <v>571</v>
      </c>
      <c r="D80" s="21" t="s">
        <v>559</v>
      </c>
      <c r="E80" s="23">
        <v>0</v>
      </c>
      <c r="F80" s="24">
        <v>0</v>
      </c>
      <c r="G80" s="24">
        <v>0</v>
      </c>
      <c r="H80" s="25">
        <v>0</v>
      </c>
      <c r="I80" s="26"/>
      <c r="J80" s="24">
        <v>0</v>
      </c>
      <c r="K80" s="27">
        <v>0</v>
      </c>
      <c r="L80" s="43">
        <v>0</v>
      </c>
      <c r="M80" s="53">
        <v>0</v>
      </c>
      <c r="N80" s="54"/>
      <c r="O80" s="60">
        <v>56673</v>
      </c>
      <c r="P80" s="60">
        <v>1414</v>
      </c>
      <c r="Q80" s="60">
        <v>1131.2</v>
      </c>
      <c r="R80" s="60">
        <v>1060.5</v>
      </c>
      <c r="T80" s="96">
        <f t="shared" si="4"/>
        <v>0</v>
      </c>
      <c r="U80" s="96">
        <f t="shared" si="5"/>
        <v>0</v>
      </c>
      <c r="W80" s="94">
        <f t="shared" si="6"/>
        <v>0</v>
      </c>
      <c r="X80" s="94">
        <f t="shared" si="7"/>
        <v>0</v>
      </c>
    </row>
    <row r="81" spans="1:24" ht="89.25">
      <c r="A81" s="20">
        <v>71</v>
      </c>
      <c r="B81" s="21" t="s">
        <v>572</v>
      </c>
      <c r="C81" s="22" t="s">
        <v>573</v>
      </c>
      <c r="D81" s="21" t="s">
        <v>559</v>
      </c>
      <c r="E81" s="23">
        <v>0</v>
      </c>
      <c r="F81" s="24">
        <v>0</v>
      </c>
      <c r="G81" s="24">
        <v>0</v>
      </c>
      <c r="H81" s="25">
        <v>0</v>
      </c>
      <c r="I81" s="26"/>
      <c r="J81" s="24">
        <v>0</v>
      </c>
      <c r="K81" s="27">
        <v>0</v>
      </c>
      <c r="L81" s="43">
        <v>0</v>
      </c>
      <c r="M81" s="53">
        <v>0</v>
      </c>
      <c r="N81" s="36"/>
      <c r="O81" s="60">
        <v>136350</v>
      </c>
      <c r="P81" s="60">
        <v>3394</v>
      </c>
      <c r="Q81" s="60">
        <v>2715.2</v>
      </c>
      <c r="R81" s="60">
        <v>2545.5</v>
      </c>
      <c r="T81" s="96">
        <f t="shared" si="4"/>
        <v>0</v>
      </c>
      <c r="U81" s="96">
        <f t="shared" si="5"/>
        <v>0</v>
      </c>
      <c r="W81" s="94">
        <f t="shared" si="6"/>
        <v>0</v>
      </c>
      <c r="X81" s="94">
        <f t="shared" si="7"/>
        <v>0</v>
      </c>
    </row>
    <row r="82" spans="1:24" ht="76.5">
      <c r="A82" s="20">
        <v>72</v>
      </c>
      <c r="B82" s="21" t="s">
        <v>574</v>
      </c>
      <c r="C82" s="22" t="s">
        <v>575</v>
      </c>
      <c r="D82" s="21" t="s">
        <v>576</v>
      </c>
      <c r="E82" s="23">
        <v>10</v>
      </c>
      <c r="F82" s="24">
        <v>3349</v>
      </c>
      <c r="G82" s="24">
        <v>1321</v>
      </c>
      <c r="H82" s="25">
        <v>0</v>
      </c>
      <c r="I82" s="26"/>
      <c r="J82" s="24">
        <v>3349</v>
      </c>
      <c r="K82" s="27">
        <v>33490</v>
      </c>
      <c r="L82" s="43">
        <v>0</v>
      </c>
      <c r="M82" s="53">
        <v>10</v>
      </c>
      <c r="N82" s="36"/>
      <c r="O82" s="60">
        <v>113120</v>
      </c>
      <c r="P82" s="60">
        <v>1321</v>
      </c>
      <c r="Q82" s="60">
        <v>1056.8</v>
      </c>
      <c r="R82" s="60">
        <v>990.75</v>
      </c>
      <c r="T82" s="96">
        <f t="shared" si="4"/>
        <v>3539223.1999999997</v>
      </c>
      <c r="U82" s="96">
        <f t="shared" si="5"/>
        <v>3318021.75</v>
      </c>
      <c r="W82" s="94">
        <f t="shared" si="6"/>
        <v>3539223.1999999997</v>
      </c>
      <c r="X82" s="94">
        <f t="shared" si="7"/>
        <v>3318021.75</v>
      </c>
    </row>
    <row r="83" spans="1:24" ht="76.5">
      <c r="A83" s="20">
        <v>73</v>
      </c>
      <c r="B83" s="21" t="s">
        <v>577</v>
      </c>
      <c r="C83" s="22" t="s">
        <v>578</v>
      </c>
      <c r="D83" s="21" t="s">
        <v>579</v>
      </c>
      <c r="E83" s="23">
        <v>0</v>
      </c>
      <c r="F83" s="24">
        <v>0</v>
      </c>
      <c r="G83" s="24">
        <v>0</v>
      </c>
      <c r="H83" s="25">
        <v>0</v>
      </c>
      <c r="I83" s="26"/>
      <c r="J83" s="24">
        <v>0</v>
      </c>
      <c r="K83" s="27">
        <v>0</v>
      </c>
      <c r="L83" s="43">
        <v>0</v>
      </c>
      <c r="M83" s="53">
        <v>0</v>
      </c>
      <c r="N83" s="36"/>
      <c r="O83" s="60">
        <v>113120</v>
      </c>
      <c r="P83" s="60">
        <v>1132</v>
      </c>
      <c r="Q83" s="60">
        <v>905.6</v>
      </c>
      <c r="R83" s="60">
        <v>849</v>
      </c>
      <c r="T83" s="96">
        <f t="shared" si="4"/>
        <v>0</v>
      </c>
      <c r="U83" s="96">
        <f t="shared" si="5"/>
        <v>0</v>
      </c>
      <c r="W83" s="94">
        <f t="shared" si="6"/>
        <v>0</v>
      </c>
      <c r="X83" s="94">
        <f t="shared" si="7"/>
        <v>0</v>
      </c>
    </row>
    <row r="84" spans="1:24" ht="102">
      <c r="A84" s="20">
        <v>74</v>
      </c>
      <c r="B84" s="21" t="s">
        <v>580</v>
      </c>
      <c r="C84" s="22" t="s">
        <v>581</v>
      </c>
      <c r="D84" s="21" t="s">
        <v>582</v>
      </c>
      <c r="E84" s="23">
        <v>0</v>
      </c>
      <c r="F84" s="24">
        <v>0</v>
      </c>
      <c r="G84" s="24">
        <v>0</v>
      </c>
      <c r="H84" s="25">
        <v>0</v>
      </c>
      <c r="I84" s="26"/>
      <c r="J84" s="24">
        <v>0</v>
      </c>
      <c r="K84" s="27">
        <v>0</v>
      </c>
      <c r="L84" s="43">
        <v>0</v>
      </c>
      <c r="M84" s="53">
        <v>0</v>
      </c>
      <c r="N84" s="36"/>
      <c r="O84" s="60">
        <v>42798</v>
      </c>
      <c r="P84" s="60">
        <v>848</v>
      </c>
      <c r="Q84" s="60">
        <v>678.4</v>
      </c>
      <c r="R84" s="60">
        <v>636</v>
      </c>
      <c r="T84" s="96">
        <f t="shared" si="4"/>
        <v>0</v>
      </c>
      <c r="U84" s="96">
        <f t="shared" si="5"/>
        <v>0</v>
      </c>
      <c r="W84" s="94">
        <f t="shared" si="6"/>
        <v>0</v>
      </c>
      <c r="X84" s="94">
        <f t="shared" si="7"/>
        <v>0</v>
      </c>
    </row>
    <row r="85" spans="1:24" ht="38.25">
      <c r="A85" s="20">
        <v>75</v>
      </c>
      <c r="B85" s="21" t="s">
        <v>583</v>
      </c>
      <c r="C85" s="22" t="s">
        <v>584</v>
      </c>
      <c r="D85" s="21" t="s">
        <v>559</v>
      </c>
      <c r="E85" s="23">
        <v>6</v>
      </c>
      <c r="F85" s="24">
        <v>1395</v>
      </c>
      <c r="G85" s="24">
        <v>594</v>
      </c>
      <c r="H85" s="25">
        <v>0</v>
      </c>
      <c r="I85" s="26"/>
      <c r="J85" s="24">
        <v>1395</v>
      </c>
      <c r="K85" s="27">
        <v>8370</v>
      </c>
      <c r="L85" s="43">
        <v>0</v>
      </c>
      <c r="M85" s="53">
        <v>6</v>
      </c>
      <c r="N85" s="33"/>
      <c r="O85" s="60">
        <v>7539</v>
      </c>
      <c r="P85" s="60">
        <v>594</v>
      </c>
      <c r="Q85" s="60">
        <v>475.2</v>
      </c>
      <c r="R85" s="60">
        <v>445.5</v>
      </c>
      <c r="T85" s="96">
        <f t="shared" si="4"/>
        <v>662904</v>
      </c>
      <c r="U85" s="96">
        <f t="shared" si="5"/>
        <v>621472.5</v>
      </c>
      <c r="W85" s="94">
        <f t="shared" si="6"/>
        <v>662904</v>
      </c>
      <c r="X85" s="94">
        <f t="shared" si="7"/>
        <v>621472.5</v>
      </c>
    </row>
    <row r="86" spans="1:24" ht="114.75">
      <c r="A86" s="20">
        <v>76</v>
      </c>
      <c r="B86" s="21" t="s">
        <v>585</v>
      </c>
      <c r="C86" s="22" t="s">
        <v>586</v>
      </c>
      <c r="D86" s="21" t="s">
        <v>559</v>
      </c>
      <c r="E86" s="23">
        <v>0</v>
      </c>
      <c r="F86" s="24">
        <v>0</v>
      </c>
      <c r="G86" s="24">
        <v>0</v>
      </c>
      <c r="H86" s="25">
        <v>0</v>
      </c>
      <c r="I86" s="26"/>
      <c r="J86" s="24">
        <v>0</v>
      </c>
      <c r="K86" s="27">
        <v>0</v>
      </c>
      <c r="L86" s="43">
        <v>0</v>
      </c>
      <c r="M86" s="53">
        <v>0</v>
      </c>
      <c r="O86" s="60">
        <v>5992</v>
      </c>
      <c r="P86" s="60">
        <v>249</v>
      </c>
      <c r="Q86" s="60">
        <v>199.2</v>
      </c>
      <c r="R86" s="60">
        <v>186.75</v>
      </c>
      <c r="T86" s="96">
        <f t="shared" si="4"/>
        <v>0</v>
      </c>
      <c r="U86" s="96">
        <f t="shared" si="5"/>
        <v>0</v>
      </c>
      <c r="W86" s="94">
        <f t="shared" si="6"/>
        <v>0</v>
      </c>
      <c r="X86" s="94">
        <f t="shared" si="7"/>
        <v>0</v>
      </c>
    </row>
    <row r="87" spans="1:24" ht="38.25">
      <c r="A87" s="20">
        <v>77</v>
      </c>
      <c r="B87" s="21" t="s">
        <v>587</v>
      </c>
      <c r="C87" s="22" t="s">
        <v>588</v>
      </c>
      <c r="D87" s="21" t="s">
        <v>559</v>
      </c>
      <c r="E87" s="23">
        <v>0</v>
      </c>
      <c r="F87" s="24">
        <v>0</v>
      </c>
      <c r="G87" s="24">
        <v>0</v>
      </c>
      <c r="H87" s="25">
        <v>0</v>
      </c>
      <c r="I87" s="26"/>
      <c r="J87" s="24">
        <v>0</v>
      </c>
      <c r="K87" s="27">
        <v>0</v>
      </c>
      <c r="L87" s="43">
        <v>0</v>
      </c>
      <c r="M87" s="53">
        <v>0</v>
      </c>
      <c r="O87" s="60">
        <v>4010</v>
      </c>
      <c r="P87" s="60">
        <v>249</v>
      </c>
      <c r="Q87" s="60">
        <v>199.2</v>
      </c>
      <c r="R87" s="60">
        <v>186.75</v>
      </c>
      <c r="T87" s="96">
        <f t="shared" si="4"/>
        <v>0</v>
      </c>
      <c r="U87" s="96">
        <f t="shared" si="5"/>
        <v>0</v>
      </c>
      <c r="W87" s="94">
        <f t="shared" si="6"/>
        <v>0</v>
      </c>
      <c r="X87" s="94">
        <f t="shared" si="7"/>
        <v>0</v>
      </c>
    </row>
    <row r="88" spans="1:24" ht="51">
      <c r="A88" s="20">
        <v>78</v>
      </c>
      <c r="B88" s="29" t="s">
        <v>589</v>
      </c>
      <c r="C88" s="22" t="s">
        <v>590</v>
      </c>
      <c r="D88" s="21" t="s">
        <v>576</v>
      </c>
      <c r="E88" s="23">
        <v>0</v>
      </c>
      <c r="F88" s="24">
        <v>0</v>
      </c>
      <c r="G88" s="24">
        <v>0</v>
      </c>
      <c r="H88" s="25">
        <v>0</v>
      </c>
      <c r="I88" s="26"/>
      <c r="J88" s="24">
        <v>0</v>
      </c>
      <c r="K88" s="27">
        <v>0</v>
      </c>
      <c r="L88" s="43">
        <v>0</v>
      </c>
      <c r="M88" s="53">
        <v>0</v>
      </c>
      <c r="O88" s="60">
        <v>18439</v>
      </c>
      <c r="P88" s="60">
        <v>209</v>
      </c>
      <c r="Q88" s="60">
        <v>167.2</v>
      </c>
      <c r="R88" s="60">
        <v>156.75</v>
      </c>
      <c r="T88" s="96">
        <f t="shared" si="4"/>
        <v>0</v>
      </c>
      <c r="U88" s="96">
        <f t="shared" si="5"/>
        <v>0</v>
      </c>
      <c r="W88" s="94">
        <f t="shared" si="6"/>
        <v>0</v>
      </c>
      <c r="X88" s="94">
        <f t="shared" si="7"/>
        <v>0</v>
      </c>
    </row>
    <row r="89" spans="1:24" ht="51">
      <c r="A89" s="20">
        <v>79</v>
      </c>
      <c r="B89" s="29" t="s">
        <v>591</v>
      </c>
      <c r="C89" s="22" t="s">
        <v>592</v>
      </c>
      <c r="D89" s="21" t="s">
        <v>559</v>
      </c>
      <c r="E89" s="23">
        <v>6</v>
      </c>
      <c r="F89" s="24">
        <v>1066</v>
      </c>
      <c r="G89" s="24">
        <v>191</v>
      </c>
      <c r="H89" s="25">
        <v>0</v>
      </c>
      <c r="I89" s="26"/>
      <c r="J89" s="24">
        <v>1066</v>
      </c>
      <c r="K89" s="27">
        <v>6396</v>
      </c>
      <c r="L89" s="43">
        <v>0</v>
      </c>
      <c r="M89" s="53">
        <v>6</v>
      </c>
      <c r="O89" s="60">
        <v>7700</v>
      </c>
      <c r="P89" s="60">
        <v>191</v>
      </c>
      <c r="Q89" s="60">
        <v>152.80000000000001</v>
      </c>
      <c r="R89" s="60">
        <v>143.25</v>
      </c>
      <c r="T89" s="96">
        <f t="shared" si="4"/>
        <v>162884.80000000002</v>
      </c>
      <c r="U89" s="96">
        <f t="shared" si="5"/>
        <v>152704.5</v>
      </c>
      <c r="W89" s="94">
        <f t="shared" si="6"/>
        <v>162884.80000000002</v>
      </c>
      <c r="X89" s="94">
        <f t="shared" si="7"/>
        <v>152704.5</v>
      </c>
    </row>
    <row r="90" spans="1:24" ht="102">
      <c r="A90" s="20">
        <v>80</v>
      </c>
      <c r="B90" s="21" t="s">
        <v>593</v>
      </c>
      <c r="C90" s="22" t="s">
        <v>594</v>
      </c>
      <c r="D90" s="21" t="s">
        <v>559</v>
      </c>
      <c r="E90" s="23">
        <v>0</v>
      </c>
      <c r="F90" s="24">
        <v>0</v>
      </c>
      <c r="G90" s="24">
        <v>0</v>
      </c>
      <c r="H90" s="25">
        <v>0</v>
      </c>
      <c r="I90" s="26"/>
      <c r="J90" s="24">
        <v>0</v>
      </c>
      <c r="K90" s="27">
        <v>0</v>
      </c>
      <c r="L90" s="43">
        <v>0</v>
      </c>
      <c r="M90" s="53">
        <v>0</v>
      </c>
      <c r="O90" s="60">
        <v>8046</v>
      </c>
      <c r="P90" s="60">
        <v>214</v>
      </c>
      <c r="Q90" s="60">
        <v>171.2</v>
      </c>
      <c r="R90" s="60">
        <v>160.5</v>
      </c>
      <c r="T90" s="96">
        <f t="shared" si="4"/>
        <v>0</v>
      </c>
      <c r="U90" s="96">
        <f t="shared" si="5"/>
        <v>0</v>
      </c>
      <c r="W90" s="94">
        <f t="shared" si="6"/>
        <v>0</v>
      </c>
      <c r="X90" s="94">
        <f t="shared" si="7"/>
        <v>0</v>
      </c>
    </row>
    <row r="91" spans="1:24" ht="102">
      <c r="A91" s="20">
        <v>81</v>
      </c>
      <c r="B91" s="21" t="s">
        <v>595</v>
      </c>
      <c r="C91" s="22" t="s">
        <v>596</v>
      </c>
      <c r="D91" s="21" t="s">
        <v>559</v>
      </c>
      <c r="E91" s="23">
        <v>0</v>
      </c>
      <c r="F91" s="24">
        <v>0</v>
      </c>
      <c r="G91" s="24">
        <v>0</v>
      </c>
      <c r="H91" s="25">
        <v>0</v>
      </c>
      <c r="I91" s="26"/>
      <c r="J91" s="24">
        <v>0</v>
      </c>
      <c r="K91" s="27">
        <v>0</v>
      </c>
      <c r="L91" s="43">
        <v>0</v>
      </c>
      <c r="M91" s="53">
        <v>0</v>
      </c>
      <c r="O91" s="60">
        <v>5133</v>
      </c>
      <c r="P91" s="60">
        <v>214</v>
      </c>
      <c r="Q91" s="60">
        <v>171.2</v>
      </c>
      <c r="R91" s="60">
        <v>160.5</v>
      </c>
      <c r="T91" s="96">
        <f t="shared" si="4"/>
        <v>0</v>
      </c>
      <c r="U91" s="96">
        <f t="shared" si="5"/>
        <v>0</v>
      </c>
      <c r="W91" s="94">
        <f t="shared" si="6"/>
        <v>0</v>
      </c>
      <c r="X91" s="94">
        <f t="shared" si="7"/>
        <v>0</v>
      </c>
    </row>
    <row r="92" spans="1:24" ht="102">
      <c r="A92" s="20">
        <v>82</v>
      </c>
      <c r="B92" s="21" t="s">
        <v>597</v>
      </c>
      <c r="C92" s="22" t="s">
        <v>598</v>
      </c>
      <c r="D92" s="21" t="s">
        <v>559</v>
      </c>
      <c r="E92" s="23">
        <v>0</v>
      </c>
      <c r="F92" s="24">
        <v>0</v>
      </c>
      <c r="G92" s="24">
        <v>0</v>
      </c>
      <c r="H92" s="25">
        <v>0</v>
      </c>
      <c r="I92" s="26"/>
      <c r="J92" s="24">
        <v>0</v>
      </c>
      <c r="K92" s="27">
        <v>0</v>
      </c>
      <c r="L92" s="43">
        <v>0</v>
      </c>
      <c r="M92" s="53">
        <v>0</v>
      </c>
      <c r="O92" s="60">
        <v>13695</v>
      </c>
      <c r="P92" s="60">
        <v>2613</v>
      </c>
      <c r="Q92" s="60">
        <v>2090.4</v>
      </c>
      <c r="R92" s="60">
        <v>1959.75</v>
      </c>
      <c r="T92" s="96">
        <f t="shared" si="4"/>
        <v>0</v>
      </c>
      <c r="U92" s="96">
        <f t="shared" si="5"/>
        <v>0</v>
      </c>
      <c r="W92" s="94">
        <f t="shared" si="6"/>
        <v>0</v>
      </c>
      <c r="X92" s="94">
        <f t="shared" si="7"/>
        <v>0</v>
      </c>
    </row>
    <row r="93" spans="1:24" ht="102">
      <c r="A93" s="20">
        <v>83</v>
      </c>
      <c r="B93" s="21" t="s">
        <v>599</v>
      </c>
      <c r="C93" s="22" t="s">
        <v>600</v>
      </c>
      <c r="D93" s="21" t="s">
        <v>559</v>
      </c>
      <c r="E93" s="23">
        <v>0</v>
      </c>
      <c r="F93" s="24">
        <v>0</v>
      </c>
      <c r="G93" s="24">
        <v>0</v>
      </c>
      <c r="H93" s="25">
        <v>0</v>
      </c>
      <c r="I93" s="26"/>
      <c r="J93" s="24">
        <v>0</v>
      </c>
      <c r="K93" s="27">
        <v>0</v>
      </c>
      <c r="L93" s="43">
        <v>0</v>
      </c>
      <c r="M93" s="53">
        <v>0</v>
      </c>
      <c r="O93" s="60">
        <v>10426</v>
      </c>
      <c r="P93" s="60">
        <v>2613</v>
      </c>
      <c r="Q93" s="60">
        <v>2090.4</v>
      </c>
      <c r="R93" s="60">
        <v>1959.75</v>
      </c>
      <c r="T93" s="96">
        <f t="shared" si="4"/>
        <v>0</v>
      </c>
      <c r="U93" s="96">
        <f t="shared" si="5"/>
        <v>0</v>
      </c>
      <c r="W93" s="94">
        <f t="shared" si="6"/>
        <v>0</v>
      </c>
      <c r="X93" s="94">
        <f t="shared" si="7"/>
        <v>0</v>
      </c>
    </row>
    <row r="94" spans="1:24" ht="102">
      <c r="A94" s="20">
        <v>84</v>
      </c>
      <c r="B94" s="30" t="s">
        <v>601</v>
      </c>
      <c r="C94" s="22" t="s">
        <v>602</v>
      </c>
      <c r="D94" s="21" t="s">
        <v>559</v>
      </c>
      <c r="E94" s="23">
        <v>7</v>
      </c>
      <c r="F94" s="24">
        <v>7543</v>
      </c>
      <c r="G94" s="24">
        <v>3193</v>
      </c>
      <c r="H94" s="25">
        <v>0</v>
      </c>
      <c r="I94" s="26"/>
      <c r="J94" s="24">
        <v>7543</v>
      </c>
      <c r="K94" s="27">
        <v>52801</v>
      </c>
      <c r="L94" s="43">
        <v>0</v>
      </c>
      <c r="M94" s="53">
        <v>7</v>
      </c>
      <c r="O94" s="60">
        <v>15407</v>
      </c>
      <c r="P94" s="60">
        <v>3193</v>
      </c>
      <c r="Q94" s="60">
        <v>2554.4</v>
      </c>
      <c r="R94" s="60">
        <v>2394.75</v>
      </c>
      <c r="T94" s="96">
        <f t="shared" si="4"/>
        <v>19267839.199999999</v>
      </c>
      <c r="U94" s="96">
        <f t="shared" si="5"/>
        <v>18063599.25</v>
      </c>
      <c r="W94" s="94">
        <f t="shared" si="6"/>
        <v>19267839.199999999</v>
      </c>
      <c r="X94" s="94">
        <f t="shared" si="7"/>
        <v>18063599.25</v>
      </c>
    </row>
    <row r="95" spans="1:24" ht="102">
      <c r="A95" s="20">
        <v>85</v>
      </c>
      <c r="B95" s="21" t="s">
        <v>603</v>
      </c>
      <c r="C95" s="22" t="s">
        <v>604</v>
      </c>
      <c r="D95" s="21" t="s">
        <v>559</v>
      </c>
      <c r="E95" s="23">
        <v>0</v>
      </c>
      <c r="F95" s="24">
        <v>0</v>
      </c>
      <c r="G95" s="24">
        <v>0</v>
      </c>
      <c r="H95" s="25">
        <v>0</v>
      </c>
      <c r="I95" s="26"/>
      <c r="J95" s="24">
        <v>0</v>
      </c>
      <c r="K95" s="27">
        <v>0</v>
      </c>
      <c r="L95" s="43">
        <v>0</v>
      </c>
      <c r="M95" s="53">
        <v>0</v>
      </c>
      <c r="O95" s="60">
        <v>14438</v>
      </c>
      <c r="P95" s="60">
        <v>3193</v>
      </c>
      <c r="Q95" s="60">
        <v>2554.4</v>
      </c>
      <c r="R95" s="60">
        <v>2394.75</v>
      </c>
      <c r="T95" s="96">
        <f t="shared" si="4"/>
        <v>0</v>
      </c>
      <c r="U95" s="96">
        <f t="shared" si="5"/>
        <v>0</v>
      </c>
      <c r="W95" s="94">
        <f t="shared" si="6"/>
        <v>0</v>
      </c>
      <c r="X95" s="94">
        <f t="shared" si="7"/>
        <v>0</v>
      </c>
    </row>
    <row r="96" spans="1:24" ht="293.25">
      <c r="A96" s="20">
        <v>86</v>
      </c>
      <c r="B96" s="21" t="s">
        <v>605</v>
      </c>
      <c r="C96" s="22" t="s">
        <v>606</v>
      </c>
      <c r="D96" s="21" t="s">
        <v>559</v>
      </c>
      <c r="E96" s="23">
        <v>0</v>
      </c>
      <c r="F96" s="24">
        <v>0</v>
      </c>
      <c r="G96" s="24">
        <v>0</v>
      </c>
      <c r="H96" s="25">
        <v>0</v>
      </c>
      <c r="I96" s="26"/>
      <c r="J96" s="24">
        <v>0</v>
      </c>
      <c r="K96" s="27">
        <v>0</v>
      </c>
      <c r="L96" s="43">
        <v>0</v>
      </c>
      <c r="M96" s="53">
        <v>0</v>
      </c>
      <c r="O96" s="60">
        <v>20543</v>
      </c>
      <c r="P96" s="60">
        <v>4185</v>
      </c>
      <c r="Q96" s="60">
        <v>3348</v>
      </c>
      <c r="R96" s="60">
        <v>3138.75</v>
      </c>
      <c r="T96" s="96">
        <f t="shared" si="4"/>
        <v>0</v>
      </c>
      <c r="U96" s="96">
        <f t="shared" si="5"/>
        <v>0</v>
      </c>
      <c r="W96" s="94">
        <f t="shared" si="6"/>
        <v>0</v>
      </c>
      <c r="X96" s="94">
        <f t="shared" si="7"/>
        <v>0</v>
      </c>
    </row>
    <row r="97" spans="1:24" ht="51">
      <c r="A97" s="20">
        <v>87</v>
      </c>
      <c r="B97" s="21" t="s">
        <v>607</v>
      </c>
      <c r="C97" s="22" t="s">
        <v>608</v>
      </c>
      <c r="D97" s="21" t="s">
        <v>559</v>
      </c>
      <c r="E97" s="23">
        <v>0</v>
      </c>
      <c r="F97" s="24">
        <v>0</v>
      </c>
      <c r="G97" s="24">
        <v>0</v>
      </c>
      <c r="H97" s="25">
        <v>0</v>
      </c>
      <c r="I97" s="26"/>
      <c r="J97" s="24">
        <v>0</v>
      </c>
      <c r="K97" s="27">
        <v>0</v>
      </c>
      <c r="L97" s="43">
        <v>0</v>
      </c>
      <c r="M97" s="53">
        <v>0</v>
      </c>
      <c r="O97" s="60">
        <v>13009</v>
      </c>
      <c r="P97" s="60">
        <v>1018</v>
      </c>
      <c r="Q97" s="60">
        <v>814.4</v>
      </c>
      <c r="R97" s="60">
        <v>763.5</v>
      </c>
      <c r="T97" s="96">
        <f t="shared" si="4"/>
        <v>0</v>
      </c>
      <c r="U97" s="96">
        <f t="shared" si="5"/>
        <v>0</v>
      </c>
      <c r="W97" s="94">
        <f t="shared" si="6"/>
        <v>0</v>
      </c>
      <c r="X97" s="94">
        <f t="shared" si="7"/>
        <v>0</v>
      </c>
    </row>
    <row r="98" spans="1:24" ht="51">
      <c r="A98" s="20">
        <v>88</v>
      </c>
      <c r="B98" s="21" t="s">
        <v>609</v>
      </c>
      <c r="C98" s="22" t="s">
        <v>608</v>
      </c>
      <c r="D98" s="21" t="s">
        <v>559</v>
      </c>
      <c r="E98" s="23">
        <v>7</v>
      </c>
      <c r="F98" s="24">
        <v>5748</v>
      </c>
      <c r="G98" s="24">
        <v>1649</v>
      </c>
      <c r="H98" s="25">
        <v>0</v>
      </c>
      <c r="I98" s="26"/>
      <c r="J98" s="24">
        <v>5748</v>
      </c>
      <c r="K98" s="27">
        <v>40236</v>
      </c>
      <c r="L98" s="43">
        <v>0</v>
      </c>
      <c r="M98" s="53">
        <v>7</v>
      </c>
      <c r="O98" s="60">
        <v>5992</v>
      </c>
      <c r="P98" s="60">
        <v>1649</v>
      </c>
      <c r="Q98" s="60">
        <v>1319.2</v>
      </c>
      <c r="R98" s="60">
        <v>1236.75</v>
      </c>
      <c r="T98" s="96">
        <f t="shared" si="4"/>
        <v>7582761.6000000006</v>
      </c>
      <c r="U98" s="96">
        <f t="shared" si="5"/>
        <v>7108839</v>
      </c>
      <c r="W98" s="94">
        <f t="shared" si="6"/>
        <v>7582761.6000000006</v>
      </c>
      <c r="X98" s="94">
        <f t="shared" si="7"/>
        <v>7108839</v>
      </c>
    </row>
    <row r="99" spans="1:24" ht="89.25">
      <c r="A99" s="20">
        <v>89</v>
      </c>
      <c r="B99" s="21" t="s">
        <v>610</v>
      </c>
      <c r="C99" s="22" t="s">
        <v>611</v>
      </c>
      <c r="D99" s="21" t="s">
        <v>559</v>
      </c>
      <c r="E99" s="23">
        <v>7</v>
      </c>
      <c r="F99" s="24">
        <v>2584</v>
      </c>
      <c r="G99" s="24">
        <v>1620</v>
      </c>
      <c r="H99" s="25">
        <v>0</v>
      </c>
      <c r="I99" s="26"/>
      <c r="J99" s="24">
        <v>2584</v>
      </c>
      <c r="K99" s="27">
        <v>18088</v>
      </c>
      <c r="L99" s="43">
        <v>0</v>
      </c>
      <c r="M99" s="53">
        <v>7</v>
      </c>
      <c r="O99" s="60">
        <v>11228</v>
      </c>
      <c r="P99" s="60">
        <v>1620</v>
      </c>
      <c r="Q99" s="60">
        <v>1296</v>
      </c>
      <c r="R99" s="60">
        <v>1215</v>
      </c>
      <c r="T99" s="96">
        <f t="shared" si="4"/>
        <v>3348864</v>
      </c>
      <c r="U99" s="96">
        <f t="shared" si="5"/>
        <v>3139560</v>
      </c>
      <c r="W99" s="94">
        <f t="shared" si="6"/>
        <v>3348864</v>
      </c>
      <c r="X99" s="94">
        <f t="shared" si="7"/>
        <v>3139560</v>
      </c>
    </row>
    <row r="100" spans="1:24" ht="114.75">
      <c r="A100" s="20">
        <v>90</v>
      </c>
      <c r="B100" s="21" t="s">
        <v>612</v>
      </c>
      <c r="C100" s="22" t="s">
        <v>613</v>
      </c>
      <c r="D100" s="21" t="s">
        <v>559</v>
      </c>
      <c r="E100" s="23">
        <v>0</v>
      </c>
      <c r="F100" s="24">
        <v>0</v>
      </c>
      <c r="G100" s="24">
        <v>0</v>
      </c>
      <c r="H100" s="25">
        <v>0</v>
      </c>
      <c r="I100" s="26"/>
      <c r="J100" s="24">
        <v>0</v>
      </c>
      <c r="K100" s="27">
        <v>0</v>
      </c>
      <c r="L100" s="43">
        <v>0</v>
      </c>
      <c r="M100" s="53">
        <v>0</v>
      </c>
      <c r="O100" s="60">
        <v>19439</v>
      </c>
      <c r="P100" s="60">
        <v>2727</v>
      </c>
      <c r="Q100" s="60">
        <v>2181.6</v>
      </c>
      <c r="R100" s="60">
        <v>2045.25</v>
      </c>
      <c r="T100" s="96">
        <f t="shared" si="4"/>
        <v>0</v>
      </c>
      <c r="U100" s="96">
        <f t="shared" si="5"/>
        <v>0</v>
      </c>
      <c r="W100" s="94">
        <f t="shared" si="6"/>
        <v>0</v>
      </c>
      <c r="X100" s="94">
        <f t="shared" si="7"/>
        <v>0</v>
      </c>
    </row>
    <row r="101" spans="1:24" ht="114.75">
      <c r="A101" s="20">
        <v>91</v>
      </c>
      <c r="B101" s="21" t="s">
        <v>614</v>
      </c>
      <c r="C101" s="22" t="s">
        <v>615</v>
      </c>
      <c r="D101" s="21" t="s">
        <v>559</v>
      </c>
      <c r="E101" s="23">
        <v>0</v>
      </c>
      <c r="F101" s="24">
        <v>0</v>
      </c>
      <c r="G101" s="24">
        <v>0</v>
      </c>
      <c r="H101" s="25">
        <v>0</v>
      </c>
      <c r="I101" s="26"/>
      <c r="J101" s="24">
        <v>0</v>
      </c>
      <c r="K101" s="27">
        <v>0</v>
      </c>
      <c r="L101" s="43">
        <v>0</v>
      </c>
      <c r="M101" s="53">
        <v>0</v>
      </c>
      <c r="O101" s="60">
        <v>59352</v>
      </c>
      <c r="P101" s="60">
        <v>4044</v>
      </c>
      <c r="Q101" s="60">
        <v>3235.2</v>
      </c>
      <c r="R101" s="60">
        <v>3033</v>
      </c>
      <c r="T101" s="96">
        <f t="shared" si="4"/>
        <v>0</v>
      </c>
      <c r="U101" s="96">
        <f t="shared" si="5"/>
        <v>0</v>
      </c>
      <c r="W101" s="94">
        <f t="shared" si="6"/>
        <v>0</v>
      </c>
      <c r="X101" s="94">
        <f t="shared" si="7"/>
        <v>0</v>
      </c>
    </row>
    <row r="102" spans="1:24" ht="102">
      <c r="A102" s="20">
        <v>92</v>
      </c>
      <c r="B102" s="21" t="s">
        <v>616</v>
      </c>
      <c r="C102" s="22" t="s">
        <v>617</v>
      </c>
      <c r="D102" s="21" t="s">
        <v>559</v>
      </c>
      <c r="E102" s="23">
        <v>0</v>
      </c>
      <c r="F102" s="24">
        <v>0</v>
      </c>
      <c r="G102" s="24">
        <v>0</v>
      </c>
      <c r="H102" s="25">
        <v>0</v>
      </c>
      <c r="I102" s="26"/>
      <c r="J102" s="24">
        <v>0</v>
      </c>
      <c r="K102" s="27">
        <v>0</v>
      </c>
      <c r="L102" s="43">
        <v>0</v>
      </c>
      <c r="M102" s="53">
        <v>0</v>
      </c>
      <c r="O102" s="60">
        <v>17804</v>
      </c>
      <c r="P102" s="60">
        <v>4413</v>
      </c>
      <c r="Q102" s="60">
        <v>3530.4</v>
      </c>
      <c r="R102" s="60">
        <v>3309.75</v>
      </c>
      <c r="T102" s="96">
        <f t="shared" si="4"/>
        <v>0</v>
      </c>
      <c r="U102" s="96">
        <f t="shared" si="5"/>
        <v>0</v>
      </c>
      <c r="W102" s="94">
        <f t="shared" si="6"/>
        <v>0</v>
      </c>
      <c r="X102" s="94">
        <f t="shared" si="7"/>
        <v>0</v>
      </c>
    </row>
    <row r="103" spans="1:24" ht="102">
      <c r="A103" s="20">
        <v>93</v>
      </c>
      <c r="B103" s="21" t="s">
        <v>618</v>
      </c>
      <c r="C103" s="22" t="s">
        <v>619</v>
      </c>
      <c r="D103" s="21" t="s">
        <v>559</v>
      </c>
      <c r="E103" s="23">
        <v>0</v>
      </c>
      <c r="F103" s="24">
        <v>0</v>
      </c>
      <c r="G103" s="24">
        <v>0</v>
      </c>
      <c r="H103" s="25">
        <v>0</v>
      </c>
      <c r="I103" s="26"/>
      <c r="J103" s="24">
        <v>0</v>
      </c>
      <c r="K103" s="27">
        <v>0</v>
      </c>
      <c r="L103" s="43">
        <v>0</v>
      </c>
      <c r="M103" s="53">
        <v>0</v>
      </c>
      <c r="O103" s="60">
        <v>20052</v>
      </c>
      <c r="P103" s="60">
        <v>5262</v>
      </c>
      <c r="Q103" s="60">
        <v>4209.6000000000004</v>
      </c>
      <c r="R103" s="60">
        <v>3946.5</v>
      </c>
      <c r="T103" s="96">
        <f t="shared" si="4"/>
        <v>0</v>
      </c>
      <c r="U103" s="96">
        <f t="shared" si="5"/>
        <v>0</v>
      </c>
      <c r="W103" s="94">
        <f t="shared" si="6"/>
        <v>0</v>
      </c>
      <c r="X103" s="94">
        <f t="shared" si="7"/>
        <v>0</v>
      </c>
    </row>
    <row r="104" spans="1:24" ht="89.25">
      <c r="A104" s="20">
        <v>94</v>
      </c>
      <c r="B104" s="21" t="s">
        <v>620</v>
      </c>
      <c r="C104" s="22" t="s">
        <v>621</v>
      </c>
      <c r="D104" s="21" t="s">
        <v>559</v>
      </c>
      <c r="E104" s="23">
        <v>7</v>
      </c>
      <c r="F104" s="24">
        <v>8086</v>
      </c>
      <c r="G104" s="24">
        <v>5429</v>
      </c>
      <c r="H104" s="25">
        <v>0</v>
      </c>
      <c r="I104" s="26"/>
      <c r="J104" s="24">
        <v>8086</v>
      </c>
      <c r="K104" s="27">
        <v>56602</v>
      </c>
      <c r="L104" s="43">
        <v>0</v>
      </c>
      <c r="M104" s="53">
        <v>7</v>
      </c>
      <c r="O104" s="60">
        <v>25337</v>
      </c>
      <c r="P104" s="60">
        <v>5429</v>
      </c>
      <c r="Q104" s="60">
        <v>4343.2</v>
      </c>
      <c r="R104" s="60">
        <v>4071.75</v>
      </c>
      <c r="T104" s="96">
        <f t="shared" si="4"/>
        <v>35119115.199999996</v>
      </c>
      <c r="U104" s="96">
        <f t="shared" si="5"/>
        <v>32924170.5</v>
      </c>
      <c r="W104" s="94">
        <f t="shared" si="6"/>
        <v>35119115.199999996</v>
      </c>
      <c r="X104" s="94">
        <f t="shared" si="7"/>
        <v>32924170.5</v>
      </c>
    </row>
    <row r="105" spans="1:24" ht="229.5">
      <c r="A105" s="20">
        <v>95</v>
      </c>
      <c r="B105" s="21" t="s">
        <v>622</v>
      </c>
      <c r="C105" s="22" t="s">
        <v>623</v>
      </c>
      <c r="D105" s="21" t="s">
        <v>559</v>
      </c>
      <c r="E105" s="23">
        <v>0</v>
      </c>
      <c r="F105" s="24">
        <v>0</v>
      </c>
      <c r="G105" s="24">
        <v>0</v>
      </c>
      <c r="H105" s="25">
        <v>0</v>
      </c>
      <c r="I105" s="26"/>
      <c r="J105" s="24">
        <v>0</v>
      </c>
      <c r="K105" s="27">
        <v>0</v>
      </c>
      <c r="L105" s="43">
        <v>0</v>
      </c>
      <c r="M105" s="53">
        <v>0</v>
      </c>
      <c r="O105" s="60">
        <v>33366</v>
      </c>
      <c r="P105" s="60">
        <v>4185</v>
      </c>
      <c r="Q105" s="60">
        <v>3348</v>
      </c>
      <c r="R105" s="60">
        <v>3138.75</v>
      </c>
      <c r="T105" s="96">
        <f t="shared" si="4"/>
        <v>0</v>
      </c>
      <c r="U105" s="96">
        <f t="shared" si="5"/>
        <v>0</v>
      </c>
      <c r="W105" s="94">
        <f t="shared" si="6"/>
        <v>0</v>
      </c>
      <c r="X105" s="94">
        <f t="shared" si="7"/>
        <v>0</v>
      </c>
    </row>
    <row r="106" spans="1:24" ht="51">
      <c r="A106" s="20">
        <v>96</v>
      </c>
      <c r="B106" s="21" t="s">
        <v>624</v>
      </c>
      <c r="C106" s="22" t="s">
        <v>625</v>
      </c>
      <c r="D106" s="21" t="s">
        <v>559</v>
      </c>
      <c r="E106" s="23">
        <v>0</v>
      </c>
      <c r="F106" s="24">
        <v>0</v>
      </c>
      <c r="G106" s="24">
        <v>0</v>
      </c>
      <c r="H106" s="25">
        <v>0</v>
      </c>
      <c r="I106" s="26"/>
      <c r="J106" s="24">
        <v>0</v>
      </c>
      <c r="K106" s="27">
        <v>0</v>
      </c>
      <c r="L106" s="43">
        <v>0</v>
      </c>
      <c r="M106" s="53">
        <v>0</v>
      </c>
      <c r="O106" s="60">
        <v>13695</v>
      </c>
      <c r="P106" s="60">
        <v>3054</v>
      </c>
      <c r="Q106" s="60">
        <v>2443.1999999999998</v>
      </c>
      <c r="R106" s="60">
        <v>2290.5</v>
      </c>
      <c r="T106" s="96">
        <f t="shared" si="4"/>
        <v>0</v>
      </c>
      <c r="U106" s="96">
        <f t="shared" si="5"/>
        <v>0</v>
      </c>
      <c r="W106" s="94">
        <f t="shared" si="6"/>
        <v>0</v>
      </c>
      <c r="X106" s="94">
        <f t="shared" si="7"/>
        <v>0</v>
      </c>
    </row>
    <row r="107" spans="1:24" ht="51">
      <c r="A107" s="20">
        <v>97</v>
      </c>
      <c r="B107" s="21" t="s">
        <v>626</v>
      </c>
      <c r="C107" s="22" t="s">
        <v>625</v>
      </c>
      <c r="D107" s="21" t="s">
        <v>559</v>
      </c>
      <c r="E107" s="23">
        <v>7</v>
      </c>
      <c r="F107" s="24">
        <v>3433</v>
      </c>
      <c r="G107" s="24">
        <v>1649</v>
      </c>
      <c r="H107" s="25">
        <v>0</v>
      </c>
      <c r="I107" s="26"/>
      <c r="J107" s="24">
        <v>3433</v>
      </c>
      <c r="K107" s="27">
        <v>24031</v>
      </c>
      <c r="L107" s="43">
        <v>0</v>
      </c>
      <c r="M107" s="53">
        <v>7</v>
      </c>
      <c r="O107" s="60">
        <v>5687</v>
      </c>
      <c r="P107" s="60">
        <v>1649</v>
      </c>
      <c r="Q107" s="60">
        <v>1319.2</v>
      </c>
      <c r="R107" s="60">
        <v>1236.75</v>
      </c>
      <c r="T107" s="96">
        <f t="shared" si="4"/>
        <v>4528813.6000000006</v>
      </c>
      <c r="U107" s="96">
        <f t="shared" si="5"/>
        <v>4245762.75</v>
      </c>
      <c r="W107" s="94">
        <f t="shared" si="6"/>
        <v>4528813.6000000006</v>
      </c>
      <c r="X107" s="94">
        <f t="shared" si="7"/>
        <v>4245762.75</v>
      </c>
    </row>
    <row r="108" spans="1:24" ht="102">
      <c r="A108" s="20">
        <v>98</v>
      </c>
      <c r="B108" s="21" t="s">
        <v>627</v>
      </c>
      <c r="C108" s="22" t="s">
        <v>628</v>
      </c>
      <c r="D108" s="21" t="s">
        <v>559</v>
      </c>
      <c r="E108" s="23">
        <v>1</v>
      </c>
      <c r="F108" s="24">
        <v>5690</v>
      </c>
      <c r="G108" s="24">
        <v>3542</v>
      </c>
      <c r="H108" s="25">
        <v>0</v>
      </c>
      <c r="I108" s="26"/>
      <c r="J108" s="24">
        <v>5690</v>
      </c>
      <c r="K108" s="27">
        <v>5690</v>
      </c>
      <c r="L108" s="43">
        <v>0</v>
      </c>
      <c r="M108" s="53">
        <v>1</v>
      </c>
      <c r="O108" s="60">
        <v>18099</v>
      </c>
      <c r="P108" s="60">
        <v>3542</v>
      </c>
      <c r="Q108" s="60">
        <v>2833.6</v>
      </c>
      <c r="R108" s="60">
        <v>2656.5</v>
      </c>
      <c r="T108" s="96">
        <f t="shared" si="4"/>
        <v>16123184</v>
      </c>
      <c r="U108" s="96">
        <f t="shared" si="5"/>
        <v>15115485</v>
      </c>
      <c r="W108" s="94">
        <f t="shared" si="6"/>
        <v>16123184</v>
      </c>
      <c r="X108" s="94">
        <f t="shared" si="7"/>
        <v>15115485</v>
      </c>
    </row>
    <row r="109" spans="1:24" ht="51">
      <c r="A109" s="20">
        <v>99</v>
      </c>
      <c r="B109" s="21" t="s">
        <v>629</v>
      </c>
      <c r="C109" s="22" t="s">
        <v>630</v>
      </c>
      <c r="D109" s="21" t="s">
        <v>559</v>
      </c>
      <c r="E109" s="23">
        <v>4</v>
      </c>
      <c r="F109" s="24">
        <v>15728</v>
      </c>
      <c r="G109" s="24">
        <v>13875</v>
      </c>
      <c r="H109" s="25">
        <v>0</v>
      </c>
      <c r="I109" s="26"/>
      <c r="J109" s="24">
        <v>15728</v>
      </c>
      <c r="K109" s="27">
        <v>62912</v>
      </c>
      <c r="L109" s="43">
        <v>0</v>
      </c>
      <c r="M109" s="53">
        <v>4</v>
      </c>
      <c r="O109" s="60">
        <v>28846</v>
      </c>
      <c r="P109" s="60">
        <v>13875</v>
      </c>
      <c r="Q109" s="60">
        <v>11100</v>
      </c>
      <c r="R109" s="60">
        <v>10406.25</v>
      </c>
      <c r="T109" s="96">
        <f t="shared" si="4"/>
        <v>174580800</v>
      </c>
      <c r="U109" s="96">
        <f t="shared" si="5"/>
        <v>163669500</v>
      </c>
      <c r="W109" s="94">
        <f t="shared" si="6"/>
        <v>174580800</v>
      </c>
      <c r="X109" s="94">
        <f t="shared" si="7"/>
        <v>163669500</v>
      </c>
    </row>
    <row r="110" spans="1:24" ht="51">
      <c r="A110" s="20">
        <v>100</v>
      </c>
      <c r="B110" s="21" t="s">
        <v>631</v>
      </c>
      <c r="C110" s="22" t="s">
        <v>632</v>
      </c>
      <c r="D110" s="21" t="s">
        <v>559</v>
      </c>
      <c r="E110" s="23">
        <v>5</v>
      </c>
      <c r="F110" s="24">
        <v>23470</v>
      </c>
      <c r="G110" s="24">
        <v>14139</v>
      </c>
      <c r="H110" s="25">
        <v>0</v>
      </c>
      <c r="I110" s="26"/>
      <c r="J110" s="24">
        <v>23470</v>
      </c>
      <c r="K110" s="27">
        <v>117350</v>
      </c>
      <c r="L110" s="43">
        <v>0</v>
      </c>
      <c r="M110" s="53">
        <v>5</v>
      </c>
      <c r="O110" s="60">
        <v>30815</v>
      </c>
      <c r="P110" s="60">
        <v>14139</v>
      </c>
      <c r="Q110" s="60">
        <v>11311.2</v>
      </c>
      <c r="R110" s="60">
        <v>10604.25</v>
      </c>
      <c r="T110" s="96">
        <f t="shared" si="4"/>
        <v>265473864.00000003</v>
      </c>
      <c r="U110" s="96">
        <f t="shared" si="5"/>
        <v>248881747.5</v>
      </c>
      <c r="W110" s="94">
        <f t="shared" si="6"/>
        <v>265473864.00000003</v>
      </c>
      <c r="X110" s="94">
        <f t="shared" si="7"/>
        <v>248881747.5</v>
      </c>
    </row>
    <row r="111" spans="1:24" ht="51">
      <c r="A111" s="20">
        <v>101</v>
      </c>
      <c r="B111" s="21" t="s">
        <v>633</v>
      </c>
      <c r="C111" s="22" t="s">
        <v>634</v>
      </c>
      <c r="D111" s="21" t="s">
        <v>559</v>
      </c>
      <c r="E111" s="23">
        <v>0</v>
      </c>
      <c r="F111" s="24">
        <v>0</v>
      </c>
      <c r="G111" s="24">
        <v>0</v>
      </c>
      <c r="H111" s="25">
        <v>0</v>
      </c>
      <c r="I111" s="26"/>
      <c r="J111" s="24">
        <v>0</v>
      </c>
      <c r="K111" s="27">
        <v>0</v>
      </c>
      <c r="L111" s="43">
        <v>0</v>
      </c>
      <c r="M111" s="53">
        <v>0</v>
      </c>
      <c r="O111" s="60">
        <v>39479</v>
      </c>
      <c r="P111" s="60">
        <v>14814</v>
      </c>
      <c r="Q111" s="60">
        <v>11851.2</v>
      </c>
      <c r="R111" s="60">
        <v>11110.5</v>
      </c>
      <c r="T111" s="96">
        <f t="shared" si="4"/>
        <v>0</v>
      </c>
      <c r="U111" s="96">
        <f t="shared" si="5"/>
        <v>0</v>
      </c>
      <c r="W111" s="94">
        <f t="shared" si="6"/>
        <v>0</v>
      </c>
      <c r="X111" s="94">
        <f t="shared" si="7"/>
        <v>0</v>
      </c>
    </row>
    <row r="112" spans="1:24" ht="51">
      <c r="A112" s="20">
        <v>102</v>
      </c>
      <c r="B112" s="21" t="s">
        <v>635</v>
      </c>
      <c r="C112" s="22" t="s">
        <v>636</v>
      </c>
      <c r="D112" s="21" t="s">
        <v>559</v>
      </c>
      <c r="E112" s="23">
        <v>0</v>
      </c>
      <c r="F112" s="24">
        <v>0</v>
      </c>
      <c r="G112" s="24">
        <v>0</v>
      </c>
      <c r="H112" s="25">
        <v>0</v>
      </c>
      <c r="I112" s="26"/>
      <c r="J112" s="24">
        <v>0</v>
      </c>
      <c r="K112" s="27">
        <v>0</v>
      </c>
      <c r="L112" s="43">
        <v>0</v>
      </c>
      <c r="M112" s="53">
        <v>0</v>
      </c>
      <c r="O112" s="60">
        <v>41086</v>
      </c>
      <c r="P112" s="60">
        <v>14814</v>
      </c>
      <c r="Q112" s="60">
        <v>11851.2</v>
      </c>
      <c r="R112" s="60">
        <v>11110.5</v>
      </c>
      <c r="T112" s="96">
        <f t="shared" si="4"/>
        <v>0</v>
      </c>
      <c r="U112" s="96">
        <f t="shared" si="5"/>
        <v>0</v>
      </c>
      <c r="W112" s="94">
        <f t="shared" si="6"/>
        <v>0</v>
      </c>
      <c r="X112" s="94">
        <f t="shared" si="7"/>
        <v>0</v>
      </c>
    </row>
    <row r="113" spans="1:24" ht="140.25">
      <c r="A113" s="20">
        <v>103</v>
      </c>
      <c r="B113" s="21" t="s">
        <v>637</v>
      </c>
      <c r="C113" s="22" t="s">
        <v>638</v>
      </c>
      <c r="D113" s="21" t="s">
        <v>559</v>
      </c>
      <c r="E113" s="23">
        <v>0</v>
      </c>
      <c r="F113" s="24">
        <v>0</v>
      </c>
      <c r="G113" s="24">
        <v>0</v>
      </c>
      <c r="H113" s="25">
        <v>0</v>
      </c>
      <c r="I113" s="26"/>
      <c r="J113" s="24">
        <v>0</v>
      </c>
      <c r="K113" s="27">
        <v>0</v>
      </c>
      <c r="L113" s="43">
        <v>0</v>
      </c>
      <c r="M113" s="53">
        <v>0</v>
      </c>
      <c r="O113" s="60">
        <v>230977</v>
      </c>
      <c r="P113" s="60">
        <v>11452</v>
      </c>
      <c r="Q113" s="60">
        <v>9161.6</v>
      </c>
      <c r="R113" s="60">
        <v>8589</v>
      </c>
      <c r="T113" s="96">
        <f t="shared" si="4"/>
        <v>0</v>
      </c>
      <c r="U113" s="96">
        <f t="shared" si="5"/>
        <v>0</v>
      </c>
      <c r="W113" s="94">
        <f t="shared" si="6"/>
        <v>0</v>
      </c>
      <c r="X113" s="94">
        <f t="shared" si="7"/>
        <v>0</v>
      </c>
    </row>
    <row r="114" spans="1:24" ht="51">
      <c r="A114" s="20">
        <v>104</v>
      </c>
      <c r="B114" s="21" t="s">
        <v>639</v>
      </c>
      <c r="C114" s="22" t="s">
        <v>640</v>
      </c>
      <c r="D114" s="21" t="s">
        <v>559</v>
      </c>
      <c r="E114" s="23">
        <v>0</v>
      </c>
      <c r="F114" s="24">
        <v>0</v>
      </c>
      <c r="G114" s="24">
        <v>0</v>
      </c>
      <c r="H114" s="25">
        <v>0</v>
      </c>
      <c r="I114" s="26"/>
      <c r="J114" s="24">
        <v>0</v>
      </c>
      <c r="K114" s="27">
        <v>0</v>
      </c>
      <c r="L114" s="43">
        <v>0</v>
      </c>
      <c r="M114" s="53">
        <v>0</v>
      </c>
      <c r="O114" s="60">
        <v>144115</v>
      </c>
      <c r="P114" s="60">
        <v>39746</v>
      </c>
      <c r="Q114" s="60">
        <v>31796.799999999999</v>
      </c>
      <c r="R114" s="60">
        <v>29809.5</v>
      </c>
      <c r="T114" s="96">
        <f t="shared" si="4"/>
        <v>0</v>
      </c>
      <c r="U114" s="96">
        <f t="shared" si="5"/>
        <v>0</v>
      </c>
      <c r="W114" s="94">
        <f t="shared" si="6"/>
        <v>0</v>
      </c>
      <c r="X114" s="94">
        <f t="shared" si="7"/>
        <v>0</v>
      </c>
    </row>
    <row r="115" spans="1:24" ht="51">
      <c r="A115" s="20">
        <v>105</v>
      </c>
      <c r="B115" s="21" t="s">
        <v>641</v>
      </c>
      <c r="C115" s="22" t="s">
        <v>642</v>
      </c>
      <c r="D115" s="21" t="s">
        <v>559</v>
      </c>
      <c r="E115" s="23">
        <v>0</v>
      </c>
      <c r="F115" s="24">
        <v>0</v>
      </c>
      <c r="G115" s="24">
        <v>0</v>
      </c>
      <c r="H115" s="25">
        <v>0</v>
      </c>
      <c r="I115" s="26"/>
      <c r="J115" s="24">
        <v>0</v>
      </c>
      <c r="K115" s="27">
        <v>0</v>
      </c>
      <c r="L115" s="43">
        <v>0</v>
      </c>
      <c r="M115" s="53">
        <v>0</v>
      </c>
      <c r="O115" s="60">
        <v>170585</v>
      </c>
      <c r="P115" s="60">
        <v>719</v>
      </c>
      <c r="Q115" s="60">
        <v>575.20000000000005</v>
      </c>
      <c r="R115" s="60">
        <v>539.25</v>
      </c>
      <c r="T115" s="96">
        <f t="shared" si="4"/>
        <v>0</v>
      </c>
      <c r="U115" s="96">
        <f t="shared" si="5"/>
        <v>0</v>
      </c>
      <c r="W115" s="94">
        <f t="shared" si="6"/>
        <v>0</v>
      </c>
      <c r="X115" s="94">
        <f t="shared" si="7"/>
        <v>0</v>
      </c>
    </row>
    <row r="116" spans="1:24" ht="76.5">
      <c r="A116" s="20">
        <v>106</v>
      </c>
      <c r="B116" s="21" t="s">
        <v>643</v>
      </c>
      <c r="C116" s="28" t="s">
        <v>644</v>
      </c>
      <c r="D116" s="21" t="s">
        <v>645</v>
      </c>
      <c r="E116" s="23">
        <v>30</v>
      </c>
      <c r="F116" s="24">
        <v>930</v>
      </c>
      <c r="G116" s="24">
        <v>546</v>
      </c>
      <c r="H116" s="25">
        <v>0</v>
      </c>
      <c r="I116" s="26"/>
      <c r="J116" s="24">
        <v>930</v>
      </c>
      <c r="K116" s="27">
        <v>27900</v>
      </c>
      <c r="L116" s="43">
        <v>0</v>
      </c>
      <c r="M116" s="53">
        <v>30</v>
      </c>
      <c r="O116" s="60">
        <v>14029</v>
      </c>
      <c r="P116" s="60">
        <v>546</v>
      </c>
      <c r="Q116" s="60">
        <v>436.8</v>
      </c>
      <c r="R116" s="60">
        <v>409.5</v>
      </c>
      <c r="T116" s="96">
        <f t="shared" si="4"/>
        <v>406224</v>
      </c>
      <c r="U116" s="96">
        <f t="shared" si="5"/>
        <v>380835</v>
      </c>
      <c r="W116" s="94">
        <f t="shared" si="6"/>
        <v>406224</v>
      </c>
      <c r="X116" s="94">
        <f t="shared" si="7"/>
        <v>380835</v>
      </c>
    </row>
    <row r="117" spans="1:24" ht="76.5">
      <c r="A117" s="20">
        <v>107</v>
      </c>
      <c r="B117" s="21" t="s">
        <v>646</v>
      </c>
      <c r="C117" s="28" t="s">
        <v>647</v>
      </c>
      <c r="D117" s="21" t="s">
        <v>645</v>
      </c>
      <c r="E117" s="23">
        <v>30</v>
      </c>
      <c r="F117" s="24">
        <v>1300</v>
      </c>
      <c r="G117" s="24">
        <v>635</v>
      </c>
      <c r="H117" s="25">
        <v>0</v>
      </c>
      <c r="I117" s="26"/>
      <c r="J117" s="24">
        <v>1300</v>
      </c>
      <c r="K117" s="27">
        <v>39000</v>
      </c>
      <c r="L117" s="43">
        <v>0</v>
      </c>
      <c r="M117" s="53">
        <v>30</v>
      </c>
      <c r="O117" s="60">
        <v>13146</v>
      </c>
      <c r="P117" s="60">
        <v>635</v>
      </c>
      <c r="Q117" s="60">
        <v>508</v>
      </c>
      <c r="R117" s="60">
        <v>476.25</v>
      </c>
      <c r="T117" s="96">
        <f t="shared" si="4"/>
        <v>660400</v>
      </c>
      <c r="U117" s="96">
        <f t="shared" si="5"/>
        <v>619125</v>
      </c>
      <c r="W117" s="94">
        <f t="shared" si="6"/>
        <v>660400</v>
      </c>
      <c r="X117" s="94">
        <f t="shared" si="7"/>
        <v>619125</v>
      </c>
    </row>
    <row r="118" spans="1:24" ht="76.5">
      <c r="A118" s="20">
        <v>108</v>
      </c>
      <c r="B118" s="21" t="s">
        <v>648</v>
      </c>
      <c r="C118" s="28" t="s">
        <v>649</v>
      </c>
      <c r="D118" s="21" t="s">
        <v>645</v>
      </c>
      <c r="E118" s="23">
        <v>30</v>
      </c>
      <c r="F118" s="24">
        <v>1300</v>
      </c>
      <c r="G118" s="24">
        <v>662</v>
      </c>
      <c r="H118" s="25">
        <v>0</v>
      </c>
      <c r="I118" s="26"/>
      <c r="J118" s="24">
        <v>1300</v>
      </c>
      <c r="K118" s="27">
        <v>39000</v>
      </c>
      <c r="L118" s="43">
        <v>0</v>
      </c>
      <c r="M118" s="53">
        <v>30</v>
      </c>
      <c r="O118" s="60">
        <v>14029</v>
      </c>
      <c r="P118" s="60">
        <v>662</v>
      </c>
      <c r="Q118" s="60">
        <v>529.6</v>
      </c>
      <c r="R118" s="60">
        <v>496.5</v>
      </c>
      <c r="T118" s="96">
        <f t="shared" si="4"/>
        <v>688480</v>
      </c>
      <c r="U118" s="96">
        <f t="shared" si="5"/>
        <v>645450</v>
      </c>
      <c r="W118" s="94">
        <f t="shared" si="6"/>
        <v>688480</v>
      </c>
      <c r="X118" s="94">
        <f t="shared" si="7"/>
        <v>645450</v>
      </c>
    </row>
    <row r="119" spans="1:24" ht="102">
      <c r="A119" s="20">
        <v>109</v>
      </c>
      <c r="B119" s="21" t="s">
        <v>650</v>
      </c>
      <c r="C119" s="22" t="s">
        <v>651</v>
      </c>
      <c r="D119" s="21" t="s">
        <v>645</v>
      </c>
      <c r="E119" s="23">
        <v>2</v>
      </c>
      <c r="F119" s="24">
        <v>1278</v>
      </c>
      <c r="G119" s="24">
        <v>467</v>
      </c>
      <c r="H119" s="25">
        <v>0</v>
      </c>
      <c r="I119" s="26"/>
      <c r="J119" s="24">
        <v>1278</v>
      </c>
      <c r="K119" s="27">
        <v>2556</v>
      </c>
      <c r="L119" s="43">
        <v>0</v>
      </c>
      <c r="M119" s="53">
        <v>2</v>
      </c>
      <c r="O119" s="60">
        <v>13146</v>
      </c>
      <c r="P119" s="60">
        <v>467</v>
      </c>
      <c r="Q119" s="60">
        <v>373.6</v>
      </c>
      <c r="R119" s="60">
        <v>350.25</v>
      </c>
      <c r="T119" s="96">
        <f t="shared" si="4"/>
        <v>477460.80000000005</v>
      </c>
      <c r="U119" s="96">
        <f t="shared" si="5"/>
        <v>447619.5</v>
      </c>
      <c r="W119" s="94">
        <f t="shared" si="6"/>
        <v>477460.80000000005</v>
      </c>
      <c r="X119" s="94">
        <f t="shared" si="7"/>
        <v>447619.5</v>
      </c>
    </row>
    <row r="120" spans="1:24" ht="76.5">
      <c r="A120" s="20">
        <v>110</v>
      </c>
      <c r="B120" s="21" t="s">
        <v>652</v>
      </c>
      <c r="C120" s="22" t="s">
        <v>653</v>
      </c>
      <c r="D120" s="21" t="s">
        <v>645</v>
      </c>
      <c r="E120" s="23">
        <v>0</v>
      </c>
      <c r="F120" s="24">
        <v>0</v>
      </c>
      <c r="G120" s="24">
        <v>0</v>
      </c>
      <c r="H120" s="25">
        <v>0</v>
      </c>
      <c r="I120" s="26"/>
      <c r="J120" s="24">
        <v>0</v>
      </c>
      <c r="K120" s="27">
        <v>0</v>
      </c>
      <c r="L120" s="43">
        <v>0</v>
      </c>
      <c r="M120" s="53">
        <v>0</v>
      </c>
      <c r="O120" s="60">
        <v>14029</v>
      </c>
      <c r="P120" s="60">
        <v>719</v>
      </c>
      <c r="Q120" s="60">
        <v>575.20000000000005</v>
      </c>
      <c r="R120" s="60">
        <v>539.25</v>
      </c>
      <c r="T120" s="96">
        <f t="shared" si="4"/>
        <v>0</v>
      </c>
      <c r="U120" s="96">
        <f t="shared" si="5"/>
        <v>0</v>
      </c>
      <c r="W120" s="94">
        <f t="shared" si="6"/>
        <v>0</v>
      </c>
      <c r="X120" s="94">
        <f t="shared" si="7"/>
        <v>0</v>
      </c>
    </row>
    <row r="121" spans="1:24" ht="76.5">
      <c r="A121" s="20">
        <v>111</v>
      </c>
      <c r="B121" s="21" t="s">
        <v>654</v>
      </c>
      <c r="C121" s="22" t="s">
        <v>655</v>
      </c>
      <c r="D121" s="21" t="s">
        <v>645</v>
      </c>
      <c r="E121" s="23">
        <v>0</v>
      </c>
      <c r="F121" s="24">
        <v>0</v>
      </c>
      <c r="G121" s="24">
        <v>0</v>
      </c>
      <c r="H121" s="25">
        <v>0</v>
      </c>
      <c r="I121" s="26"/>
      <c r="J121" s="24">
        <v>0</v>
      </c>
      <c r="K121" s="27">
        <v>0</v>
      </c>
      <c r="L121" s="43">
        <v>0</v>
      </c>
      <c r="M121" s="53">
        <v>0</v>
      </c>
      <c r="O121" s="60">
        <v>13146</v>
      </c>
      <c r="P121" s="60">
        <v>719</v>
      </c>
      <c r="Q121" s="60">
        <v>575.20000000000005</v>
      </c>
      <c r="R121" s="60">
        <v>539.25</v>
      </c>
      <c r="T121" s="96">
        <f t="shared" si="4"/>
        <v>0</v>
      </c>
      <c r="U121" s="96">
        <f t="shared" si="5"/>
        <v>0</v>
      </c>
      <c r="W121" s="94">
        <f t="shared" si="6"/>
        <v>0</v>
      </c>
      <c r="X121" s="94">
        <f t="shared" si="7"/>
        <v>0</v>
      </c>
    </row>
    <row r="122" spans="1:24" ht="76.5">
      <c r="A122" s="20">
        <v>112</v>
      </c>
      <c r="B122" s="21" t="s">
        <v>656</v>
      </c>
      <c r="C122" s="22" t="s">
        <v>657</v>
      </c>
      <c r="D122" s="21" t="s">
        <v>645</v>
      </c>
      <c r="E122" s="23">
        <v>0</v>
      </c>
      <c r="F122" s="24">
        <v>0</v>
      </c>
      <c r="G122" s="24">
        <v>0</v>
      </c>
      <c r="H122" s="25">
        <v>0</v>
      </c>
      <c r="I122" s="26"/>
      <c r="J122" s="24">
        <v>0</v>
      </c>
      <c r="K122" s="27">
        <v>0</v>
      </c>
      <c r="L122" s="43">
        <v>0</v>
      </c>
      <c r="M122" s="53">
        <v>0</v>
      </c>
      <c r="O122" s="60">
        <v>27305</v>
      </c>
      <c r="P122" s="60">
        <v>1222</v>
      </c>
      <c r="Q122" s="60">
        <v>977.6</v>
      </c>
      <c r="R122" s="60">
        <v>916.5</v>
      </c>
      <c r="T122" s="96">
        <f t="shared" si="4"/>
        <v>0</v>
      </c>
      <c r="U122" s="96">
        <f t="shared" si="5"/>
        <v>0</v>
      </c>
      <c r="W122" s="94">
        <f t="shared" si="6"/>
        <v>0</v>
      </c>
      <c r="X122" s="94">
        <f t="shared" si="7"/>
        <v>0</v>
      </c>
    </row>
    <row r="123" spans="1:24" ht="76.5">
      <c r="A123" s="20">
        <v>113</v>
      </c>
      <c r="B123" s="21" t="s">
        <v>658</v>
      </c>
      <c r="C123" s="28" t="s">
        <v>659</v>
      </c>
      <c r="D123" s="21" t="s">
        <v>645</v>
      </c>
      <c r="E123" s="23">
        <v>0</v>
      </c>
      <c r="F123" s="24">
        <v>0</v>
      </c>
      <c r="G123" s="24">
        <v>0</v>
      </c>
      <c r="H123" s="25">
        <v>0</v>
      </c>
      <c r="I123" s="26"/>
      <c r="J123" s="24">
        <v>0</v>
      </c>
      <c r="K123" s="27">
        <v>0</v>
      </c>
      <c r="L123" s="43">
        <v>0</v>
      </c>
      <c r="M123" s="53">
        <v>0</v>
      </c>
      <c r="O123" s="60">
        <v>25585</v>
      </c>
      <c r="P123" s="60">
        <v>1296</v>
      </c>
      <c r="Q123" s="60">
        <v>1036.8</v>
      </c>
      <c r="R123" s="60">
        <v>972</v>
      </c>
      <c r="T123" s="96">
        <f t="shared" si="4"/>
        <v>0</v>
      </c>
      <c r="U123" s="96">
        <f t="shared" si="5"/>
        <v>0</v>
      </c>
      <c r="W123" s="94">
        <f t="shared" si="6"/>
        <v>0</v>
      </c>
      <c r="X123" s="94">
        <f t="shared" si="7"/>
        <v>0</v>
      </c>
    </row>
    <row r="124" spans="1:24" ht="76.5">
      <c r="A124" s="20">
        <v>114</v>
      </c>
      <c r="B124" s="21" t="s">
        <v>660</v>
      </c>
      <c r="C124" s="28" t="s">
        <v>661</v>
      </c>
      <c r="D124" s="21" t="s">
        <v>645</v>
      </c>
      <c r="E124" s="23">
        <v>0</v>
      </c>
      <c r="F124" s="24">
        <v>0</v>
      </c>
      <c r="G124" s="24">
        <v>0</v>
      </c>
      <c r="H124" s="25">
        <v>0</v>
      </c>
      <c r="I124" s="26"/>
      <c r="J124" s="24">
        <v>0</v>
      </c>
      <c r="K124" s="27">
        <v>0</v>
      </c>
      <c r="L124" s="43">
        <v>0</v>
      </c>
      <c r="M124" s="53">
        <v>0</v>
      </c>
      <c r="O124" s="60">
        <v>27305</v>
      </c>
      <c r="P124" s="60">
        <v>1296</v>
      </c>
      <c r="Q124" s="60">
        <v>1036.8</v>
      </c>
      <c r="R124" s="60">
        <v>972</v>
      </c>
      <c r="T124" s="96">
        <f t="shared" si="4"/>
        <v>0</v>
      </c>
      <c r="U124" s="96">
        <f t="shared" si="5"/>
        <v>0</v>
      </c>
      <c r="W124" s="94">
        <f t="shared" si="6"/>
        <v>0</v>
      </c>
      <c r="X124" s="94">
        <f t="shared" si="7"/>
        <v>0</v>
      </c>
    </row>
    <row r="125" spans="1:24" ht="102">
      <c r="A125" s="20">
        <v>115</v>
      </c>
      <c r="B125" s="21" t="s">
        <v>662</v>
      </c>
      <c r="C125" s="28" t="s">
        <v>663</v>
      </c>
      <c r="D125" s="21" t="s">
        <v>645</v>
      </c>
      <c r="E125" s="23">
        <v>0</v>
      </c>
      <c r="F125" s="24">
        <v>0</v>
      </c>
      <c r="G125" s="24">
        <v>0</v>
      </c>
      <c r="H125" s="25">
        <v>0</v>
      </c>
      <c r="I125" s="26"/>
      <c r="J125" s="24">
        <v>0</v>
      </c>
      <c r="K125" s="27">
        <v>0</v>
      </c>
      <c r="L125" s="43">
        <v>0</v>
      </c>
      <c r="M125" s="53">
        <v>0</v>
      </c>
      <c r="O125" s="60">
        <v>25585</v>
      </c>
      <c r="P125" s="60">
        <v>1296</v>
      </c>
      <c r="Q125" s="60">
        <v>1036.8</v>
      </c>
      <c r="R125" s="60">
        <v>972</v>
      </c>
      <c r="T125" s="96">
        <f t="shared" si="4"/>
        <v>0</v>
      </c>
      <c r="U125" s="96">
        <f t="shared" si="5"/>
        <v>0</v>
      </c>
      <c r="W125" s="94">
        <f t="shared" si="6"/>
        <v>0</v>
      </c>
      <c r="X125" s="94">
        <f t="shared" si="7"/>
        <v>0</v>
      </c>
    </row>
    <row r="126" spans="1:24" ht="89.25">
      <c r="A126" s="20">
        <v>116</v>
      </c>
      <c r="B126" s="21" t="s">
        <v>664</v>
      </c>
      <c r="C126" s="22" t="s">
        <v>665</v>
      </c>
      <c r="D126" s="21" t="s">
        <v>645</v>
      </c>
      <c r="E126" s="23">
        <v>0</v>
      </c>
      <c r="F126" s="24">
        <v>0</v>
      </c>
      <c r="G126" s="24">
        <v>0</v>
      </c>
      <c r="H126" s="25">
        <v>0</v>
      </c>
      <c r="I126" s="26"/>
      <c r="J126" s="24">
        <v>0</v>
      </c>
      <c r="K126" s="27">
        <v>0</v>
      </c>
      <c r="L126" s="43">
        <v>0</v>
      </c>
      <c r="M126" s="53">
        <v>0</v>
      </c>
      <c r="O126" s="60">
        <v>27305</v>
      </c>
      <c r="P126" s="60">
        <v>1296</v>
      </c>
      <c r="Q126" s="60">
        <v>1036.8</v>
      </c>
      <c r="R126" s="60">
        <v>972</v>
      </c>
      <c r="T126" s="96">
        <f t="shared" si="4"/>
        <v>0</v>
      </c>
      <c r="U126" s="96">
        <f t="shared" si="5"/>
        <v>0</v>
      </c>
      <c r="W126" s="94">
        <f t="shared" si="6"/>
        <v>0</v>
      </c>
      <c r="X126" s="94">
        <f t="shared" si="7"/>
        <v>0</v>
      </c>
    </row>
    <row r="127" spans="1:24" ht="89.25">
      <c r="A127" s="20">
        <v>117</v>
      </c>
      <c r="B127" s="21" t="s">
        <v>666</v>
      </c>
      <c r="C127" s="22" t="s">
        <v>667</v>
      </c>
      <c r="D127" s="21" t="s">
        <v>645</v>
      </c>
      <c r="E127" s="23">
        <v>0</v>
      </c>
      <c r="F127" s="24">
        <v>0</v>
      </c>
      <c r="G127" s="24">
        <v>0</v>
      </c>
      <c r="H127" s="25">
        <v>0</v>
      </c>
      <c r="I127" s="26"/>
      <c r="J127" s="24">
        <v>0</v>
      </c>
      <c r="K127" s="27">
        <v>0</v>
      </c>
      <c r="L127" s="43">
        <v>0</v>
      </c>
      <c r="M127" s="53">
        <v>0</v>
      </c>
      <c r="O127" s="60">
        <v>25585</v>
      </c>
      <c r="P127" s="60">
        <v>1296</v>
      </c>
      <c r="Q127" s="60">
        <v>1036.8</v>
      </c>
      <c r="R127" s="60">
        <v>972</v>
      </c>
      <c r="T127" s="96">
        <f t="shared" si="4"/>
        <v>0</v>
      </c>
      <c r="U127" s="96">
        <f t="shared" si="5"/>
        <v>0</v>
      </c>
      <c r="W127" s="94">
        <f t="shared" si="6"/>
        <v>0</v>
      </c>
      <c r="X127" s="94">
        <f t="shared" si="7"/>
        <v>0</v>
      </c>
    </row>
    <row r="128" spans="1:24" ht="76.5">
      <c r="A128" s="20">
        <v>118</v>
      </c>
      <c r="B128" s="21" t="s">
        <v>668</v>
      </c>
      <c r="C128" s="22" t="s">
        <v>669</v>
      </c>
      <c r="D128" s="21" t="s">
        <v>645</v>
      </c>
      <c r="E128" s="23">
        <v>0</v>
      </c>
      <c r="F128" s="24">
        <v>0</v>
      </c>
      <c r="G128" s="24">
        <v>0</v>
      </c>
      <c r="H128" s="25">
        <v>0</v>
      </c>
      <c r="I128" s="26"/>
      <c r="J128" s="24">
        <v>0</v>
      </c>
      <c r="K128" s="27">
        <v>0</v>
      </c>
      <c r="L128" s="43">
        <v>0</v>
      </c>
      <c r="M128" s="53">
        <v>0</v>
      </c>
      <c r="O128" s="60">
        <v>29188</v>
      </c>
      <c r="P128" s="60">
        <v>1739</v>
      </c>
      <c r="Q128" s="60">
        <v>1391.2</v>
      </c>
      <c r="R128" s="60">
        <v>1304.25</v>
      </c>
      <c r="T128" s="96">
        <f t="shared" si="4"/>
        <v>0</v>
      </c>
      <c r="U128" s="96">
        <f t="shared" si="5"/>
        <v>0</v>
      </c>
      <c r="W128" s="94">
        <f t="shared" si="6"/>
        <v>0</v>
      </c>
      <c r="X128" s="94">
        <f t="shared" si="7"/>
        <v>0</v>
      </c>
    </row>
    <row r="129" spans="1:24" ht="76.5">
      <c r="A129" s="20">
        <v>119</v>
      </c>
      <c r="B129" s="21" t="s">
        <v>670</v>
      </c>
      <c r="C129" s="22" t="s">
        <v>671</v>
      </c>
      <c r="D129" s="21" t="s">
        <v>645</v>
      </c>
      <c r="E129" s="23">
        <v>12</v>
      </c>
      <c r="F129" s="24">
        <v>3927</v>
      </c>
      <c r="G129" s="24">
        <v>1765</v>
      </c>
      <c r="H129" s="25">
        <v>0</v>
      </c>
      <c r="I129" s="26"/>
      <c r="J129" s="24">
        <v>3927</v>
      </c>
      <c r="K129" s="27">
        <v>47124</v>
      </c>
      <c r="L129" s="43">
        <v>0</v>
      </c>
      <c r="M129" s="53">
        <v>12</v>
      </c>
      <c r="O129" s="60">
        <v>27350</v>
      </c>
      <c r="P129" s="60">
        <v>1765</v>
      </c>
      <c r="Q129" s="60">
        <v>1412</v>
      </c>
      <c r="R129" s="60">
        <v>1323.75</v>
      </c>
      <c r="T129" s="96">
        <f t="shared" si="4"/>
        <v>5544924</v>
      </c>
      <c r="U129" s="96">
        <f t="shared" si="5"/>
        <v>5198366.25</v>
      </c>
      <c r="W129" s="94">
        <f t="shared" si="6"/>
        <v>5544924</v>
      </c>
      <c r="X129" s="94">
        <f t="shared" si="7"/>
        <v>5198366.25</v>
      </c>
    </row>
    <row r="130" spans="1:24" ht="76.5">
      <c r="A130" s="20">
        <v>120</v>
      </c>
      <c r="B130" s="21" t="s">
        <v>672</v>
      </c>
      <c r="C130" s="22" t="s">
        <v>673</v>
      </c>
      <c r="D130" s="21" t="s">
        <v>645</v>
      </c>
      <c r="E130" s="23">
        <v>12</v>
      </c>
      <c r="F130" s="24">
        <v>3927</v>
      </c>
      <c r="G130" s="24">
        <v>1765</v>
      </c>
      <c r="H130" s="25">
        <v>0</v>
      </c>
      <c r="I130" s="26"/>
      <c r="J130" s="24">
        <v>3927</v>
      </c>
      <c r="K130" s="27">
        <v>47124</v>
      </c>
      <c r="L130" s="43">
        <v>0</v>
      </c>
      <c r="M130" s="53">
        <v>12</v>
      </c>
      <c r="O130" s="60">
        <v>29188</v>
      </c>
      <c r="P130" s="60">
        <v>1765</v>
      </c>
      <c r="Q130" s="60">
        <v>1412</v>
      </c>
      <c r="R130" s="60">
        <v>1323.75</v>
      </c>
      <c r="T130" s="96">
        <f t="shared" si="4"/>
        <v>5544924</v>
      </c>
      <c r="U130" s="96">
        <f t="shared" si="5"/>
        <v>5198366.25</v>
      </c>
      <c r="W130" s="94">
        <f t="shared" si="6"/>
        <v>5544924</v>
      </c>
      <c r="X130" s="94">
        <f t="shared" si="7"/>
        <v>5198366.25</v>
      </c>
    </row>
    <row r="131" spans="1:24" ht="102">
      <c r="A131" s="20">
        <v>121</v>
      </c>
      <c r="B131" s="21" t="s">
        <v>674</v>
      </c>
      <c r="C131" s="22" t="s">
        <v>675</v>
      </c>
      <c r="D131" s="21" t="s">
        <v>645</v>
      </c>
      <c r="E131" s="23">
        <v>0</v>
      </c>
      <c r="F131" s="24">
        <v>0</v>
      </c>
      <c r="G131" s="24">
        <v>0</v>
      </c>
      <c r="H131" s="25">
        <v>0</v>
      </c>
      <c r="I131" s="26"/>
      <c r="J131" s="24">
        <v>0</v>
      </c>
      <c r="K131" s="27">
        <v>0</v>
      </c>
      <c r="L131" s="43">
        <v>0</v>
      </c>
      <c r="M131" s="53">
        <v>0</v>
      </c>
      <c r="O131" s="60">
        <v>27350</v>
      </c>
      <c r="P131" s="60">
        <v>1454</v>
      </c>
      <c r="Q131" s="60">
        <v>1163.2</v>
      </c>
      <c r="R131" s="60">
        <v>1090.5</v>
      </c>
      <c r="T131" s="96">
        <f t="shared" si="4"/>
        <v>0</v>
      </c>
      <c r="U131" s="96">
        <f t="shared" si="5"/>
        <v>0</v>
      </c>
      <c r="W131" s="94">
        <f t="shared" si="6"/>
        <v>0</v>
      </c>
      <c r="X131" s="94">
        <f t="shared" si="7"/>
        <v>0</v>
      </c>
    </row>
    <row r="132" spans="1:24" ht="89.25">
      <c r="A132" s="20">
        <v>122</v>
      </c>
      <c r="B132" s="21" t="s">
        <v>676</v>
      </c>
      <c r="C132" s="22" t="s">
        <v>677</v>
      </c>
      <c r="D132" s="21" t="s">
        <v>645</v>
      </c>
      <c r="E132" s="23">
        <v>0</v>
      </c>
      <c r="F132" s="24">
        <v>0</v>
      </c>
      <c r="G132" s="24">
        <v>0</v>
      </c>
      <c r="H132" s="25">
        <v>0</v>
      </c>
      <c r="I132" s="26"/>
      <c r="J132" s="24">
        <v>0</v>
      </c>
      <c r="K132" s="27">
        <v>0</v>
      </c>
      <c r="L132" s="43">
        <v>0</v>
      </c>
      <c r="M132" s="53">
        <v>0</v>
      </c>
      <c r="O132" s="60">
        <v>29188</v>
      </c>
      <c r="P132" s="60">
        <v>1765</v>
      </c>
      <c r="Q132" s="60">
        <v>1412</v>
      </c>
      <c r="R132" s="60">
        <v>1323.75</v>
      </c>
      <c r="T132" s="96">
        <f t="shared" si="4"/>
        <v>0</v>
      </c>
      <c r="U132" s="96">
        <f t="shared" si="5"/>
        <v>0</v>
      </c>
      <c r="W132" s="94">
        <f t="shared" si="6"/>
        <v>0</v>
      </c>
      <c r="X132" s="94">
        <f t="shared" si="7"/>
        <v>0</v>
      </c>
    </row>
    <row r="133" spans="1:24" ht="89.25">
      <c r="A133" s="20">
        <v>123</v>
      </c>
      <c r="B133" s="21" t="s">
        <v>678</v>
      </c>
      <c r="C133" s="22" t="s">
        <v>679</v>
      </c>
      <c r="D133" s="21" t="s">
        <v>645</v>
      </c>
      <c r="E133" s="23">
        <v>0</v>
      </c>
      <c r="F133" s="24">
        <v>0</v>
      </c>
      <c r="G133" s="24">
        <v>0</v>
      </c>
      <c r="H133" s="25">
        <v>0</v>
      </c>
      <c r="I133" s="26"/>
      <c r="J133" s="24">
        <v>0</v>
      </c>
      <c r="K133" s="27">
        <v>0</v>
      </c>
      <c r="L133" s="43">
        <v>0</v>
      </c>
      <c r="M133" s="53">
        <v>0</v>
      </c>
      <c r="O133" s="60">
        <v>27350</v>
      </c>
      <c r="P133" s="60">
        <v>1765</v>
      </c>
      <c r="Q133" s="60">
        <v>1412</v>
      </c>
      <c r="R133" s="60">
        <v>1323.75</v>
      </c>
      <c r="T133" s="96">
        <f t="shared" si="4"/>
        <v>0</v>
      </c>
      <c r="U133" s="96">
        <f t="shared" si="5"/>
        <v>0</v>
      </c>
      <c r="W133" s="94">
        <f t="shared" si="6"/>
        <v>0</v>
      </c>
      <c r="X133" s="94">
        <f t="shared" si="7"/>
        <v>0</v>
      </c>
    </row>
    <row r="134" spans="1:24" ht="76.5">
      <c r="A134" s="20">
        <v>124</v>
      </c>
      <c r="B134" s="21" t="s">
        <v>680</v>
      </c>
      <c r="C134" s="22" t="s">
        <v>681</v>
      </c>
      <c r="D134" s="21" t="s">
        <v>645</v>
      </c>
      <c r="E134" s="23">
        <v>20</v>
      </c>
      <c r="F134" s="24">
        <v>3927</v>
      </c>
      <c r="G134" s="24">
        <v>1765</v>
      </c>
      <c r="H134" s="25">
        <v>0</v>
      </c>
      <c r="I134" s="26"/>
      <c r="J134" s="24">
        <v>3927</v>
      </c>
      <c r="K134" s="27">
        <v>78540</v>
      </c>
      <c r="L134" s="43">
        <v>0</v>
      </c>
      <c r="M134" s="53">
        <v>20</v>
      </c>
      <c r="O134" s="60">
        <v>31072</v>
      </c>
      <c r="P134" s="60">
        <v>1765</v>
      </c>
      <c r="Q134" s="60">
        <v>1412</v>
      </c>
      <c r="R134" s="60">
        <v>1323.75</v>
      </c>
      <c r="T134" s="96">
        <f t="shared" si="4"/>
        <v>5544924</v>
      </c>
      <c r="U134" s="96">
        <f t="shared" si="5"/>
        <v>5198366.25</v>
      </c>
      <c r="W134" s="94">
        <f t="shared" si="6"/>
        <v>5544924</v>
      </c>
      <c r="X134" s="94">
        <f t="shared" si="7"/>
        <v>5198366.25</v>
      </c>
    </row>
    <row r="135" spans="1:24" ht="76.5">
      <c r="A135" s="20">
        <v>125</v>
      </c>
      <c r="B135" s="21" t="s">
        <v>682</v>
      </c>
      <c r="C135" s="22" t="s">
        <v>683</v>
      </c>
      <c r="D135" s="21" t="s">
        <v>645</v>
      </c>
      <c r="E135" s="23">
        <v>0</v>
      </c>
      <c r="F135" s="24">
        <v>0</v>
      </c>
      <c r="G135" s="24">
        <v>0</v>
      </c>
      <c r="H135" s="25">
        <v>0</v>
      </c>
      <c r="I135" s="26"/>
      <c r="J135" s="24">
        <v>0</v>
      </c>
      <c r="K135" s="27">
        <v>0</v>
      </c>
      <c r="L135" s="43">
        <v>0</v>
      </c>
      <c r="M135" s="53">
        <v>0</v>
      </c>
      <c r="O135" s="60">
        <v>29115</v>
      </c>
      <c r="P135" s="60">
        <v>2796</v>
      </c>
      <c r="Q135" s="60">
        <v>2236.8000000000002</v>
      </c>
      <c r="R135" s="60">
        <v>2097</v>
      </c>
      <c r="T135" s="96">
        <f t="shared" si="4"/>
        <v>0</v>
      </c>
      <c r="U135" s="96">
        <f t="shared" si="5"/>
        <v>0</v>
      </c>
      <c r="W135" s="94">
        <f t="shared" si="6"/>
        <v>0</v>
      </c>
      <c r="X135" s="94">
        <f t="shared" si="7"/>
        <v>0</v>
      </c>
    </row>
    <row r="136" spans="1:24" ht="76.5">
      <c r="A136" s="20">
        <v>126</v>
      </c>
      <c r="B136" s="21" t="s">
        <v>684</v>
      </c>
      <c r="C136" s="22" t="s">
        <v>685</v>
      </c>
      <c r="D136" s="21" t="s">
        <v>645</v>
      </c>
      <c r="E136" s="23">
        <v>0</v>
      </c>
      <c r="F136" s="24">
        <v>0</v>
      </c>
      <c r="G136" s="24">
        <v>0</v>
      </c>
      <c r="H136" s="25">
        <v>0</v>
      </c>
      <c r="I136" s="26"/>
      <c r="J136" s="24">
        <v>0</v>
      </c>
      <c r="K136" s="27">
        <v>0</v>
      </c>
      <c r="L136" s="43">
        <v>0</v>
      </c>
      <c r="M136" s="53">
        <v>0</v>
      </c>
      <c r="O136" s="60">
        <v>31072</v>
      </c>
      <c r="P136" s="60">
        <v>3223</v>
      </c>
      <c r="Q136" s="60">
        <v>2578.4</v>
      </c>
      <c r="R136" s="60">
        <v>2417.25</v>
      </c>
      <c r="T136" s="96">
        <f t="shared" si="4"/>
        <v>0</v>
      </c>
      <c r="U136" s="96">
        <f t="shared" si="5"/>
        <v>0</v>
      </c>
      <c r="W136" s="94">
        <f t="shared" si="6"/>
        <v>0</v>
      </c>
      <c r="X136" s="94">
        <f t="shared" si="7"/>
        <v>0</v>
      </c>
    </row>
    <row r="137" spans="1:24" ht="102">
      <c r="A137" s="20">
        <v>127</v>
      </c>
      <c r="B137" s="21" t="s">
        <v>686</v>
      </c>
      <c r="C137" s="22" t="s">
        <v>687</v>
      </c>
      <c r="D137" s="21" t="s">
        <v>645</v>
      </c>
      <c r="E137" s="23">
        <v>0</v>
      </c>
      <c r="F137" s="24">
        <v>0</v>
      </c>
      <c r="G137" s="24">
        <v>0</v>
      </c>
      <c r="H137" s="25">
        <v>0</v>
      </c>
      <c r="I137" s="26"/>
      <c r="J137" s="24">
        <v>0</v>
      </c>
      <c r="K137" s="27">
        <v>0</v>
      </c>
      <c r="L137" s="43">
        <v>0</v>
      </c>
      <c r="M137" s="53">
        <v>0</v>
      </c>
      <c r="O137" s="60">
        <v>29115</v>
      </c>
      <c r="P137" s="60">
        <v>2133</v>
      </c>
      <c r="Q137" s="60">
        <v>1706.4</v>
      </c>
      <c r="R137" s="60">
        <v>1599.75</v>
      </c>
      <c r="T137" s="96">
        <f t="shared" si="4"/>
        <v>0</v>
      </c>
      <c r="U137" s="96">
        <f t="shared" si="5"/>
        <v>0</v>
      </c>
      <c r="W137" s="94">
        <f t="shared" si="6"/>
        <v>0</v>
      </c>
      <c r="X137" s="94">
        <f t="shared" si="7"/>
        <v>0</v>
      </c>
    </row>
    <row r="138" spans="1:24" ht="89.25">
      <c r="A138" s="20">
        <v>128</v>
      </c>
      <c r="B138" s="21" t="s">
        <v>688</v>
      </c>
      <c r="C138" s="22" t="s">
        <v>689</v>
      </c>
      <c r="D138" s="21" t="s">
        <v>645</v>
      </c>
      <c r="E138" s="23">
        <v>0</v>
      </c>
      <c r="F138" s="24">
        <v>0</v>
      </c>
      <c r="G138" s="24">
        <v>0</v>
      </c>
      <c r="H138" s="25">
        <v>0</v>
      </c>
      <c r="I138" s="26"/>
      <c r="J138" s="24">
        <v>0</v>
      </c>
      <c r="K138" s="27">
        <v>0</v>
      </c>
      <c r="L138" s="43">
        <v>0</v>
      </c>
      <c r="M138" s="53">
        <v>0</v>
      </c>
      <c r="O138" s="60">
        <v>31072</v>
      </c>
      <c r="P138" s="60">
        <v>2762</v>
      </c>
      <c r="Q138" s="60">
        <v>2209.6</v>
      </c>
      <c r="R138" s="60">
        <v>2071.5</v>
      </c>
      <c r="T138" s="96">
        <f t="shared" ref="T138:T201" si="8">F138*Q138</f>
        <v>0</v>
      </c>
      <c r="U138" s="96">
        <f t="shared" ref="U138:U201" si="9">F138*R138</f>
        <v>0</v>
      </c>
      <c r="W138" s="94">
        <f t="shared" ref="W138:W201" si="10">T138-L138</f>
        <v>0</v>
      </c>
      <c r="X138" s="94">
        <f t="shared" ref="X138:X201" si="11">U138-L138</f>
        <v>0</v>
      </c>
    </row>
    <row r="139" spans="1:24" ht="89.25">
      <c r="A139" s="20">
        <v>129</v>
      </c>
      <c r="B139" s="21" t="s">
        <v>690</v>
      </c>
      <c r="C139" s="22" t="s">
        <v>691</v>
      </c>
      <c r="D139" s="21" t="s">
        <v>645</v>
      </c>
      <c r="E139" s="23">
        <v>0</v>
      </c>
      <c r="F139" s="24">
        <v>0</v>
      </c>
      <c r="G139" s="24">
        <v>0</v>
      </c>
      <c r="H139" s="25">
        <v>0</v>
      </c>
      <c r="I139" s="26"/>
      <c r="J139" s="24">
        <v>0</v>
      </c>
      <c r="K139" s="27">
        <v>0</v>
      </c>
      <c r="L139" s="43">
        <v>0</v>
      </c>
      <c r="M139" s="53">
        <v>0</v>
      </c>
      <c r="O139" s="60">
        <v>29115</v>
      </c>
      <c r="P139" s="60">
        <v>2486</v>
      </c>
      <c r="Q139" s="60">
        <v>1988.8</v>
      </c>
      <c r="R139" s="60">
        <v>1864.5</v>
      </c>
      <c r="T139" s="96">
        <f t="shared" si="8"/>
        <v>0</v>
      </c>
      <c r="U139" s="96">
        <f t="shared" si="9"/>
        <v>0</v>
      </c>
      <c r="W139" s="94">
        <f t="shared" si="10"/>
        <v>0</v>
      </c>
      <c r="X139" s="94">
        <f t="shared" si="11"/>
        <v>0</v>
      </c>
    </row>
    <row r="140" spans="1:24" ht="63.75">
      <c r="A140" s="20">
        <v>130</v>
      </c>
      <c r="B140" s="21" t="s">
        <v>692</v>
      </c>
      <c r="C140" s="22" t="s">
        <v>693</v>
      </c>
      <c r="D140" s="21" t="s">
        <v>694</v>
      </c>
      <c r="E140" s="23">
        <v>4</v>
      </c>
      <c r="F140" s="24">
        <v>4266</v>
      </c>
      <c r="G140" s="24">
        <v>3003</v>
      </c>
      <c r="H140" s="25">
        <v>0</v>
      </c>
      <c r="I140" s="26"/>
      <c r="J140" s="24">
        <v>4266</v>
      </c>
      <c r="K140" s="27">
        <v>17064</v>
      </c>
      <c r="L140" s="43">
        <v>0</v>
      </c>
      <c r="M140" s="53">
        <v>4</v>
      </c>
      <c r="O140" s="60">
        <v>10271</v>
      </c>
      <c r="P140" s="60">
        <v>3003</v>
      </c>
      <c r="Q140" s="60">
        <v>2402.4</v>
      </c>
      <c r="R140" s="60">
        <v>2252.25</v>
      </c>
      <c r="T140" s="96">
        <f t="shared" si="8"/>
        <v>10248638.4</v>
      </c>
      <c r="U140" s="96">
        <f t="shared" si="9"/>
        <v>9608098.5</v>
      </c>
      <c r="W140" s="94">
        <f t="shared" si="10"/>
        <v>10248638.4</v>
      </c>
      <c r="X140" s="94">
        <f t="shared" si="11"/>
        <v>9608098.5</v>
      </c>
    </row>
    <row r="141" spans="1:24" ht="63.75">
      <c r="A141" s="20">
        <v>131</v>
      </c>
      <c r="B141" s="21" t="s">
        <v>695</v>
      </c>
      <c r="C141" s="22" t="s">
        <v>696</v>
      </c>
      <c r="D141" s="21" t="s">
        <v>694</v>
      </c>
      <c r="E141" s="23">
        <v>9</v>
      </c>
      <c r="F141" s="24">
        <v>3918</v>
      </c>
      <c r="G141" s="24">
        <v>3003</v>
      </c>
      <c r="H141" s="25">
        <v>0</v>
      </c>
      <c r="I141" s="26"/>
      <c r="J141" s="24">
        <v>3918</v>
      </c>
      <c r="K141" s="27">
        <v>35262</v>
      </c>
      <c r="L141" s="43">
        <v>0</v>
      </c>
      <c r="M141" s="53">
        <v>9</v>
      </c>
      <c r="O141" s="60">
        <v>9624</v>
      </c>
      <c r="P141" s="60">
        <v>3003</v>
      </c>
      <c r="Q141" s="60">
        <v>2402.4</v>
      </c>
      <c r="R141" s="60">
        <v>2252.25</v>
      </c>
      <c r="T141" s="96">
        <f t="shared" si="8"/>
        <v>9412603.2000000011</v>
      </c>
      <c r="U141" s="96">
        <f t="shared" si="9"/>
        <v>8824315.5</v>
      </c>
      <c r="W141" s="94">
        <f t="shared" si="10"/>
        <v>9412603.2000000011</v>
      </c>
      <c r="X141" s="94">
        <f t="shared" si="11"/>
        <v>8824315.5</v>
      </c>
    </row>
    <row r="142" spans="1:24" ht="63.75">
      <c r="A142" s="20">
        <v>132</v>
      </c>
      <c r="B142" s="21" t="s">
        <v>697</v>
      </c>
      <c r="C142" s="22" t="s">
        <v>698</v>
      </c>
      <c r="D142" s="21" t="s">
        <v>694</v>
      </c>
      <c r="E142" s="23">
        <v>0</v>
      </c>
      <c r="F142" s="24">
        <v>0</v>
      </c>
      <c r="G142" s="24">
        <v>0</v>
      </c>
      <c r="H142" s="25">
        <v>0</v>
      </c>
      <c r="I142" s="26"/>
      <c r="J142" s="24">
        <v>0</v>
      </c>
      <c r="K142" s="27">
        <v>0</v>
      </c>
      <c r="L142" s="43">
        <v>0</v>
      </c>
      <c r="M142" s="53">
        <v>0</v>
      </c>
      <c r="O142" s="60">
        <v>12839</v>
      </c>
      <c r="P142" s="60">
        <v>3487</v>
      </c>
      <c r="Q142" s="60">
        <v>2789.6</v>
      </c>
      <c r="R142" s="60">
        <v>2615.25</v>
      </c>
      <c r="T142" s="96">
        <f t="shared" si="8"/>
        <v>0</v>
      </c>
      <c r="U142" s="96">
        <f t="shared" si="9"/>
        <v>0</v>
      </c>
      <c r="W142" s="94">
        <f t="shared" si="10"/>
        <v>0</v>
      </c>
      <c r="X142" s="94">
        <f t="shared" si="11"/>
        <v>0</v>
      </c>
    </row>
    <row r="143" spans="1:24" ht="63.75">
      <c r="A143" s="20">
        <v>133</v>
      </c>
      <c r="B143" s="21" t="s">
        <v>699</v>
      </c>
      <c r="C143" s="28" t="s">
        <v>700</v>
      </c>
      <c r="D143" s="21" t="s">
        <v>694</v>
      </c>
      <c r="E143" s="23">
        <v>0</v>
      </c>
      <c r="F143" s="24">
        <v>0</v>
      </c>
      <c r="G143" s="24">
        <v>0</v>
      </c>
      <c r="H143" s="25">
        <v>0</v>
      </c>
      <c r="I143" s="26"/>
      <c r="J143" s="24">
        <v>0</v>
      </c>
      <c r="K143" s="27">
        <v>0</v>
      </c>
      <c r="L143" s="43">
        <v>0</v>
      </c>
      <c r="M143" s="53">
        <v>0</v>
      </c>
      <c r="O143" s="60">
        <v>13635</v>
      </c>
      <c r="P143" s="60">
        <v>3364</v>
      </c>
      <c r="Q143" s="60">
        <v>2691.2</v>
      </c>
      <c r="R143" s="60">
        <v>2523</v>
      </c>
      <c r="T143" s="96">
        <f t="shared" si="8"/>
        <v>0</v>
      </c>
      <c r="U143" s="96">
        <f t="shared" si="9"/>
        <v>0</v>
      </c>
      <c r="W143" s="94">
        <f t="shared" si="10"/>
        <v>0</v>
      </c>
      <c r="X143" s="94">
        <f t="shared" si="11"/>
        <v>0</v>
      </c>
    </row>
    <row r="144" spans="1:24" ht="63.75">
      <c r="A144" s="20">
        <v>134</v>
      </c>
      <c r="B144" s="21" t="s">
        <v>701</v>
      </c>
      <c r="C144" s="22" t="s">
        <v>702</v>
      </c>
      <c r="D144" s="21" t="s">
        <v>694</v>
      </c>
      <c r="E144" s="23">
        <v>0</v>
      </c>
      <c r="F144" s="24">
        <v>0</v>
      </c>
      <c r="G144" s="24">
        <v>0</v>
      </c>
      <c r="H144" s="25">
        <v>0</v>
      </c>
      <c r="I144" s="26"/>
      <c r="J144" s="24">
        <v>0</v>
      </c>
      <c r="K144" s="27">
        <v>0</v>
      </c>
      <c r="L144" s="43">
        <v>0</v>
      </c>
      <c r="M144" s="53">
        <v>0</v>
      </c>
      <c r="O144" s="60">
        <v>13695</v>
      </c>
      <c r="P144" s="60">
        <v>2822</v>
      </c>
      <c r="Q144" s="60">
        <v>2257.6</v>
      </c>
      <c r="R144" s="60">
        <v>2116.5</v>
      </c>
      <c r="T144" s="96">
        <f t="shared" si="8"/>
        <v>0</v>
      </c>
      <c r="U144" s="96">
        <f t="shared" si="9"/>
        <v>0</v>
      </c>
      <c r="W144" s="94">
        <f t="shared" si="10"/>
        <v>0</v>
      </c>
      <c r="X144" s="94">
        <f t="shared" si="11"/>
        <v>0</v>
      </c>
    </row>
    <row r="145" spans="1:24" ht="51">
      <c r="A145" s="20">
        <v>135</v>
      </c>
      <c r="B145" s="21" t="s">
        <v>703</v>
      </c>
      <c r="C145" s="28" t="s">
        <v>704</v>
      </c>
      <c r="D145" s="21" t="s">
        <v>705</v>
      </c>
      <c r="E145" s="23">
        <v>0</v>
      </c>
      <c r="F145" s="24">
        <v>0</v>
      </c>
      <c r="G145" s="24">
        <v>0</v>
      </c>
      <c r="H145" s="25">
        <v>0</v>
      </c>
      <c r="I145" s="26"/>
      <c r="J145" s="24">
        <v>0</v>
      </c>
      <c r="K145" s="27">
        <v>0</v>
      </c>
      <c r="L145" s="43">
        <v>0</v>
      </c>
      <c r="M145" s="53">
        <v>0</v>
      </c>
      <c r="O145" s="60">
        <v>105871</v>
      </c>
      <c r="P145" s="60">
        <v>19336</v>
      </c>
      <c r="Q145" s="60">
        <v>15468.8</v>
      </c>
      <c r="R145" s="60">
        <v>14502</v>
      </c>
      <c r="T145" s="96">
        <f t="shared" si="8"/>
        <v>0</v>
      </c>
      <c r="U145" s="96">
        <f t="shared" si="9"/>
        <v>0</v>
      </c>
      <c r="W145" s="94">
        <f t="shared" si="10"/>
        <v>0</v>
      </c>
      <c r="X145" s="94">
        <f t="shared" si="11"/>
        <v>0</v>
      </c>
    </row>
    <row r="146" spans="1:24" ht="25.5">
      <c r="A146" s="20">
        <v>136</v>
      </c>
      <c r="B146" s="21" t="s">
        <v>706</v>
      </c>
      <c r="C146" s="28" t="s">
        <v>707</v>
      </c>
      <c r="D146" s="21" t="s">
        <v>694</v>
      </c>
      <c r="E146" s="23">
        <v>0</v>
      </c>
      <c r="F146" s="24">
        <v>0</v>
      </c>
      <c r="G146" s="24">
        <v>0</v>
      </c>
      <c r="H146" s="25">
        <v>0</v>
      </c>
      <c r="I146" s="26"/>
      <c r="J146" s="24">
        <v>0</v>
      </c>
      <c r="K146" s="27">
        <v>0</v>
      </c>
      <c r="L146" s="43">
        <v>0</v>
      </c>
      <c r="M146" s="53">
        <v>0</v>
      </c>
      <c r="O146" s="60">
        <v>16301</v>
      </c>
      <c r="P146" s="60">
        <v>7013</v>
      </c>
      <c r="Q146" s="60">
        <v>5610.4</v>
      </c>
      <c r="R146" s="60">
        <v>5259.75</v>
      </c>
      <c r="T146" s="96">
        <f t="shared" si="8"/>
        <v>0</v>
      </c>
      <c r="U146" s="96">
        <f t="shared" si="9"/>
        <v>0</v>
      </c>
      <c r="W146" s="94">
        <f t="shared" si="10"/>
        <v>0</v>
      </c>
      <c r="X146" s="94">
        <f t="shared" si="11"/>
        <v>0</v>
      </c>
    </row>
    <row r="147" spans="1:24" ht="51">
      <c r="A147" s="20">
        <v>137</v>
      </c>
      <c r="B147" s="21" t="s">
        <v>708</v>
      </c>
      <c r="C147" s="28" t="s">
        <v>709</v>
      </c>
      <c r="D147" s="21" t="s">
        <v>694</v>
      </c>
      <c r="E147" s="23">
        <v>0</v>
      </c>
      <c r="F147" s="24">
        <v>0</v>
      </c>
      <c r="G147" s="24">
        <v>0</v>
      </c>
      <c r="H147" s="25">
        <v>0</v>
      </c>
      <c r="I147" s="26"/>
      <c r="J147" s="24">
        <v>0</v>
      </c>
      <c r="K147" s="27">
        <v>0</v>
      </c>
      <c r="L147" s="43">
        <v>0</v>
      </c>
      <c r="M147" s="53">
        <v>0</v>
      </c>
      <c r="O147" s="60">
        <v>51332</v>
      </c>
      <c r="P147" s="60">
        <v>17500</v>
      </c>
      <c r="Q147" s="60">
        <v>14000</v>
      </c>
      <c r="R147" s="60">
        <v>13125</v>
      </c>
      <c r="T147" s="96">
        <f t="shared" si="8"/>
        <v>0</v>
      </c>
      <c r="U147" s="96">
        <f t="shared" si="9"/>
        <v>0</v>
      </c>
      <c r="W147" s="94">
        <f t="shared" si="10"/>
        <v>0</v>
      </c>
      <c r="X147" s="94">
        <f t="shared" si="11"/>
        <v>0</v>
      </c>
    </row>
    <row r="148" spans="1:24" ht="25.5">
      <c r="A148" s="20">
        <v>138</v>
      </c>
      <c r="B148" s="21" t="s">
        <v>710</v>
      </c>
      <c r="C148" s="28" t="s">
        <v>711</v>
      </c>
      <c r="D148" s="21" t="s">
        <v>694</v>
      </c>
      <c r="E148" s="23">
        <v>3</v>
      </c>
      <c r="F148" s="24">
        <v>6698</v>
      </c>
      <c r="G148" s="24">
        <v>2489</v>
      </c>
      <c r="H148" s="25">
        <v>0</v>
      </c>
      <c r="I148" s="26"/>
      <c r="J148" s="24">
        <v>6698</v>
      </c>
      <c r="K148" s="27">
        <v>20094</v>
      </c>
      <c r="L148" s="43">
        <v>0</v>
      </c>
      <c r="M148" s="53">
        <v>3</v>
      </c>
      <c r="O148" s="60">
        <v>8314</v>
      </c>
      <c r="P148" s="60">
        <v>2489</v>
      </c>
      <c r="Q148" s="60">
        <v>1991.2</v>
      </c>
      <c r="R148" s="60">
        <v>1866.75</v>
      </c>
      <c r="T148" s="96">
        <f t="shared" si="8"/>
        <v>13337057.6</v>
      </c>
      <c r="U148" s="96">
        <f t="shared" si="9"/>
        <v>12503491.5</v>
      </c>
      <c r="W148" s="94">
        <f t="shared" si="10"/>
        <v>13337057.6</v>
      </c>
      <c r="X148" s="94">
        <f t="shared" si="11"/>
        <v>12503491.5</v>
      </c>
    </row>
    <row r="149" spans="1:24" ht="38.25">
      <c r="A149" s="20">
        <v>139</v>
      </c>
      <c r="B149" s="21" t="s">
        <v>712</v>
      </c>
      <c r="C149" s="22" t="s">
        <v>713</v>
      </c>
      <c r="D149" s="21" t="s">
        <v>714</v>
      </c>
      <c r="E149" s="23">
        <v>0</v>
      </c>
      <c r="F149" s="24">
        <v>0</v>
      </c>
      <c r="G149" s="24">
        <v>0</v>
      </c>
      <c r="H149" s="25">
        <v>0</v>
      </c>
      <c r="I149" s="26"/>
      <c r="J149" s="24">
        <v>0</v>
      </c>
      <c r="K149" s="27">
        <v>0</v>
      </c>
      <c r="L149" s="43">
        <v>0</v>
      </c>
      <c r="M149" s="53">
        <v>0</v>
      </c>
      <c r="O149" s="60">
        <v>25240</v>
      </c>
      <c r="P149" s="60">
        <v>7808</v>
      </c>
      <c r="Q149" s="60">
        <v>6246.4</v>
      </c>
      <c r="R149" s="60">
        <v>5856</v>
      </c>
      <c r="T149" s="96">
        <f t="shared" si="8"/>
        <v>0</v>
      </c>
      <c r="U149" s="96">
        <f t="shared" si="9"/>
        <v>0</v>
      </c>
      <c r="W149" s="94">
        <f t="shared" si="10"/>
        <v>0</v>
      </c>
      <c r="X149" s="94">
        <f t="shared" si="11"/>
        <v>0</v>
      </c>
    </row>
    <row r="150" spans="1:24" ht="63.75">
      <c r="A150" s="20">
        <v>140</v>
      </c>
      <c r="B150" s="21" t="s">
        <v>715</v>
      </c>
      <c r="C150" s="22" t="s">
        <v>716</v>
      </c>
      <c r="D150" s="21" t="s">
        <v>714</v>
      </c>
      <c r="E150" s="23">
        <v>0</v>
      </c>
      <c r="F150" s="24">
        <v>0</v>
      </c>
      <c r="G150" s="24">
        <v>0</v>
      </c>
      <c r="H150" s="25">
        <v>0</v>
      </c>
      <c r="I150" s="26"/>
      <c r="J150" s="24">
        <v>0</v>
      </c>
      <c r="K150" s="27">
        <v>0</v>
      </c>
      <c r="L150" s="43">
        <v>0</v>
      </c>
      <c r="M150" s="53">
        <v>0</v>
      </c>
      <c r="O150" s="60">
        <v>551236</v>
      </c>
      <c r="P150" s="60">
        <v>11878</v>
      </c>
      <c r="Q150" s="60">
        <v>9502.4</v>
      </c>
      <c r="R150" s="60">
        <v>8908.5</v>
      </c>
      <c r="T150" s="96">
        <f t="shared" si="8"/>
        <v>0</v>
      </c>
      <c r="U150" s="96">
        <f t="shared" si="9"/>
        <v>0</v>
      </c>
      <c r="W150" s="94">
        <f t="shared" si="10"/>
        <v>0</v>
      </c>
      <c r="X150" s="94">
        <f t="shared" si="11"/>
        <v>0</v>
      </c>
    </row>
    <row r="151" spans="1:24" ht="51">
      <c r="A151" s="20">
        <v>141</v>
      </c>
      <c r="B151" s="21" t="s">
        <v>717</v>
      </c>
      <c r="C151" s="22" t="s">
        <v>718</v>
      </c>
      <c r="D151" s="21" t="s">
        <v>719</v>
      </c>
      <c r="E151" s="23">
        <v>0</v>
      </c>
      <c r="F151" s="24">
        <v>0</v>
      </c>
      <c r="G151" s="24">
        <v>0</v>
      </c>
      <c r="H151" s="25">
        <v>0</v>
      </c>
      <c r="I151" s="26"/>
      <c r="J151" s="24">
        <v>0</v>
      </c>
      <c r="K151" s="27">
        <v>0</v>
      </c>
      <c r="L151" s="43">
        <v>0</v>
      </c>
      <c r="M151" s="53">
        <v>0</v>
      </c>
      <c r="O151" s="60">
        <v>4129</v>
      </c>
      <c r="P151" s="60">
        <v>1566</v>
      </c>
      <c r="Q151" s="60">
        <v>1252.8</v>
      </c>
      <c r="R151" s="60">
        <v>1174.5</v>
      </c>
      <c r="T151" s="96">
        <f t="shared" si="8"/>
        <v>0</v>
      </c>
      <c r="U151" s="96">
        <f t="shared" si="9"/>
        <v>0</v>
      </c>
      <c r="W151" s="94">
        <f t="shared" si="10"/>
        <v>0</v>
      </c>
      <c r="X151" s="94">
        <f t="shared" si="11"/>
        <v>0</v>
      </c>
    </row>
    <row r="152" spans="1:24" ht="51">
      <c r="A152" s="20">
        <v>142</v>
      </c>
      <c r="B152" s="21" t="s">
        <v>720</v>
      </c>
      <c r="C152" s="22" t="s">
        <v>721</v>
      </c>
      <c r="D152" s="21" t="s">
        <v>719</v>
      </c>
      <c r="E152" s="23">
        <v>0</v>
      </c>
      <c r="F152" s="24">
        <v>0</v>
      </c>
      <c r="G152" s="24">
        <v>0</v>
      </c>
      <c r="H152" s="25">
        <v>0</v>
      </c>
      <c r="I152" s="26"/>
      <c r="J152" s="24">
        <v>0</v>
      </c>
      <c r="K152" s="27">
        <v>0</v>
      </c>
      <c r="L152" s="43">
        <v>0</v>
      </c>
      <c r="M152" s="53">
        <v>0</v>
      </c>
      <c r="O152" s="60">
        <v>25678</v>
      </c>
      <c r="P152" s="60">
        <v>7963</v>
      </c>
      <c r="Q152" s="60">
        <v>6370.4</v>
      </c>
      <c r="R152" s="60">
        <v>5972.25</v>
      </c>
      <c r="T152" s="96">
        <f t="shared" si="8"/>
        <v>0</v>
      </c>
      <c r="U152" s="96">
        <f t="shared" si="9"/>
        <v>0</v>
      </c>
      <c r="W152" s="94">
        <f t="shared" si="10"/>
        <v>0</v>
      </c>
      <c r="X152" s="94">
        <f t="shared" si="11"/>
        <v>0</v>
      </c>
    </row>
    <row r="153" spans="1:24" ht="51">
      <c r="A153" s="20">
        <v>143</v>
      </c>
      <c r="B153" s="21" t="s">
        <v>722</v>
      </c>
      <c r="C153" s="28" t="s">
        <v>723</v>
      </c>
      <c r="D153" s="21" t="s">
        <v>719</v>
      </c>
      <c r="E153" s="23">
        <v>60</v>
      </c>
      <c r="F153" s="24">
        <v>11761</v>
      </c>
      <c r="G153" s="24">
        <v>8513</v>
      </c>
      <c r="H153" s="25">
        <v>0</v>
      </c>
      <c r="I153" s="26"/>
      <c r="J153" s="24">
        <v>11761</v>
      </c>
      <c r="K153" s="27">
        <v>705660</v>
      </c>
      <c r="L153" s="43">
        <v>0</v>
      </c>
      <c r="M153" s="53">
        <v>60</v>
      </c>
      <c r="O153" s="60">
        <v>27591</v>
      </c>
      <c r="P153" s="60">
        <v>8513</v>
      </c>
      <c r="Q153" s="60">
        <v>6810.4</v>
      </c>
      <c r="R153" s="60">
        <v>6384.75</v>
      </c>
      <c r="T153" s="96">
        <f t="shared" si="8"/>
        <v>80097114.399999991</v>
      </c>
      <c r="U153" s="96">
        <f t="shared" si="9"/>
        <v>75091044.75</v>
      </c>
      <c r="W153" s="94">
        <f t="shared" si="10"/>
        <v>80097114.399999991</v>
      </c>
      <c r="X153" s="94">
        <f t="shared" si="11"/>
        <v>75091044.75</v>
      </c>
    </row>
    <row r="154" spans="1:24" ht="51">
      <c r="A154" s="20">
        <v>144</v>
      </c>
      <c r="B154" s="21" t="s">
        <v>724</v>
      </c>
      <c r="C154" s="22" t="s">
        <v>725</v>
      </c>
      <c r="D154" s="21" t="s">
        <v>719</v>
      </c>
      <c r="E154" s="23">
        <v>0</v>
      </c>
      <c r="F154" s="24">
        <v>0</v>
      </c>
      <c r="G154" s="24">
        <v>0</v>
      </c>
      <c r="H154" s="25">
        <v>0</v>
      </c>
      <c r="I154" s="26"/>
      <c r="J154" s="24">
        <v>0</v>
      </c>
      <c r="K154" s="27">
        <v>0</v>
      </c>
      <c r="L154" s="43">
        <v>0</v>
      </c>
      <c r="M154" s="53">
        <v>0</v>
      </c>
      <c r="O154" s="60">
        <v>31403</v>
      </c>
      <c r="P154" s="60">
        <v>9042</v>
      </c>
      <c r="Q154" s="60">
        <v>7233.6</v>
      </c>
      <c r="R154" s="60">
        <v>6781.5</v>
      </c>
      <c r="T154" s="96">
        <f t="shared" si="8"/>
        <v>0</v>
      </c>
      <c r="U154" s="96">
        <f t="shared" si="9"/>
        <v>0</v>
      </c>
      <c r="W154" s="94">
        <f t="shared" si="10"/>
        <v>0</v>
      </c>
      <c r="X154" s="94">
        <f t="shared" si="11"/>
        <v>0</v>
      </c>
    </row>
    <row r="155" spans="1:24" ht="51">
      <c r="A155" s="20">
        <v>145</v>
      </c>
      <c r="B155" s="21" t="s">
        <v>726</v>
      </c>
      <c r="C155" s="28" t="s">
        <v>727</v>
      </c>
      <c r="D155" s="21" t="s">
        <v>719</v>
      </c>
      <c r="E155" s="23">
        <v>0</v>
      </c>
      <c r="F155" s="24">
        <v>0</v>
      </c>
      <c r="G155" s="24">
        <v>0</v>
      </c>
      <c r="H155" s="25">
        <v>0</v>
      </c>
      <c r="I155" s="26"/>
      <c r="J155" s="24">
        <v>0</v>
      </c>
      <c r="K155" s="27">
        <v>0</v>
      </c>
      <c r="L155" s="43">
        <v>0</v>
      </c>
      <c r="M155" s="53">
        <v>0</v>
      </c>
      <c r="O155" s="60">
        <v>37949</v>
      </c>
      <c r="P155" s="60">
        <v>10292</v>
      </c>
      <c r="Q155" s="60">
        <v>8233.6</v>
      </c>
      <c r="R155" s="60">
        <v>7719</v>
      </c>
      <c r="T155" s="96">
        <f t="shared" si="8"/>
        <v>0</v>
      </c>
      <c r="U155" s="96">
        <f t="shared" si="9"/>
        <v>0</v>
      </c>
      <c r="W155" s="94">
        <f t="shared" si="10"/>
        <v>0</v>
      </c>
      <c r="X155" s="94">
        <f t="shared" si="11"/>
        <v>0</v>
      </c>
    </row>
    <row r="156" spans="1:24" ht="63.75">
      <c r="A156" s="20">
        <v>146</v>
      </c>
      <c r="B156" s="21" t="s">
        <v>728</v>
      </c>
      <c r="C156" s="28" t="s">
        <v>729</v>
      </c>
      <c r="D156" s="21" t="s">
        <v>719</v>
      </c>
      <c r="E156" s="23">
        <v>0</v>
      </c>
      <c r="F156" s="24">
        <v>0</v>
      </c>
      <c r="G156" s="24">
        <v>0</v>
      </c>
      <c r="H156" s="25">
        <v>0</v>
      </c>
      <c r="I156" s="26"/>
      <c r="J156" s="24">
        <v>0</v>
      </c>
      <c r="K156" s="27">
        <v>0</v>
      </c>
      <c r="L156" s="43">
        <v>0</v>
      </c>
      <c r="M156" s="53">
        <v>0</v>
      </c>
      <c r="O156" s="60">
        <v>43141</v>
      </c>
      <c r="P156" s="60">
        <v>16467</v>
      </c>
      <c r="Q156" s="60">
        <v>13173.6</v>
      </c>
      <c r="R156" s="60">
        <v>12350.25</v>
      </c>
      <c r="T156" s="96">
        <f t="shared" si="8"/>
        <v>0</v>
      </c>
      <c r="U156" s="96">
        <f t="shared" si="9"/>
        <v>0</v>
      </c>
      <c r="W156" s="94">
        <f t="shared" si="10"/>
        <v>0</v>
      </c>
      <c r="X156" s="94">
        <f t="shared" si="11"/>
        <v>0</v>
      </c>
    </row>
    <row r="157" spans="1:24" ht="63.75">
      <c r="A157" s="20">
        <v>147</v>
      </c>
      <c r="B157" s="21" t="s">
        <v>730</v>
      </c>
      <c r="C157" s="22" t="s">
        <v>731</v>
      </c>
      <c r="D157" s="21" t="s">
        <v>719</v>
      </c>
      <c r="E157" s="23">
        <v>0</v>
      </c>
      <c r="F157" s="24">
        <v>0</v>
      </c>
      <c r="G157" s="24">
        <v>0</v>
      </c>
      <c r="H157" s="25">
        <v>0</v>
      </c>
      <c r="I157" s="26"/>
      <c r="J157" s="24">
        <v>0</v>
      </c>
      <c r="K157" s="27">
        <v>0</v>
      </c>
      <c r="L157" s="43">
        <v>0</v>
      </c>
      <c r="M157" s="53">
        <v>0</v>
      </c>
      <c r="O157" s="60">
        <v>34488</v>
      </c>
      <c r="P157" s="60">
        <v>14366</v>
      </c>
      <c r="Q157" s="60">
        <v>11492.8</v>
      </c>
      <c r="R157" s="60">
        <v>10774.5</v>
      </c>
      <c r="T157" s="96">
        <f t="shared" si="8"/>
        <v>0</v>
      </c>
      <c r="U157" s="96">
        <f t="shared" si="9"/>
        <v>0</v>
      </c>
      <c r="W157" s="94">
        <f t="shared" si="10"/>
        <v>0</v>
      </c>
      <c r="X157" s="94">
        <f t="shared" si="11"/>
        <v>0</v>
      </c>
    </row>
    <row r="158" spans="1:24" ht="76.5">
      <c r="A158" s="20">
        <v>148</v>
      </c>
      <c r="B158" s="21" t="s">
        <v>732</v>
      </c>
      <c r="C158" s="22" t="s">
        <v>733</v>
      </c>
      <c r="D158" s="21" t="s">
        <v>719</v>
      </c>
      <c r="E158" s="23">
        <v>70</v>
      </c>
      <c r="F158" s="24">
        <v>53619</v>
      </c>
      <c r="G158" s="24">
        <v>23273</v>
      </c>
      <c r="H158" s="25">
        <v>0</v>
      </c>
      <c r="I158" s="26"/>
      <c r="J158" s="24">
        <v>53619</v>
      </c>
      <c r="K158" s="27">
        <v>3753330</v>
      </c>
      <c r="L158" s="43">
        <v>0</v>
      </c>
      <c r="M158" s="53">
        <v>70</v>
      </c>
      <c r="O158" s="60">
        <v>59575</v>
      </c>
      <c r="P158" s="60">
        <v>23273</v>
      </c>
      <c r="Q158" s="60">
        <v>18618.400000000001</v>
      </c>
      <c r="R158" s="60">
        <v>17454.75</v>
      </c>
      <c r="T158" s="96">
        <f t="shared" si="8"/>
        <v>998299989.60000002</v>
      </c>
      <c r="U158" s="96">
        <f t="shared" si="9"/>
        <v>935906240.25</v>
      </c>
      <c r="W158" s="94">
        <f t="shared" si="10"/>
        <v>998299989.60000002</v>
      </c>
      <c r="X158" s="94">
        <f t="shared" si="11"/>
        <v>935906240.25</v>
      </c>
    </row>
    <row r="159" spans="1:24" ht="76.5">
      <c r="A159" s="20">
        <v>149</v>
      </c>
      <c r="B159" s="21" t="s">
        <v>734</v>
      </c>
      <c r="C159" s="22" t="s">
        <v>735</v>
      </c>
      <c r="D159" s="21" t="s">
        <v>719</v>
      </c>
      <c r="E159" s="23">
        <v>0</v>
      </c>
      <c r="F159" s="24">
        <v>0</v>
      </c>
      <c r="G159" s="24">
        <v>0</v>
      </c>
      <c r="H159" s="25">
        <v>0</v>
      </c>
      <c r="I159" s="26"/>
      <c r="J159" s="24">
        <v>0</v>
      </c>
      <c r="K159" s="27">
        <v>0</v>
      </c>
      <c r="L159" s="43">
        <v>0</v>
      </c>
      <c r="M159" s="53">
        <v>0</v>
      </c>
      <c r="O159" s="60">
        <v>48445</v>
      </c>
      <c r="P159" s="60">
        <v>20073</v>
      </c>
      <c r="Q159" s="60">
        <v>16058.4</v>
      </c>
      <c r="R159" s="60">
        <v>15054.75</v>
      </c>
      <c r="T159" s="96">
        <f t="shared" si="8"/>
        <v>0</v>
      </c>
      <c r="U159" s="96">
        <f t="shared" si="9"/>
        <v>0</v>
      </c>
      <c r="W159" s="94">
        <f t="shared" si="10"/>
        <v>0</v>
      </c>
      <c r="X159" s="94">
        <f t="shared" si="11"/>
        <v>0</v>
      </c>
    </row>
    <row r="160" spans="1:24" ht="76.5">
      <c r="A160" s="20">
        <v>150</v>
      </c>
      <c r="B160" s="21" t="s">
        <v>736</v>
      </c>
      <c r="C160" s="22" t="s">
        <v>737</v>
      </c>
      <c r="D160" s="21" t="s">
        <v>559</v>
      </c>
      <c r="E160" s="23">
        <v>0</v>
      </c>
      <c r="F160" s="24">
        <v>0</v>
      </c>
      <c r="G160" s="24">
        <v>0</v>
      </c>
      <c r="H160" s="25">
        <v>0</v>
      </c>
      <c r="I160" s="26"/>
      <c r="J160" s="24">
        <v>0</v>
      </c>
      <c r="K160" s="27">
        <v>0</v>
      </c>
      <c r="L160" s="43">
        <v>0</v>
      </c>
      <c r="M160" s="53">
        <v>0</v>
      </c>
      <c r="O160" s="60">
        <v>61569</v>
      </c>
      <c r="P160" s="60">
        <v>4690</v>
      </c>
      <c r="Q160" s="60">
        <v>3752</v>
      </c>
      <c r="R160" s="60">
        <v>3517.5</v>
      </c>
      <c r="T160" s="96">
        <f t="shared" si="8"/>
        <v>0</v>
      </c>
      <c r="U160" s="96">
        <f t="shared" si="9"/>
        <v>0</v>
      </c>
      <c r="W160" s="94">
        <f t="shared" si="10"/>
        <v>0</v>
      </c>
      <c r="X160" s="94">
        <f t="shared" si="11"/>
        <v>0</v>
      </c>
    </row>
    <row r="161" spans="1:24" ht="76.5">
      <c r="A161" s="20">
        <v>151</v>
      </c>
      <c r="B161" s="21" t="s">
        <v>738</v>
      </c>
      <c r="C161" s="22" t="s">
        <v>739</v>
      </c>
      <c r="D161" s="21" t="s">
        <v>559</v>
      </c>
      <c r="E161" s="23">
        <v>0</v>
      </c>
      <c r="F161" s="24">
        <v>0</v>
      </c>
      <c r="G161" s="24">
        <v>0</v>
      </c>
      <c r="H161" s="25">
        <v>0</v>
      </c>
      <c r="I161" s="26"/>
      <c r="J161" s="24">
        <v>0</v>
      </c>
      <c r="K161" s="27">
        <v>0</v>
      </c>
      <c r="L161" s="43">
        <v>0</v>
      </c>
      <c r="M161" s="53">
        <v>0</v>
      </c>
      <c r="O161" s="60">
        <v>33484</v>
      </c>
      <c r="P161" s="60">
        <v>5310</v>
      </c>
      <c r="Q161" s="60">
        <v>4248</v>
      </c>
      <c r="R161" s="60">
        <v>3982.5</v>
      </c>
      <c r="T161" s="96">
        <f t="shared" si="8"/>
        <v>0</v>
      </c>
      <c r="U161" s="96">
        <f t="shared" si="9"/>
        <v>0</v>
      </c>
      <c r="W161" s="94">
        <f t="shared" si="10"/>
        <v>0</v>
      </c>
      <c r="X161" s="94">
        <f t="shared" si="11"/>
        <v>0</v>
      </c>
    </row>
    <row r="162" spans="1:24" ht="89.25">
      <c r="A162" s="20">
        <v>152</v>
      </c>
      <c r="B162" s="21" t="s">
        <v>740</v>
      </c>
      <c r="C162" s="22" t="s">
        <v>741</v>
      </c>
      <c r="D162" s="21" t="s">
        <v>559</v>
      </c>
      <c r="E162" s="23">
        <v>0</v>
      </c>
      <c r="F162" s="24">
        <v>0</v>
      </c>
      <c r="G162" s="24">
        <v>0</v>
      </c>
      <c r="H162" s="25">
        <v>0</v>
      </c>
      <c r="I162" s="26"/>
      <c r="J162" s="24">
        <v>0</v>
      </c>
      <c r="K162" s="27">
        <v>0</v>
      </c>
      <c r="L162" s="43">
        <v>0</v>
      </c>
      <c r="M162" s="53">
        <v>0</v>
      </c>
      <c r="O162" s="60">
        <v>45230</v>
      </c>
      <c r="P162" s="60">
        <v>1753</v>
      </c>
      <c r="Q162" s="60">
        <v>1402.4</v>
      </c>
      <c r="R162" s="60">
        <v>1314.75</v>
      </c>
      <c r="T162" s="96">
        <f t="shared" si="8"/>
        <v>0</v>
      </c>
      <c r="U162" s="96">
        <f t="shared" si="9"/>
        <v>0</v>
      </c>
      <c r="W162" s="94">
        <f t="shared" si="10"/>
        <v>0</v>
      </c>
      <c r="X162" s="94">
        <f t="shared" si="11"/>
        <v>0</v>
      </c>
    </row>
    <row r="163" spans="1:24" ht="89.25">
      <c r="A163" s="20">
        <v>153</v>
      </c>
      <c r="B163" s="21" t="s">
        <v>742</v>
      </c>
      <c r="C163" s="22" t="s">
        <v>743</v>
      </c>
      <c r="D163" s="21" t="s">
        <v>559</v>
      </c>
      <c r="E163" s="23">
        <v>0</v>
      </c>
      <c r="F163" s="24">
        <v>0</v>
      </c>
      <c r="G163" s="24">
        <v>0</v>
      </c>
      <c r="H163" s="25">
        <v>0</v>
      </c>
      <c r="I163" s="26"/>
      <c r="J163" s="24">
        <v>0</v>
      </c>
      <c r="K163" s="27">
        <v>0</v>
      </c>
      <c r="L163" s="43">
        <v>0</v>
      </c>
      <c r="M163" s="53">
        <v>0</v>
      </c>
      <c r="O163" s="60">
        <v>42427</v>
      </c>
      <c r="P163" s="60">
        <v>4412</v>
      </c>
      <c r="Q163" s="60">
        <v>3529.6</v>
      </c>
      <c r="R163" s="60">
        <v>3309</v>
      </c>
      <c r="T163" s="96">
        <f t="shared" si="8"/>
        <v>0</v>
      </c>
      <c r="U163" s="96">
        <f t="shared" si="9"/>
        <v>0</v>
      </c>
      <c r="W163" s="94">
        <f t="shared" si="10"/>
        <v>0</v>
      </c>
      <c r="X163" s="94">
        <f t="shared" si="11"/>
        <v>0</v>
      </c>
    </row>
    <row r="164" spans="1:24" ht="38.25">
      <c r="A164" s="20">
        <v>154</v>
      </c>
      <c r="B164" s="21" t="s">
        <v>744</v>
      </c>
      <c r="C164" s="22" t="s">
        <v>745</v>
      </c>
      <c r="D164" s="21" t="s">
        <v>714</v>
      </c>
      <c r="E164" s="23">
        <v>0</v>
      </c>
      <c r="F164" s="24">
        <v>0</v>
      </c>
      <c r="G164" s="24">
        <v>0</v>
      </c>
      <c r="H164" s="25">
        <v>0</v>
      </c>
      <c r="I164" s="26"/>
      <c r="J164" s="24">
        <v>0</v>
      </c>
      <c r="K164" s="27">
        <v>0</v>
      </c>
      <c r="L164" s="43">
        <v>0</v>
      </c>
      <c r="M164" s="53">
        <v>0</v>
      </c>
      <c r="O164" s="60">
        <v>23967</v>
      </c>
      <c r="P164" s="60">
        <v>2543</v>
      </c>
      <c r="Q164" s="60">
        <v>2034.4</v>
      </c>
      <c r="R164" s="60">
        <v>1907.25</v>
      </c>
      <c r="T164" s="96">
        <f t="shared" si="8"/>
        <v>0</v>
      </c>
      <c r="U164" s="96">
        <f t="shared" si="9"/>
        <v>0</v>
      </c>
      <c r="W164" s="94">
        <f t="shared" si="10"/>
        <v>0</v>
      </c>
      <c r="X164" s="94">
        <f t="shared" si="11"/>
        <v>0</v>
      </c>
    </row>
    <row r="165" spans="1:24" ht="51">
      <c r="A165" s="20">
        <v>155</v>
      </c>
      <c r="B165" s="21" t="s">
        <v>746</v>
      </c>
      <c r="C165" s="22" t="s">
        <v>747</v>
      </c>
      <c r="D165" s="21" t="s">
        <v>748</v>
      </c>
      <c r="E165" s="23">
        <v>0</v>
      </c>
      <c r="F165" s="24">
        <v>0</v>
      </c>
      <c r="G165" s="24">
        <v>0</v>
      </c>
      <c r="H165" s="25">
        <v>0</v>
      </c>
      <c r="I165" s="26"/>
      <c r="J165" s="24">
        <v>0</v>
      </c>
      <c r="K165" s="27">
        <v>0</v>
      </c>
      <c r="L165" s="43">
        <v>0</v>
      </c>
      <c r="M165" s="53">
        <v>0</v>
      </c>
      <c r="O165" s="60">
        <v>12512</v>
      </c>
      <c r="P165" s="60">
        <v>4283</v>
      </c>
      <c r="Q165" s="60">
        <v>3426.4</v>
      </c>
      <c r="R165" s="60">
        <v>3212.25</v>
      </c>
      <c r="T165" s="96">
        <f t="shared" si="8"/>
        <v>0</v>
      </c>
      <c r="U165" s="96">
        <f t="shared" si="9"/>
        <v>0</v>
      </c>
      <c r="W165" s="94">
        <f t="shared" si="10"/>
        <v>0</v>
      </c>
      <c r="X165" s="94">
        <f t="shared" si="11"/>
        <v>0</v>
      </c>
    </row>
    <row r="166" spans="1:24" ht="51">
      <c r="A166" s="20">
        <v>156</v>
      </c>
      <c r="B166" s="21" t="s">
        <v>749</v>
      </c>
      <c r="C166" s="22" t="s">
        <v>750</v>
      </c>
      <c r="D166" s="21" t="s">
        <v>751</v>
      </c>
      <c r="E166" s="23">
        <v>20</v>
      </c>
      <c r="F166" s="24">
        <v>8932</v>
      </c>
      <c r="G166" s="24">
        <v>4888</v>
      </c>
      <c r="H166" s="25">
        <v>0</v>
      </c>
      <c r="I166" s="26"/>
      <c r="J166" s="24">
        <v>8932</v>
      </c>
      <c r="K166" s="27">
        <v>178640</v>
      </c>
      <c r="L166" s="43">
        <v>0</v>
      </c>
      <c r="M166" s="53">
        <v>20</v>
      </c>
      <c r="O166" s="60">
        <v>14135</v>
      </c>
      <c r="P166" s="60">
        <v>4888</v>
      </c>
      <c r="Q166" s="60">
        <v>3910.4</v>
      </c>
      <c r="R166" s="60">
        <v>3666</v>
      </c>
      <c r="T166" s="96">
        <f t="shared" si="8"/>
        <v>34927692.800000004</v>
      </c>
      <c r="U166" s="96">
        <f t="shared" si="9"/>
        <v>32744712</v>
      </c>
      <c r="W166" s="94">
        <f t="shared" si="10"/>
        <v>34927692.800000004</v>
      </c>
      <c r="X166" s="94">
        <f t="shared" si="11"/>
        <v>32744712</v>
      </c>
    </row>
    <row r="167" spans="1:24" ht="51">
      <c r="A167" s="20">
        <v>157</v>
      </c>
      <c r="B167" s="21" t="s">
        <v>752</v>
      </c>
      <c r="C167" s="22" t="s">
        <v>753</v>
      </c>
      <c r="D167" s="21" t="s">
        <v>754</v>
      </c>
      <c r="E167" s="23">
        <v>20</v>
      </c>
      <c r="F167" s="24">
        <v>11470</v>
      </c>
      <c r="G167" s="24">
        <v>7289</v>
      </c>
      <c r="H167" s="25">
        <v>0</v>
      </c>
      <c r="I167" s="26"/>
      <c r="J167" s="24">
        <v>11470</v>
      </c>
      <c r="K167" s="27">
        <v>229400</v>
      </c>
      <c r="L167" s="43">
        <v>0</v>
      </c>
      <c r="M167" s="53">
        <v>20</v>
      </c>
      <c r="O167" s="60">
        <v>14491</v>
      </c>
      <c r="P167" s="60">
        <v>7289</v>
      </c>
      <c r="Q167" s="60">
        <v>5831.2</v>
      </c>
      <c r="R167" s="60">
        <v>5466.75</v>
      </c>
      <c r="T167" s="96">
        <f t="shared" si="8"/>
        <v>66883864</v>
      </c>
      <c r="U167" s="96">
        <f t="shared" si="9"/>
        <v>62703622.5</v>
      </c>
      <c r="W167" s="94">
        <f t="shared" si="10"/>
        <v>66883864</v>
      </c>
      <c r="X167" s="94">
        <f t="shared" si="11"/>
        <v>62703622.5</v>
      </c>
    </row>
    <row r="168" spans="1:24" ht="89.25">
      <c r="A168" s="20">
        <v>158</v>
      </c>
      <c r="B168" s="21" t="s">
        <v>755</v>
      </c>
      <c r="C168" s="22" t="s">
        <v>756</v>
      </c>
      <c r="D168" s="21" t="s">
        <v>748</v>
      </c>
      <c r="E168" s="23">
        <v>0</v>
      </c>
      <c r="F168" s="24">
        <v>0</v>
      </c>
      <c r="G168" s="24">
        <v>0</v>
      </c>
      <c r="H168" s="25">
        <v>0</v>
      </c>
      <c r="I168" s="26"/>
      <c r="J168" s="24">
        <v>0</v>
      </c>
      <c r="K168" s="27">
        <v>0</v>
      </c>
      <c r="L168" s="43">
        <v>0</v>
      </c>
      <c r="M168" s="53">
        <v>0</v>
      </c>
      <c r="O168" s="60">
        <v>20905</v>
      </c>
      <c r="P168" s="60">
        <v>7448</v>
      </c>
      <c r="Q168" s="60">
        <v>5958.4</v>
      </c>
      <c r="R168" s="60">
        <v>5586</v>
      </c>
      <c r="T168" s="96">
        <f t="shared" si="8"/>
        <v>0</v>
      </c>
      <c r="U168" s="96">
        <f t="shared" si="9"/>
        <v>0</v>
      </c>
      <c r="W168" s="94">
        <f t="shared" si="10"/>
        <v>0</v>
      </c>
      <c r="X168" s="94">
        <f t="shared" si="11"/>
        <v>0</v>
      </c>
    </row>
    <row r="169" spans="1:24" ht="63.75">
      <c r="A169" s="20">
        <v>159</v>
      </c>
      <c r="B169" s="21" t="s">
        <v>757</v>
      </c>
      <c r="C169" s="22" t="s">
        <v>758</v>
      </c>
      <c r="D169" s="21" t="s">
        <v>759</v>
      </c>
      <c r="E169" s="23">
        <v>5</v>
      </c>
      <c r="F169" s="24">
        <v>2130</v>
      </c>
      <c r="G169" s="24">
        <v>2130</v>
      </c>
      <c r="H169" s="25">
        <v>0</v>
      </c>
      <c r="I169" s="26"/>
      <c r="J169" s="24">
        <v>2130</v>
      </c>
      <c r="K169" s="27">
        <v>10650</v>
      </c>
      <c r="L169" s="43">
        <v>0</v>
      </c>
      <c r="M169" s="53">
        <v>5</v>
      </c>
      <c r="O169" s="60">
        <v>14139</v>
      </c>
      <c r="P169" s="60">
        <v>2130</v>
      </c>
      <c r="Q169" s="60">
        <v>1704</v>
      </c>
      <c r="R169" s="60">
        <v>1597.5</v>
      </c>
      <c r="T169" s="96">
        <f t="shared" si="8"/>
        <v>3629520</v>
      </c>
      <c r="U169" s="96">
        <f t="shared" si="9"/>
        <v>3402675</v>
      </c>
      <c r="W169" s="94">
        <f t="shared" si="10"/>
        <v>3629520</v>
      </c>
      <c r="X169" s="94">
        <f t="shared" si="11"/>
        <v>3402675</v>
      </c>
    </row>
    <row r="170" spans="1:24" ht="165.75">
      <c r="A170" s="20">
        <v>160</v>
      </c>
      <c r="B170" s="21" t="s">
        <v>760</v>
      </c>
      <c r="C170" s="22" t="s">
        <v>761</v>
      </c>
      <c r="D170" s="21" t="s">
        <v>762</v>
      </c>
      <c r="E170" s="23">
        <v>0</v>
      </c>
      <c r="F170" s="24">
        <v>0</v>
      </c>
      <c r="G170" s="24">
        <v>0</v>
      </c>
      <c r="H170" s="25">
        <v>0</v>
      </c>
      <c r="I170" s="26"/>
      <c r="J170" s="24">
        <v>0</v>
      </c>
      <c r="K170" s="27">
        <v>0</v>
      </c>
      <c r="L170" s="43">
        <v>0</v>
      </c>
      <c r="M170" s="53">
        <v>0</v>
      </c>
      <c r="O170" s="60">
        <v>4266</v>
      </c>
      <c r="P170" s="60">
        <v>1748</v>
      </c>
      <c r="Q170" s="60">
        <v>1398.4</v>
      </c>
      <c r="R170" s="60">
        <v>1311</v>
      </c>
      <c r="T170" s="96">
        <f t="shared" si="8"/>
        <v>0</v>
      </c>
      <c r="U170" s="96">
        <f t="shared" si="9"/>
        <v>0</v>
      </c>
      <c r="W170" s="94">
        <f t="shared" si="10"/>
        <v>0</v>
      </c>
      <c r="X170" s="94">
        <f t="shared" si="11"/>
        <v>0</v>
      </c>
    </row>
    <row r="171" spans="1:24" ht="102">
      <c r="A171" s="20">
        <v>161</v>
      </c>
      <c r="B171" s="21" t="s">
        <v>763</v>
      </c>
      <c r="C171" s="22" t="s">
        <v>764</v>
      </c>
      <c r="D171" s="21" t="s">
        <v>559</v>
      </c>
      <c r="E171" s="23">
        <v>0</v>
      </c>
      <c r="F171" s="24">
        <v>0</v>
      </c>
      <c r="G171" s="24">
        <v>0</v>
      </c>
      <c r="H171" s="25">
        <v>0</v>
      </c>
      <c r="I171" s="26"/>
      <c r="J171" s="24">
        <v>0</v>
      </c>
      <c r="K171" s="27">
        <v>0</v>
      </c>
      <c r="L171" s="43">
        <v>0</v>
      </c>
      <c r="M171" s="53">
        <v>0</v>
      </c>
      <c r="O171" s="60">
        <v>12833</v>
      </c>
      <c r="P171" s="60">
        <v>2262</v>
      </c>
      <c r="Q171" s="60">
        <v>1809.6</v>
      </c>
      <c r="R171" s="60">
        <v>1696.5</v>
      </c>
      <c r="T171" s="96">
        <f t="shared" si="8"/>
        <v>0</v>
      </c>
      <c r="U171" s="96">
        <f t="shared" si="9"/>
        <v>0</v>
      </c>
      <c r="W171" s="94">
        <f t="shared" si="10"/>
        <v>0</v>
      </c>
      <c r="X171" s="94">
        <f t="shared" si="11"/>
        <v>0</v>
      </c>
    </row>
    <row r="172" spans="1:24" ht="102">
      <c r="A172" s="20">
        <v>162</v>
      </c>
      <c r="B172" s="21" t="s">
        <v>765</v>
      </c>
      <c r="C172" s="28" t="s">
        <v>766</v>
      </c>
      <c r="D172" s="21" t="s">
        <v>559</v>
      </c>
      <c r="E172" s="23">
        <v>3</v>
      </c>
      <c r="F172" s="24">
        <v>3380</v>
      </c>
      <c r="G172" s="24">
        <v>2262</v>
      </c>
      <c r="H172" s="25">
        <v>0</v>
      </c>
      <c r="I172" s="26"/>
      <c r="J172" s="24">
        <v>3380</v>
      </c>
      <c r="K172" s="27">
        <v>10140</v>
      </c>
      <c r="L172" s="43">
        <v>0</v>
      </c>
      <c r="M172" s="53">
        <v>3</v>
      </c>
      <c r="O172" s="60">
        <v>16402</v>
      </c>
      <c r="P172" s="60">
        <v>2262</v>
      </c>
      <c r="Q172" s="60">
        <v>1809.6</v>
      </c>
      <c r="R172" s="60">
        <v>1696.5</v>
      </c>
      <c r="T172" s="96">
        <f t="shared" si="8"/>
        <v>6116448</v>
      </c>
      <c r="U172" s="96">
        <f t="shared" si="9"/>
        <v>5734170</v>
      </c>
      <c r="W172" s="94">
        <f t="shared" si="10"/>
        <v>6116448</v>
      </c>
      <c r="X172" s="94">
        <f t="shared" si="11"/>
        <v>5734170</v>
      </c>
    </row>
    <row r="173" spans="1:24" ht="102">
      <c r="A173" s="20">
        <v>163</v>
      </c>
      <c r="B173" s="21" t="s">
        <v>767</v>
      </c>
      <c r="C173" s="22" t="s">
        <v>768</v>
      </c>
      <c r="D173" s="21" t="s">
        <v>559</v>
      </c>
      <c r="E173" s="23">
        <v>6</v>
      </c>
      <c r="F173" s="24">
        <v>5470</v>
      </c>
      <c r="G173" s="24">
        <v>2262</v>
      </c>
      <c r="H173" s="25">
        <v>0</v>
      </c>
      <c r="I173" s="26"/>
      <c r="J173" s="24">
        <v>5470</v>
      </c>
      <c r="K173" s="27">
        <v>32820</v>
      </c>
      <c r="L173" s="43">
        <v>0</v>
      </c>
      <c r="M173" s="53">
        <v>6</v>
      </c>
      <c r="O173" s="60">
        <v>20588</v>
      </c>
      <c r="P173" s="60">
        <v>2262</v>
      </c>
      <c r="Q173" s="60">
        <v>1809.6</v>
      </c>
      <c r="R173" s="60">
        <v>1696.5</v>
      </c>
      <c r="T173" s="96">
        <f t="shared" si="8"/>
        <v>9898512</v>
      </c>
      <c r="U173" s="96">
        <f t="shared" si="9"/>
        <v>9279855</v>
      </c>
      <c r="W173" s="94">
        <f t="shared" si="10"/>
        <v>9898512</v>
      </c>
      <c r="X173" s="94">
        <f t="shared" si="11"/>
        <v>9279855</v>
      </c>
    </row>
    <row r="174" spans="1:24" ht="114.75">
      <c r="A174" s="20">
        <v>164</v>
      </c>
      <c r="B174" s="21" t="s">
        <v>769</v>
      </c>
      <c r="C174" s="22" t="s">
        <v>770</v>
      </c>
      <c r="D174" s="21" t="s">
        <v>559</v>
      </c>
      <c r="E174" s="23">
        <v>0</v>
      </c>
      <c r="F174" s="24">
        <v>0</v>
      </c>
      <c r="G174" s="24">
        <v>0</v>
      </c>
      <c r="H174" s="25">
        <v>0</v>
      </c>
      <c r="I174" s="26"/>
      <c r="J174" s="24">
        <v>0</v>
      </c>
      <c r="K174" s="27">
        <v>0</v>
      </c>
      <c r="L174" s="43">
        <v>0</v>
      </c>
      <c r="M174" s="53">
        <v>0</v>
      </c>
      <c r="O174" s="60">
        <v>14762</v>
      </c>
      <c r="P174" s="60">
        <v>1404</v>
      </c>
      <c r="Q174" s="60">
        <v>1123.2</v>
      </c>
      <c r="R174" s="60">
        <v>1053</v>
      </c>
      <c r="T174" s="96">
        <f t="shared" si="8"/>
        <v>0</v>
      </c>
      <c r="U174" s="96">
        <f t="shared" si="9"/>
        <v>0</v>
      </c>
      <c r="W174" s="94">
        <f t="shared" si="10"/>
        <v>0</v>
      </c>
      <c r="X174" s="94">
        <f t="shared" si="11"/>
        <v>0</v>
      </c>
    </row>
    <row r="175" spans="1:24" ht="102">
      <c r="A175" s="20">
        <v>165</v>
      </c>
      <c r="B175" s="21" t="s">
        <v>771</v>
      </c>
      <c r="C175" s="22" t="s">
        <v>772</v>
      </c>
      <c r="D175" s="21" t="s">
        <v>773</v>
      </c>
      <c r="E175" s="23">
        <v>0</v>
      </c>
      <c r="F175" s="24">
        <v>0</v>
      </c>
      <c r="G175" s="24">
        <v>0</v>
      </c>
      <c r="H175" s="25">
        <v>0</v>
      </c>
      <c r="I175" s="26"/>
      <c r="J175" s="24">
        <v>0</v>
      </c>
      <c r="K175" s="27">
        <v>0</v>
      </c>
      <c r="L175" s="43">
        <v>0</v>
      </c>
      <c r="M175" s="53">
        <v>0</v>
      </c>
      <c r="O175" s="60">
        <v>22131</v>
      </c>
      <c r="P175" s="60">
        <v>9625</v>
      </c>
      <c r="Q175" s="60">
        <v>7700</v>
      </c>
      <c r="R175" s="60">
        <v>7218.75</v>
      </c>
      <c r="T175" s="96">
        <f t="shared" si="8"/>
        <v>0</v>
      </c>
      <c r="U175" s="96">
        <f t="shared" si="9"/>
        <v>0</v>
      </c>
      <c r="W175" s="94">
        <f t="shared" si="10"/>
        <v>0</v>
      </c>
      <c r="X175" s="94">
        <f t="shared" si="11"/>
        <v>0</v>
      </c>
    </row>
    <row r="176" spans="1:24" ht="102">
      <c r="A176" s="20">
        <v>166</v>
      </c>
      <c r="B176" s="21" t="s">
        <v>774</v>
      </c>
      <c r="C176" s="22" t="s">
        <v>775</v>
      </c>
      <c r="D176" s="21" t="s">
        <v>776</v>
      </c>
      <c r="E176" s="23">
        <v>0</v>
      </c>
      <c r="F176" s="24">
        <v>0</v>
      </c>
      <c r="G176" s="24">
        <v>0</v>
      </c>
      <c r="H176" s="25">
        <v>0</v>
      </c>
      <c r="I176" s="26"/>
      <c r="J176" s="24">
        <v>0</v>
      </c>
      <c r="K176" s="27">
        <v>0</v>
      </c>
      <c r="L176" s="43">
        <v>0</v>
      </c>
      <c r="M176" s="53">
        <v>0</v>
      </c>
      <c r="O176" s="60">
        <v>61647</v>
      </c>
      <c r="P176" s="60">
        <v>14479</v>
      </c>
      <c r="Q176" s="60">
        <v>11583.2</v>
      </c>
      <c r="R176" s="60">
        <v>10859.25</v>
      </c>
      <c r="T176" s="96">
        <f t="shared" si="8"/>
        <v>0</v>
      </c>
      <c r="U176" s="96">
        <f t="shared" si="9"/>
        <v>0</v>
      </c>
      <c r="W176" s="94">
        <f t="shared" si="10"/>
        <v>0</v>
      </c>
      <c r="X176" s="94">
        <f t="shared" si="11"/>
        <v>0</v>
      </c>
    </row>
    <row r="177" spans="1:24" ht="63.75">
      <c r="A177" s="20">
        <v>167</v>
      </c>
      <c r="B177" s="21" t="s">
        <v>777</v>
      </c>
      <c r="C177" s="22" t="s">
        <v>778</v>
      </c>
      <c r="D177" s="21" t="s">
        <v>779</v>
      </c>
      <c r="E177" s="23">
        <v>0</v>
      </c>
      <c r="F177" s="24">
        <v>0</v>
      </c>
      <c r="G177" s="24">
        <v>0</v>
      </c>
      <c r="H177" s="25">
        <v>0</v>
      </c>
      <c r="I177" s="26"/>
      <c r="J177" s="24">
        <v>0</v>
      </c>
      <c r="K177" s="27">
        <v>0</v>
      </c>
      <c r="L177" s="43">
        <v>0</v>
      </c>
      <c r="M177" s="53">
        <v>0</v>
      </c>
      <c r="O177" s="60">
        <v>35420</v>
      </c>
      <c r="P177" s="60">
        <v>3870</v>
      </c>
      <c r="Q177" s="60">
        <v>3096</v>
      </c>
      <c r="R177" s="60">
        <v>2902.5</v>
      </c>
      <c r="T177" s="96">
        <f t="shared" si="8"/>
        <v>0</v>
      </c>
      <c r="U177" s="96">
        <f t="shared" si="9"/>
        <v>0</v>
      </c>
      <c r="W177" s="94">
        <f t="shared" si="10"/>
        <v>0</v>
      </c>
      <c r="X177" s="94">
        <f t="shared" si="11"/>
        <v>0</v>
      </c>
    </row>
    <row r="178" spans="1:24" ht="38.25">
      <c r="A178" s="20">
        <v>168</v>
      </c>
      <c r="B178" s="21" t="s">
        <v>780</v>
      </c>
      <c r="C178" s="22" t="s">
        <v>781</v>
      </c>
      <c r="D178" s="21" t="s">
        <v>559</v>
      </c>
      <c r="E178" s="23">
        <v>5</v>
      </c>
      <c r="F178" s="24">
        <v>30816</v>
      </c>
      <c r="G178" s="24">
        <v>27347</v>
      </c>
      <c r="H178" s="25">
        <v>0</v>
      </c>
      <c r="I178" s="26"/>
      <c r="J178" s="24">
        <v>30816</v>
      </c>
      <c r="K178" s="27">
        <v>154080</v>
      </c>
      <c r="L178" s="43">
        <v>0</v>
      </c>
      <c r="M178" s="53">
        <v>5</v>
      </c>
      <c r="O178" s="60">
        <v>51691</v>
      </c>
      <c r="P178" s="60">
        <v>27347</v>
      </c>
      <c r="Q178" s="60">
        <v>21877.599999999999</v>
      </c>
      <c r="R178" s="60">
        <v>20510.25</v>
      </c>
      <c r="T178" s="96">
        <f t="shared" si="8"/>
        <v>674180121.5999999</v>
      </c>
      <c r="U178" s="96">
        <f t="shared" si="9"/>
        <v>632043864</v>
      </c>
      <c r="W178" s="94">
        <f t="shared" si="10"/>
        <v>674180121.5999999</v>
      </c>
      <c r="X178" s="94">
        <f t="shared" si="11"/>
        <v>632043864</v>
      </c>
    </row>
    <row r="179" spans="1:24" ht="102">
      <c r="A179" s="20">
        <v>169</v>
      </c>
      <c r="B179" s="21" t="s">
        <v>782</v>
      </c>
      <c r="C179" s="22" t="s">
        <v>783</v>
      </c>
      <c r="D179" s="21" t="s">
        <v>559</v>
      </c>
      <c r="E179" s="23">
        <v>0</v>
      </c>
      <c r="F179" s="24">
        <v>0</v>
      </c>
      <c r="G179" s="24">
        <v>0</v>
      </c>
      <c r="H179" s="25">
        <v>0</v>
      </c>
      <c r="I179" s="26"/>
      <c r="J179" s="24">
        <v>0</v>
      </c>
      <c r="K179" s="27">
        <v>0</v>
      </c>
      <c r="L179" s="43">
        <v>0</v>
      </c>
      <c r="M179" s="53">
        <v>0</v>
      </c>
      <c r="O179" s="60">
        <v>282800</v>
      </c>
      <c r="P179" s="60">
        <v>6693</v>
      </c>
      <c r="Q179" s="60">
        <v>5354.4</v>
      </c>
      <c r="R179" s="60">
        <v>5019.75</v>
      </c>
      <c r="T179" s="96">
        <f t="shared" si="8"/>
        <v>0</v>
      </c>
      <c r="U179" s="96">
        <f t="shared" si="9"/>
        <v>0</v>
      </c>
      <c r="W179" s="94">
        <f t="shared" si="10"/>
        <v>0</v>
      </c>
      <c r="X179" s="94">
        <f t="shared" si="11"/>
        <v>0</v>
      </c>
    </row>
    <row r="180" spans="1:24" ht="216.75">
      <c r="A180" s="20">
        <v>170</v>
      </c>
      <c r="B180" s="21" t="s">
        <v>784</v>
      </c>
      <c r="C180" s="22" t="s">
        <v>785</v>
      </c>
      <c r="D180" s="21" t="s">
        <v>786</v>
      </c>
      <c r="E180" s="23">
        <v>70</v>
      </c>
      <c r="F180" s="24">
        <v>17132</v>
      </c>
      <c r="G180" s="24">
        <v>12705</v>
      </c>
      <c r="H180" s="25">
        <v>0</v>
      </c>
      <c r="I180" s="26"/>
      <c r="J180" s="24">
        <v>17132</v>
      </c>
      <c r="K180" s="27">
        <v>1199240</v>
      </c>
      <c r="L180" s="43">
        <v>0</v>
      </c>
      <c r="M180" s="53">
        <v>70</v>
      </c>
      <c r="O180" s="60">
        <v>66175</v>
      </c>
      <c r="P180" s="60">
        <v>12705</v>
      </c>
      <c r="Q180" s="60">
        <v>10164</v>
      </c>
      <c r="R180" s="60">
        <v>9528.75</v>
      </c>
      <c r="T180" s="96">
        <f t="shared" si="8"/>
        <v>174129648</v>
      </c>
      <c r="U180" s="96">
        <f t="shared" si="9"/>
        <v>163246545</v>
      </c>
      <c r="W180" s="94">
        <f t="shared" si="10"/>
        <v>174129648</v>
      </c>
      <c r="X180" s="94">
        <f t="shared" si="11"/>
        <v>163246545</v>
      </c>
    </row>
    <row r="181" spans="1:24" ht="140.25">
      <c r="A181" s="20">
        <v>171</v>
      </c>
      <c r="B181" s="21" t="s">
        <v>787</v>
      </c>
      <c r="C181" s="22" t="s">
        <v>788</v>
      </c>
      <c r="D181" s="21" t="s">
        <v>786</v>
      </c>
      <c r="E181" s="23">
        <v>0</v>
      </c>
      <c r="F181" s="24">
        <v>0</v>
      </c>
      <c r="G181" s="24">
        <v>0</v>
      </c>
      <c r="H181" s="25">
        <v>0</v>
      </c>
      <c r="I181" s="26"/>
      <c r="J181" s="24">
        <v>0</v>
      </c>
      <c r="K181" s="27">
        <v>0</v>
      </c>
      <c r="L181" s="43">
        <v>0</v>
      </c>
      <c r="M181" s="53">
        <v>0</v>
      </c>
      <c r="O181" s="60">
        <v>45450</v>
      </c>
      <c r="P181" s="60">
        <v>16204</v>
      </c>
      <c r="Q181" s="60">
        <v>12963.2</v>
      </c>
      <c r="R181" s="60">
        <v>12153</v>
      </c>
      <c r="T181" s="96">
        <f t="shared" si="8"/>
        <v>0</v>
      </c>
      <c r="U181" s="96">
        <f t="shared" si="9"/>
        <v>0</v>
      </c>
      <c r="W181" s="94">
        <f t="shared" si="10"/>
        <v>0</v>
      </c>
      <c r="X181" s="94">
        <f t="shared" si="11"/>
        <v>0</v>
      </c>
    </row>
    <row r="182" spans="1:24" ht="178.5">
      <c r="A182" s="20">
        <v>172</v>
      </c>
      <c r="B182" s="21" t="s">
        <v>789</v>
      </c>
      <c r="C182" s="22" t="s">
        <v>790</v>
      </c>
      <c r="D182" s="21" t="s">
        <v>791</v>
      </c>
      <c r="E182" s="23">
        <v>0</v>
      </c>
      <c r="F182" s="24">
        <v>0</v>
      </c>
      <c r="G182" s="24">
        <v>0</v>
      </c>
      <c r="H182" s="25">
        <v>0</v>
      </c>
      <c r="I182" s="26"/>
      <c r="J182" s="24">
        <v>0</v>
      </c>
      <c r="K182" s="27">
        <v>0</v>
      </c>
      <c r="L182" s="43">
        <v>0</v>
      </c>
      <c r="M182" s="53">
        <v>0</v>
      </c>
      <c r="O182" s="60">
        <v>99044</v>
      </c>
      <c r="P182" s="60">
        <v>3394</v>
      </c>
      <c r="Q182" s="60">
        <v>2715.2</v>
      </c>
      <c r="R182" s="60">
        <v>2545.5</v>
      </c>
      <c r="T182" s="96">
        <f t="shared" si="8"/>
        <v>0</v>
      </c>
      <c r="U182" s="96">
        <f t="shared" si="9"/>
        <v>0</v>
      </c>
      <c r="W182" s="94">
        <f t="shared" si="10"/>
        <v>0</v>
      </c>
      <c r="X182" s="94">
        <f t="shared" si="11"/>
        <v>0</v>
      </c>
    </row>
    <row r="183" spans="1:24" ht="216.75">
      <c r="A183" s="20">
        <v>173</v>
      </c>
      <c r="B183" s="21" t="s">
        <v>792</v>
      </c>
      <c r="C183" s="22" t="s">
        <v>793</v>
      </c>
      <c r="D183" s="21" t="s">
        <v>791</v>
      </c>
      <c r="E183" s="23">
        <v>0</v>
      </c>
      <c r="F183" s="24">
        <v>0</v>
      </c>
      <c r="G183" s="24">
        <v>0</v>
      </c>
      <c r="H183" s="25">
        <v>0</v>
      </c>
      <c r="I183" s="26"/>
      <c r="J183" s="24">
        <v>0</v>
      </c>
      <c r="K183" s="27">
        <v>0</v>
      </c>
      <c r="L183" s="43">
        <v>0</v>
      </c>
      <c r="M183" s="53">
        <v>0</v>
      </c>
      <c r="O183" s="60">
        <v>63630</v>
      </c>
      <c r="P183" s="60">
        <v>17132</v>
      </c>
      <c r="Q183" s="60">
        <v>13705.6</v>
      </c>
      <c r="R183" s="60">
        <v>12849</v>
      </c>
      <c r="T183" s="96">
        <f t="shared" si="8"/>
        <v>0</v>
      </c>
      <c r="U183" s="96">
        <f t="shared" si="9"/>
        <v>0</v>
      </c>
      <c r="W183" s="94">
        <f t="shared" si="10"/>
        <v>0</v>
      </c>
      <c r="X183" s="94">
        <f t="shared" si="11"/>
        <v>0</v>
      </c>
    </row>
    <row r="184" spans="1:24" ht="63.75">
      <c r="A184" s="20">
        <v>174</v>
      </c>
      <c r="B184" s="21" t="s">
        <v>794</v>
      </c>
      <c r="C184" s="22" t="s">
        <v>795</v>
      </c>
      <c r="D184" s="21" t="s">
        <v>796</v>
      </c>
      <c r="E184" s="23">
        <v>0</v>
      </c>
      <c r="F184" s="24">
        <v>0</v>
      </c>
      <c r="G184" s="24">
        <v>0</v>
      </c>
      <c r="H184" s="25">
        <v>0</v>
      </c>
      <c r="I184" s="26"/>
      <c r="J184" s="24">
        <v>0</v>
      </c>
      <c r="K184" s="27">
        <v>0</v>
      </c>
      <c r="L184" s="43">
        <v>0</v>
      </c>
      <c r="M184" s="53">
        <v>0</v>
      </c>
      <c r="O184" s="60">
        <v>23981</v>
      </c>
      <c r="P184" s="60">
        <v>12521</v>
      </c>
      <c r="Q184" s="60">
        <v>10016.799999999999</v>
      </c>
      <c r="R184" s="60">
        <v>9390.75</v>
      </c>
      <c r="T184" s="96">
        <f t="shared" si="8"/>
        <v>0</v>
      </c>
      <c r="U184" s="96">
        <f t="shared" si="9"/>
        <v>0</v>
      </c>
      <c r="W184" s="94">
        <f t="shared" si="10"/>
        <v>0</v>
      </c>
      <c r="X184" s="94">
        <f t="shared" si="11"/>
        <v>0</v>
      </c>
    </row>
    <row r="185" spans="1:24" ht="89.25">
      <c r="A185" s="20">
        <v>175</v>
      </c>
      <c r="B185" s="21" t="s">
        <v>797</v>
      </c>
      <c r="C185" s="22" t="s">
        <v>798</v>
      </c>
      <c r="D185" s="21" t="s">
        <v>799</v>
      </c>
      <c r="E185" s="23">
        <v>20</v>
      </c>
      <c r="F185" s="24">
        <v>8880</v>
      </c>
      <c r="G185" s="24">
        <v>7300</v>
      </c>
      <c r="H185" s="25">
        <v>0</v>
      </c>
      <c r="I185" s="26"/>
      <c r="J185" s="24">
        <v>8880</v>
      </c>
      <c r="K185" s="27">
        <v>177600</v>
      </c>
      <c r="L185" s="43">
        <v>0</v>
      </c>
      <c r="M185" s="53">
        <v>20</v>
      </c>
      <c r="O185" s="60">
        <v>14544</v>
      </c>
      <c r="P185" s="60">
        <v>7300</v>
      </c>
      <c r="Q185" s="60">
        <v>5840</v>
      </c>
      <c r="R185" s="60">
        <v>5475</v>
      </c>
      <c r="T185" s="96">
        <f t="shared" si="8"/>
        <v>51859200</v>
      </c>
      <c r="U185" s="96">
        <f t="shared" si="9"/>
        <v>48618000</v>
      </c>
      <c r="W185" s="94">
        <f t="shared" si="10"/>
        <v>51859200</v>
      </c>
      <c r="X185" s="94">
        <f t="shared" si="11"/>
        <v>48618000</v>
      </c>
    </row>
    <row r="186" spans="1:24" ht="89.25">
      <c r="A186" s="20">
        <v>176</v>
      </c>
      <c r="B186" s="21" t="s">
        <v>800</v>
      </c>
      <c r="C186" s="22" t="s">
        <v>798</v>
      </c>
      <c r="D186" s="21" t="s">
        <v>801</v>
      </c>
      <c r="E186" s="23">
        <v>0</v>
      </c>
      <c r="F186" s="24">
        <v>0</v>
      </c>
      <c r="G186" s="24">
        <v>0</v>
      </c>
      <c r="H186" s="25">
        <v>0</v>
      </c>
      <c r="I186" s="26"/>
      <c r="J186" s="24">
        <v>0</v>
      </c>
      <c r="K186" s="27">
        <v>0</v>
      </c>
      <c r="L186" s="43">
        <v>0</v>
      </c>
      <c r="M186" s="53">
        <v>0</v>
      </c>
      <c r="O186" s="60">
        <v>15521</v>
      </c>
      <c r="P186" s="60">
        <v>2734</v>
      </c>
      <c r="Q186" s="60">
        <v>2187.1999999999998</v>
      </c>
      <c r="R186" s="60">
        <v>2050.5</v>
      </c>
      <c r="T186" s="96">
        <f t="shared" si="8"/>
        <v>0</v>
      </c>
      <c r="U186" s="96">
        <f t="shared" si="9"/>
        <v>0</v>
      </c>
      <c r="W186" s="94">
        <f t="shared" si="10"/>
        <v>0</v>
      </c>
      <c r="X186" s="94">
        <f t="shared" si="11"/>
        <v>0</v>
      </c>
    </row>
    <row r="187" spans="1:24" ht="89.25">
      <c r="A187" s="20">
        <v>177</v>
      </c>
      <c r="B187" s="21" t="s">
        <v>802</v>
      </c>
      <c r="C187" s="22" t="s">
        <v>798</v>
      </c>
      <c r="D187" s="21" t="s">
        <v>786</v>
      </c>
      <c r="E187" s="23">
        <v>0</v>
      </c>
      <c r="F187" s="24">
        <v>0</v>
      </c>
      <c r="G187" s="24">
        <v>0</v>
      </c>
      <c r="H187" s="25">
        <v>0</v>
      </c>
      <c r="I187" s="26"/>
      <c r="J187" s="24">
        <v>0</v>
      </c>
      <c r="K187" s="27">
        <v>0</v>
      </c>
      <c r="L187" s="43">
        <v>0</v>
      </c>
      <c r="M187" s="53">
        <v>0</v>
      </c>
      <c r="O187" s="60">
        <v>5701</v>
      </c>
      <c r="P187" s="60">
        <v>2538</v>
      </c>
      <c r="Q187" s="60">
        <v>2030.4</v>
      </c>
      <c r="R187" s="60">
        <v>1903.5</v>
      </c>
      <c r="T187" s="96">
        <f t="shared" si="8"/>
        <v>0</v>
      </c>
      <c r="U187" s="96">
        <f t="shared" si="9"/>
        <v>0</v>
      </c>
      <c r="W187" s="94">
        <f t="shared" si="10"/>
        <v>0</v>
      </c>
      <c r="X187" s="94">
        <f t="shared" si="11"/>
        <v>0</v>
      </c>
    </row>
    <row r="188" spans="1:24" ht="89.25">
      <c r="A188" s="20">
        <v>178</v>
      </c>
      <c r="B188" s="21" t="s">
        <v>803</v>
      </c>
      <c r="C188" s="22" t="s">
        <v>804</v>
      </c>
      <c r="D188" s="21" t="s">
        <v>786</v>
      </c>
      <c r="E188" s="23">
        <v>0</v>
      </c>
      <c r="F188" s="24">
        <v>0</v>
      </c>
      <c r="G188" s="24">
        <v>0</v>
      </c>
      <c r="H188" s="25">
        <v>0</v>
      </c>
      <c r="I188" s="26"/>
      <c r="J188" s="24">
        <v>0</v>
      </c>
      <c r="K188" s="27">
        <v>0</v>
      </c>
      <c r="L188" s="43">
        <v>0</v>
      </c>
      <c r="M188" s="53">
        <v>0</v>
      </c>
      <c r="O188" s="60">
        <v>6779</v>
      </c>
      <c r="P188" s="60">
        <v>2538</v>
      </c>
      <c r="Q188" s="60">
        <v>2030.4</v>
      </c>
      <c r="R188" s="60">
        <v>1903.5</v>
      </c>
      <c r="T188" s="96">
        <f t="shared" si="8"/>
        <v>0</v>
      </c>
      <c r="U188" s="96">
        <f t="shared" si="9"/>
        <v>0</v>
      </c>
      <c r="W188" s="94">
        <f t="shared" si="10"/>
        <v>0</v>
      </c>
      <c r="X188" s="94">
        <f t="shared" si="11"/>
        <v>0</v>
      </c>
    </row>
    <row r="189" spans="1:24" ht="89.25">
      <c r="A189" s="20">
        <v>179</v>
      </c>
      <c r="B189" s="21" t="s">
        <v>805</v>
      </c>
      <c r="C189" s="22" t="s">
        <v>806</v>
      </c>
      <c r="D189" s="21" t="s">
        <v>807</v>
      </c>
      <c r="E189" s="23">
        <v>0</v>
      </c>
      <c r="F189" s="24">
        <v>0</v>
      </c>
      <c r="G189" s="24">
        <v>0</v>
      </c>
      <c r="H189" s="25">
        <v>0</v>
      </c>
      <c r="I189" s="26"/>
      <c r="J189" s="24">
        <v>0</v>
      </c>
      <c r="K189" s="27">
        <v>0</v>
      </c>
      <c r="L189" s="43">
        <v>0</v>
      </c>
      <c r="M189" s="53">
        <v>0</v>
      </c>
      <c r="O189" s="60">
        <v>56465</v>
      </c>
      <c r="P189" s="60">
        <v>7761</v>
      </c>
      <c r="Q189" s="60">
        <v>6208.8</v>
      </c>
      <c r="R189" s="60">
        <v>5820.75</v>
      </c>
      <c r="T189" s="96">
        <f t="shared" si="8"/>
        <v>0</v>
      </c>
      <c r="U189" s="96">
        <f t="shared" si="9"/>
        <v>0</v>
      </c>
      <c r="W189" s="94">
        <f t="shared" si="10"/>
        <v>0</v>
      </c>
      <c r="X189" s="94">
        <f t="shared" si="11"/>
        <v>0</v>
      </c>
    </row>
    <row r="190" spans="1:24" ht="153">
      <c r="A190" s="20">
        <v>180</v>
      </c>
      <c r="B190" s="21" t="s">
        <v>808</v>
      </c>
      <c r="C190" s="22" t="s">
        <v>809</v>
      </c>
      <c r="D190" s="21" t="s">
        <v>810</v>
      </c>
      <c r="E190" s="23">
        <v>0</v>
      </c>
      <c r="F190" s="24">
        <v>0</v>
      </c>
      <c r="G190" s="24">
        <v>0</v>
      </c>
      <c r="H190" s="25">
        <v>0</v>
      </c>
      <c r="I190" s="26"/>
      <c r="J190" s="24">
        <v>0</v>
      </c>
      <c r="K190" s="27">
        <v>0</v>
      </c>
      <c r="L190" s="43">
        <v>0</v>
      </c>
      <c r="M190" s="53">
        <v>0</v>
      </c>
      <c r="O190" s="60">
        <v>24886</v>
      </c>
      <c r="P190" s="60">
        <v>5701</v>
      </c>
      <c r="Q190" s="60">
        <v>4560.8</v>
      </c>
      <c r="R190" s="60">
        <v>4275.75</v>
      </c>
      <c r="T190" s="96">
        <f t="shared" si="8"/>
        <v>0</v>
      </c>
      <c r="U190" s="96">
        <f t="shared" si="9"/>
        <v>0</v>
      </c>
      <c r="W190" s="94">
        <f t="shared" si="10"/>
        <v>0</v>
      </c>
      <c r="X190" s="94">
        <f t="shared" si="11"/>
        <v>0</v>
      </c>
    </row>
    <row r="191" spans="1:24" ht="89.25">
      <c r="A191" s="20">
        <v>181</v>
      </c>
      <c r="B191" s="21" t="s">
        <v>811</v>
      </c>
      <c r="C191" s="22" t="s">
        <v>812</v>
      </c>
      <c r="D191" s="21" t="s">
        <v>813</v>
      </c>
      <c r="E191" s="23">
        <v>0</v>
      </c>
      <c r="F191" s="24">
        <v>0</v>
      </c>
      <c r="G191" s="24">
        <v>0</v>
      </c>
      <c r="H191" s="25">
        <v>0</v>
      </c>
      <c r="I191" s="26"/>
      <c r="J191" s="24">
        <v>0</v>
      </c>
      <c r="K191" s="27">
        <v>0</v>
      </c>
      <c r="L191" s="43">
        <v>0</v>
      </c>
      <c r="M191" s="53">
        <v>0</v>
      </c>
      <c r="O191" s="60">
        <v>2482</v>
      </c>
      <c r="P191" s="60">
        <v>641</v>
      </c>
      <c r="Q191" s="60">
        <v>512.79999999999995</v>
      </c>
      <c r="R191" s="60">
        <v>480.75</v>
      </c>
      <c r="T191" s="96">
        <f t="shared" si="8"/>
        <v>0</v>
      </c>
      <c r="U191" s="96">
        <f t="shared" si="9"/>
        <v>0</v>
      </c>
      <c r="W191" s="94">
        <f t="shared" si="10"/>
        <v>0</v>
      </c>
      <c r="X191" s="94">
        <f t="shared" si="11"/>
        <v>0</v>
      </c>
    </row>
    <row r="192" spans="1:24" ht="89.25">
      <c r="A192" s="20">
        <v>182</v>
      </c>
      <c r="B192" s="21" t="s">
        <v>814</v>
      </c>
      <c r="C192" s="22" t="s">
        <v>812</v>
      </c>
      <c r="D192" s="21" t="s">
        <v>815</v>
      </c>
      <c r="E192" s="23">
        <v>0</v>
      </c>
      <c r="F192" s="24">
        <v>0</v>
      </c>
      <c r="G192" s="24">
        <v>0</v>
      </c>
      <c r="H192" s="25">
        <v>0</v>
      </c>
      <c r="I192" s="26"/>
      <c r="J192" s="24">
        <v>0</v>
      </c>
      <c r="K192" s="27">
        <v>0</v>
      </c>
      <c r="L192" s="43">
        <v>0</v>
      </c>
      <c r="M192" s="53">
        <v>0</v>
      </c>
      <c r="O192" s="60">
        <v>4482</v>
      </c>
      <c r="P192" s="60">
        <v>1182</v>
      </c>
      <c r="Q192" s="60">
        <v>945.6</v>
      </c>
      <c r="R192" s="60">
        <v>886.5</v>
      </c>
      <c r="T192" s="96">
        <f t="shared" si="8"/>
        <v>0</v>
      </c>
      <c r="U192" s="96">
        <f t="shared" si="9"/>
        <v>0</v>
      </c>
      <c r="W192" s="94">
        <f t="shared" si="10"/>
        <v>0</v>
      </c>
      <c r="X192" s="94">
        <f t="shared" si="11"/>
        <v>0</v>
      </c>
    </row>
    <row r="193" spans="1:24" ht="89.25">
      <c r="A193" s="20">
        <v>183</v>
      </c>
      <c r="B193" s="21" t="s">
        <v>816</v>
      </c>
      <c r="C193" s="22" t="s">
        <v>812</v>
      </c>
      <c r="D193" s="21" t="s">
        <v>817</v>
      </c>
      <c r="E193" s="23">
        <v>0</v>
      </c>
      <c r="F193" s="24">
        <v>0</v>
      </c>
      <c r="G193" s="24">
        <v>0</v>
      </c>
      <c r="H193" s="25">
        <v>0</v>
      </c>
      <c r="I193" s="26"/>
      <c r="J193" s="24">
        <v>0</v>
      </c>
      <c r="K193" s="27">
        <v>0</v>
      </c>
      <c r="L193" s="43">
        <v>0</v>
      </c>
      <c r="M193" s="53">
        <v>0</v>
      </c>
      <c r="O193" s="60">
        <v>2715</v>
      </c>
      <c r="P193" s="60">
        <v>1234</v>
      </c>
      <c r="Q193" s="60">
        <v>987.2</v>
      </c>
      <c r="R193" s="60">
        <v>925.5</v>
      </c>
      <c r="T193" s="96">
        <f t="shared" si="8"/>
        <v>0</v>
      </c>
      <c r="U193" s="96">
        <f t="shared" si="9"/>
        <v>0</v>
      </c>
      <c r="W193" s="94">
        <f t="shared" si="10"/>
        <v>0</v>
      </c>
      <c r="X193" s="94">
        <f t="shared" si="11"/>
        <v>0</v>
      </c>
    </row>
    <row r="194" spans="1:24" ht="51">
      <c r="A194" s="20">
        <v>184</v>
      </c>
      <c r="B194" s="21" t="s">
        <v>818</v>
      </c>
      <c r="C194" s="22" t="s">
        <v>819</v>
      </c>
      <c r="D194" s="21" t="s">
        <v>820</v>
      </c>
      <c r="E194" s="23">
        <v>40</v>
      </c>
      <c r="F194" s="24">
        <v>2089</v>
      </c>
      <c r="G194" s="24">
        <v>1303</v>
      </c>
      <c r="H194" s="25">
        <v>0</v>
      </c>
      <c r="I194" s="26"/>
      <c r="J194" s="24">
        <v>2089</v>
      </c>
      <c r="K194" s="27">
        <v>83560</v>
      </c>
      <c r="L194" s="43">
        <v>0</v>
      </c>
      <c r="M194" s="53">
        <v>40</v>
      </c>
      <c r="O194" s="60">
        <v>3675</v>
      </c>
      <c r="P194" s="60">
        <v>1303</v>
      </c>
      <c r="Q194" s="60">
        <v>1042.4000000000001</v>
      </c>
      <c r="R194" s="60">
        <v>977.25</v>
      </c>
      <c r="T194" s="96">
        <f t="shared" si="8"/>
        <v>2177573.6</v>
      </c>
      <c r="U194" s="96">
        <f t="shared" si="9"/>
        <v>2041475.25</v>
      </c>
      <c r="W194" s="94">
        <f t="shared" si="10"/>
        <v>2177573.6</v>
      </c>
      <c r="X194" s="94">
        <f t="shared" si="11"/>
        <v>2041475.25</v>
      </c>
    </row>
    <row r="195" spans="1:24" ht="409.5">
      <c r="A195" s="20">
        <v>185</v>
      </c>
      <c r="B195" s="21" t="s">
        <v>821</v>
      </c>
      <c r="C195" s="22" t="s">
        <v>822</v>
      </c>
      <c r="D195" s="21" t="s">
        <v>820</v>
      </c>
      <c r="E195" s="23">
        <v>0</v>
      </c>
      <c r="F195" s="24">
        <v>0</v>
      </c>
      <c r="G195" s="24">
        <v>0</v>
      </c>
      <c r="H195" s="25">
        <v>0</v>
      </c>
      <c r="I195" s="26"/>
      <c r="J195" s="24">
        <v>0</v>
      </c>
      <c r="K195" s="27">
        <v>0</v>
      </c>
      <c r="L195" s="43">
        <v>0</v>
      </c>
      <c r="M195" s="53">
        <v>0</v>
      </c>
      <c r="O195" s="60">
        <v>14706</v>
      </c>
      <c r="P195" s="60">
        <v>3225</v>
      </c>
      <c r="Q195" s="60">
        <v>2580</v>
      </c>
      <c r="R195" s="60">
        <v>2418.75</v>
      </c>
      <c r="T195" s="96">
        <f t="shared" si="8"/>
        <v>0</v>
      </c>
      <c r="U195" s="96">
        <f t="shared" si="9"/>
        <v>0</v>
      </c>
      <c r="W195" s="94">
        <f t="shared" si="10"/>
        <v>0</v>
      </c>
      <c r="X195" s="94">
        <f t="shared" si="11"/>
        <v>0</v>
      </c>
    </row>
    <row r="196" spans="1:24" ht="38.25">
      <c r="A196" s="20">
        <v>186</v>
      </c>
      <c r="B196" s="21" t="s">
        <v>823</v>
      </c>
      <c r="C196" s="22" t="s">
        <v>824</v>
      </c>
      <c r="D196" s="21" t="s">
        <v>825</v>
      </c>
      <c r="E196" s="23">
        <v>20</v>
      </c>
      <c r="F196" s="24">
        <v>11165</v>
      </c>
      <c r="G196" s="24">
        <v>8400</v>
      </c>
      <c r="H196" s="25">
        <v>0</v>
      </c>
      <c r="I196" s="26"/>
      <c r="J196" s="24">
        <v>11165</v>
      </c>
      <c r="K196" s="27">
        <v>223300</v>
      </c>
      <c r="L196" s="43">
        <v>0</v>
      </c>
      <c r="M196" s="53">
        <v>20</v>
      </c>
      <c r="O196" s="60">
        <v>24823</v>
      </c>
      <c r="P196" s="60">
        <v>8400</v>
      </c>
      <c r="Q196" s="60">
        <v>6720</v>
      </c>
      <c r="R196" s="60">
        <v>6300</v>
      </c>
      <c r="T196" s="96">
        <f t="shared" si="8"/>
        <v>75028800</v>
      </c>
      <c r="U196" s="96">
        <f t="shared" si="9"/>
        <v>70339500</v>
      </c>
      <c r="W196" s="94">
        <f t="shared" si="10"/>
        <v>75028800</v>
      </c>
      <c r="X196" s="94">
        <f t="shared" si="11"/>
        <v>70339500</v>
      </c>
    </row>
    <row r="197" spans="1:24" ht="38.25">
      <c r="A197" s="20">
        <v>187</v>
      </c>
      <c r="B197" s="21" t="s">
        <v>826</v>
      </c>
      <c r="C197" s="22" t="s">
        <v>827</v>
      </c>
      <c r="D197" s="21" t="s">
        <v>828</v>
      </c>
      <c r="E197" s="23">
        <v>40</v>
      </c>
      <c r="F197" s="24">
        <v>5397</v>
      </c>
      <c r="G197" s="24">
        <v>3225</v>
      </c>
      <c r="H197" s="25">
        <v>0</v>
      </c>
      <c r="I197" s="26"/>
      <c r="J197" s="24">
        <v>5397</v>
      </c>
      <c r="K197" s="27">
        <v>215880</v>
      </c>
      <c r="L197" s="43">
        <v>0</v>
      </c>
      <c r="M197" s="53">
        <v>40</v>
      </c>
      <c r="O197" s="60">
        <v>8822</v>
      </c>
      <c r="P197" s="60">
        <v>3225</v>
      </c>
      <c r="Q197" s="60">
        <v>2580</v>
      </c>
      <c r="R197" s="60">
        <v>2418.75</v>
      </c>
      <c r="T197" s="96">
        <f t="shared" si="8"/>
        <v>13924260</v>
      </c>
      <c r="U197" s="96">
        <f t="shared" si="9"/>
        <v>13053993.75</v>
      </c>
      <c r="W197" s="94">
        <f t="shared" si="10"/>
        <v>13924260</v>
      </c>
      <c r="X197" s="94">
        <f t="shared" si="11"/>
        <v>13053993.75</v>
      </c>
    </row>
    <row r="198" spans="1:24" ht="51">
      <c r="A198" s="20">
        <v>188</v>
      </c>
      <c r="B198" s="21" t="s">
        <v>829</v>
      </c>
      <c r="C198" s="22" t="s">
        <v>819</v>
      </c>
      <c r="D198" s="21" t="s">
        <v>830</v>
      </c>
      <c r="E198" s="23">
        <v>40</v>
      </c>
      <c r="F198" s="24">
        <v>9985</v>
      </c>
      <c r="G198" s="24">
        <v>3846</v>
      </c>
      <c r="H198" s="25">
        <v>0</v>
      </c>
      <c r="I198" s="26"/>
      <c r="J198" s="24">
        <v>9985</v>
      </c>
      <c r="K198" s="27">
        <v>399400</v>
      </c>
      <c r="L198" s="43">
        <v>0</v>
      </c>
      <c r="M198" s="53">
        <v>40</v>
      </c>
      <c r="O198" s="60">
        <v>14203</v>
      </c>
      <c r="P198" s="60">
        <v>3846</v>
      </c>
      <c r="Q198" s="60">
        <v>3076.8</v>
      </c>
      <c r="R198" s="60">
        <v>2884.5</v>
      </c>
      <c r="T198" s="96">
        <f t="shared" si="8"/>
        <v>30721848</v>
      </c>
      <c r="U198" s="96">
        <f t="shared" si="9"/>
        <v>28801732.5</v>
      </c>
      <c r="W198" s="94">
        <f t="shared" si="10"/>
        <v>30721848</v>
      </c>
      <c r="X198" s="94">
        <f t="shared" si="11"/>
        <v>28801732.5</v>
      </c>
    </row>
    <row r="199" spans="1:24" ht="38.25">
      <c r="A199" s="20">
        <v>189</v>
      </c>
      <c r="B199" s="21" t="s">
        <v>831</v>
      </c>
      <c r="C199" s="22" t="s">
        <v>832</v>
      </c>
      <c r="D199" s="21" t="s">
        <v>830</v>
      </c>
      <c r="E199" s="23">
        <v>40</v>
      </c>
      <c r="F199" s="24">
        <v>9468</v>
      </c>
      <c r="G199" s="24">
        <v>1848</v>
      </c>
      <c r="H199" s="25">
        <v>0</v>
      </c>
      <c r="I199" s="26"/>
      <c r="J199" s="24">
        <v>9468</v>
      </c>
      <c r="K199" s="27">
        <v>378720</v>
      </c>
      <c r="L199" s="43">
        <v>0</v>
      </c>
      <c r="M199" s="53">
        <v>40</v>
      </c>
      <c r="O199" s="60">
        <v>23260</v>
      </c>
      <c r="P199" s="60">
        <v>1848</v>
      </c>
      <c r="Q199" s="60">
        <v>1478.4</v>
      </c>
      <c r="R199" s="60">
        <v>1386</v>
      </c>
      <c r="T199" s="96">
        <f t="shared" si="8"/>
        <v>13997491.200000001</v>
      </c>
      <c r="U199" s="96">
        <f t="shared" si="9"/>
        <v>13122648</v>
      </c>
      <c r="W199" s="94">
        <f t="shared" si="10"/>
        <v>13997491.200000001</v>
      </c>
      <c r="X199" s="94">
        <f t="shared" si="11"/>
        <v>13122648</v>
      </c>
    </row>
    <row r="200" spans="1:24" ht="51">
      <c r="A200" s="20">
        <v>190</v>
      </c>
      <c r="B200" s="21" t="s">
        <v>833</v>
      </c>
      <c r="C200" s="22" t="s">
        <v>834</v>
      </c>
      <c r="D200" s="21" t="s">
        <v>835</v>
      </c>
      <c r="E200" s="23">
        <v>0</v>
      </c>
      <c r="F200" s="24">
        <v>0</v>
      </c>
      <c r="G200" s="24">
        <v>0</v>
      </c>
      <c r="H200" s="25">
        <v>0</v>
      </c>
      <c r="I200" s="26"/>
      <c r="J200" s="24">
        <v>0</v>
      </c>
      <c r="K200" s="27">
        <v>0</v>
      </c>
      <c r="L200" s="43">
        <v>0</v>
      </c>
      <c r="M200" s="53">
        <v>0</v>
      </c>
      <c r="O200" s="60">
        <v>2037</v>
      </c>
      <c r="P200" s="60">
        <v>448</v>
      </c>
      <c r="Q200" s="60">
        <v>358.4</v>
      </c>
      <c r="R200" s="60">
        <v>336</v>
      </c>
      <c r="T200" s="96">
        <f t="shared" si="8"/>
        <v>0</v>
      </c>
      <c r="U200" s="96">
        <f t="shared" si="9"/>
        <v>0</v>
      </c>
      <c r="W200" s="94">
        <f t="shared" si="10"/>
        <v>0</v>
      </c>
      <c r="X200" s="94">
        <f t="shared" si="11"/>
        <v>0</v>
      </c>
    </row>
    <row r="201" spans="1:24" ht="51">
      <c r="A201" s="20">
        <v>191</v>
      </c>
      <c r="B201" s="21" t="s">
        <v>836</v>
      </c>
      <c r="C201" s="22" t="s">
        <v>837</v>
      </c>
      <c r="D201" s="21" t="s">
        <v>838</v>
      </c>
      <c r="E201" s="23">
        <v>0</v>
      </c>
      <c r="F201" s="24">
        <v>0</v>
      </c>
      <c r="G201" s="24">
        <v>0</v>
      </c>
      <c r="H201" s="25">
        <v>0</v>
      </c>
      <c r="I201" s="26"/>
      <c r="J201" s="24">
        <v>0</v>
      </c>
      <c r="K201" s="27">
        <v>0</v>
      </c>
      <c r="L201" s="43">
        <v>0</v>
      </c>
      <c r="M201" s="53">
        <v>0</v>
      </c>
      <c r="O201" s="60">
        <v>3269</v>
      </c>
      <c r="P201" s="60">
        <v>1044</v>
      </c>
      <c r="Q201" s="60">
        <v>835.2</v>
      </c>
      <c r="R201" s="60">
        <v>783</v>
      </c>
      <c r="T201" s="96">
        <f t="shared" si="8"/>
        <v>0</v>
      </c>
      <c r="U201" s="96">
        <f t="shared" si="9"/>
        <v>0</v>
      </c>
      <c r="W201" s="94">
        <f t="shared" si="10"/>
        <v>0</v>
      </c>
      <c r="X201" s="94">
        <f t="shared" si="11"/>
        <v>0</v>
      </c>
    </row>
    <row r="202" spans="1:24" ht="51">
      <c r="A202" s="20">
        <v>192</v>
      </c>
      <c r="B202" s="21" t="s">
        <v>839</v>
      </c>
      <c r="C202" s="22" t="s">
        <v>840</v>
      </c>
      <c r="D202" s="21" t="s">
        <v>838</v>
      </c>
      <c r="E202" s="23">
        <v>0</v>
      </c>
      <c r="F202" s="24">
        <v>0</v>
      </c>
      <c r="G202" s="24">
        <v>0</v>
      </c>
      <c r="H202" s="25">
        <v>0</v>
      </c>
      <c r="I202" s="26"/>
      <c r="J202" s="24">
        <v>0</v>
      </c>
      <c r="K202" s="27">
        <v>0</v>
      </c>
      <c r="L202" s="43">
        <v>0</v>
      </c>
      <c r="M202" s="53">
        <v>0</v>
      </c>
      <c r="O202" s="60">
        <v>4279</v>
      </c>
      <c r="P202" s="60">
        <v>1419</v>
      </c>
      <c r="Q202" s="60">
        <v>1135.2</v>
      </c>
      <c r="R202" s="60">
        <v>1064.25</v>
      </c>
      <c r="T202" s="96">
        <f t="shared" ref="T202:T265" si="12">F202*Q202</f>
        <v>0</v>
      </c>
      <c r="U202" s="96">
        <f t="shared" ref="U202:U265" si="13">F202*R202</f>
        <v>0</v>
      </c>
      <c r="W202" s="94">
        <f t="shared" ref="W202:W265" si="14">T202-L202</f>
        <v>0</v>
      </c>
      <c r="X202" s="94">
        <f t="shared" ref="X202:X265" si="15">U202-L202</f>
        <v>0</v>
      </c>
    </row>
    <row r="203" spans="1:24" ht="38.25">
      <c r="A203" s="20">
        <v>193</v>
      </c>
      <c r="B203" s="21" t="s">
        <v>841</v>
      </c>
      <c r="C203" s="22" t="s">
        <v>842</v>
      </c>
      <c r="D203" s="21" t="s">
        <v>843</v>
      </c>
      <c r="E203" s="23">
        <v>25</v>
      </c>
      <c r="F203" s="24">
        <v>15271</v>
      </c>
      <c r="G203" s="24">
        <v>9502</v>
      </c>
      <c r="H203" s="25">
        <v>0</v>
      </c>
      <c r="I203" s="26"/>
      <c r="J203" s="24">
        <v>15271</v>
      </c>
      <c r="K203" s="27">
        <v>381775</v>
      </c>
      <c r="L203" s="43">
        <v>0</v>
      </c>
      <c r="M203" s="53">
        <v>25</v>
      </c>
      <c r="O203" s="60">
        <v>49207</v>
      </c>
      <c r="P203" s="60">
        <v>9502</v>
      </c>
      <c r="Q203" s="60">
        <v>7601.6</v>
      </c>
      <c r="R203" s="60">
        <v>7126.5</v>
      </c>
      <c r="T203" s="96">
        <f t="shared" si="12"/>
        <v>116084033.60000001</v>
      </c>
      <c r="U203" s="96">
        <f t="shared" si="13"/>
        <v>108828781.5</v>
      </c>
      <c r="W203" s="94">
        <f t="shared" si="14"/>
        <v>116084033.60000001</v>
      </c>
      <c r="X203" s="94">
        <f t="shared" si="15"/>
        <v>108828781.5</v>
      </c>
    </row>
    <row r="204" spans="1:24" ht="76.5">
      <c r="A204" s="20">
        <v>194</v>
      </c>
      <c r="B204" s="21" t="s">
        <v>844</v>
      </c>
      <c r="C204" s="22" t="s">
        <v>845</v>
      </c>
      <c r="D204" s="21" t="s">
        <v>559</v>
      </c>
      <c r="E204" s="23">
        <v>0</v>
      </c>
      <c r="F204" s="24">
        <v>0</v>
      </c>
      <c r="G204" s="24">
        <v>0</v>
      </c>
      <c r="H204" s="25">
        <v>0</v>
      </c>
      <c r="I204" s="26"/>
      <c r="J204" s="24">
        <v>0</v>
      </c>
      <c r="K204" s="27">
        <v>0</v>
      </c>
      <c r="L204" s="43">
        <v>0</v>
      </c>
      <c r="M204" s="53">
        <v>0</v>
      </c>
      <c r="O204" s="60">
        <v>95867</v>
      </c>
      <c r="P204" s="60">
        <v>12349</v>
      </c>
      <c r="Q204" s="60">
        <v>9879.2000000000007</v>
      </c>
      <c r="R204" s="60">
        <v>9261.75</v>
      </c>
      <c r="T204" s="96">
        <f t="shared" si="12"/>
        <v>0</v>
      </c>
      <c r="U204" s="96">
        <f t="shared" si="13"/>
        <v>0</v>
      </c>
      <c r="W204" s="94">
        <f t="shared" si="14"/>
        <v>0</v>
      </c>
      <c r="X204" s="94">
        <f t="shared" si="15"/>
        <v>0</v>
      </c>
    </row>
    <row r="205" spans="1:24" ht="51">
      <c r="A205" s="20">
        <v>195</v>
      </c>
      <c r="B205" s="21" t="s">
        <v>846</v>
      </c>
      <c r="C205" s="22" t="s">
        <v>847</v>
      </c>
      <c r="D205" s="21" t="s">
        <v>559</v>
      </c>
      <c r="E205" s="23">
        <v>0</v>
      </c>
      <c r="F205" s="24">
        <v>0</v>
      </c>
      <c r="G205" s="24">
        <v>0</v>
      </c>
      <c r="H205" s="25">
        <v>0</v>
      </c>
      <c r="I205" s="26"/>
      <c r="J205" s="24">
        <v>0</v>
      </c>
      <c r="K205" s="27">
        <v>0</v>
      </c>
      <c r="L205" s="43">
        <v>0</v>
      </c>
      <c r="M205" s="53">
        <v>0</v>
      </c>
      <c r="O205" s="60">
        <v>47782</v>
      </c>
      <c r="P205" s="60">
        <v>872</v>
      </c>
      <c r="Q205" s="60">
        <v>697.6</v>
      </c>
      <c r="R205" s="60">
        <v>654</v>
      </c>
      <c r="T205" s="96">
        <f t="shared" si="12"/>
        <v>0</v>
      </c>
      <c r="U205" s="96">
        <f t="shared" si="13"/>
        <v>0</v>
      </c>
      <c r="W205" s="94">
        <f t="shared" si="14"/>
        <v>0</v>
      </c>
      <c r="X205" s="94">
        <f t="shared" si="15"/>
        <v>0</v>
      </c>
    </row>
    <row r="206" spans="1:24" ht="51">
      <c r="A206" s="20">
        <v>196</v>
      </c>
      <c r="B206" s="21" t="s">
        <v>848</v>
      </c>
      <c r="C206" s="22" t="s">
        <v>849</v>
      </c>
      <c r="D206" s="21" t="s">
        <v>559</v>
      </c>
      <c r="E206" s="23">
        <v>0</v>
      </c>
      <c r="F206" s="24">
        <v>0</v>
      </c>
      <c r="G206" s="24">
        <v>0</v>
      </c>
      <c r="H206" s="25">
        <v>0</v>
      </c>
      <c r="I206" s="26"/>
      <c r="J206" s="24">
        <v>0</v>
      </c>
      <c r="K206" s="27">
        <v>0</v>
      </c>
      <c r="L206" s="43">
        <v>0</v>
      </c>
      <c r="M206" s="53">
        <v>0</v>
      </c>
      <c r="O206" s="60">
        <v>68476</v>
      </c>
      <c r="P206" s="60">
        <v>3207</v>
      </c>
      <c r="Q206" s="60">
        <v>2565.6</v>
      </c>
      <c r="R206" s="60">
        <v>2405.25</v>
      </c>
      <c r="T206" s="96">
        <f t="shared" si="12"/>
        <v>0</v>
      </c>
      <c r="U206" s="96">
        <f t="shared" si="13"/>
        <v>0</v>
      </c>
      <c r="W206" s="94">
        <f t="shared" si="14"/>
        <v>0</v>
      </c>
      <c r="X206" s="94">
        <f t="shared" si="15"/>
        <v>0</v>
      </c>
    </row>
    <row r="207" spans="1:24" ht="51">
      <c r="A207" s="20">
        <v>197</v>
      </c>
      <c r="B207" s="21" t="s">
        <v>850</v>
      </c>
      <c r="C207" s="22" t="s">
        <v>851</v>
      </c>
      <c r="D207" s="21" t="s">
        <v>559</v>
      </c>
      <c r="E207" s="23">
        <v>0</v>
      </c>
      <c r="F207" s="24">
        <v>0</v>
      </c>
      <c r="G207" s="24">
        <v>0</v>
      </c>
      <c r="H207" s="25">
        <v>0</v>
      </c>
      <c r="I207" s="26"/>
      <c r="J207" s="24">
        <v>0</v>
      </c>
      <c r="K207" s="27">
        <v>0</v>
      </c>
      <c r="L207" s="43">
        <v>0</v>
      </c>
      <c r="M207" s="53">
        <v>0</v>
      </c>
      <c r="O207" s="60">
        <v>169680</v>
      </c>
      <c r="P207" s="60">
        <v>48832</v>
      </c>
      <c r="Q207" s="60">
        <v>39065.599999999999</v>
      </c>
      <c r="R207" s="60">
        <v>36624</v>
      </c>
      <c r="T207" s="96">
        <f t="shared" si="12"/>
        <v>0</v>
      </c>
      <c r="U207" s="96">
        <f t="shared" si="13"/>
        <v>0</v>
      </c>
      <c r="W207" s="94">
        <f t="shared" si="14"/>
        <v>0</v>
      </c>
      <c r="X207" s="94">
        <f t="shared" si="15"/>
        <v>0</v>
      </c>
    </row>
    <row r="208" spans="1:24" ht="51">
      <c r="A208" s="20">
        <v>198</v>
      </c>
      <c r="B208" s="21" t="s">
        <v>852</v>
      </c>
      <c r="C208" s="22" t="s">
        <v>853</v>
      </c>
      <c r="D208" s="21" t="s">
        <v>559</v>
      </c>
      <c r="E208" s="23">
        <v>10</v>
      </c>
      <c r="F208" s="24">
        <v>52447</v>
      </c>
      <c r="G208" s="24">
        <v>32679</v>
      </c>
      <c r="H208" s="25">
        <v>0</v>
      </c>
      <c r="I208" s="26"/>
      <c r="J208" s="24">
        <v>52447</v>
      </c>
      <c r="K208" s="27">
        <v>524470</v>
      </c>
      <c r="L208" s="43">
        <v>0</v>
      </c>
      <c r="M208" s="53">
        <v>10</v>
      </c>
      <c r="O208" s="60">
        <v>101808</v>
      </c>
      <c r="P208" s="60">
        <v>32679</v>
      </c>
      <c r="Q208" s="60">
        <v>26143.200000000001</v>
      </c>
      <c r="R208" s="60">
        <v>24509.25</v>
      </c>
      <c r="T208" s="96">
        <f t="shared" si="12"/>
        <v>1371132410.4000001</v>
      </c>
      <c r="U208" s="96">
        <f t="shared" si="13"/>
        <v>1285436634.75</v>
      </c>
      <c r="W208" s="94">
        <f t="shared" si="14"/>
        <v>1371132410.4000001</v>
      </c>
      <c r="X208" s="94">
        <f t="shared" si="15"/>
        <v>1285436634.75</v>
      </c>
    </row>
    <row r="209" spans="1:24" ht="38.25">
      <c r="A209" s="20">
        <v>199</v>
      </c>
      <c r="B209" s="21" t="s">
        <v>854</v>
      </c>
      <c r="C209" s="22" t="s">
        <v>855</v>
      </c>
      <c r="D209" s="21" t="s">
        <v>559</v>
      </c>
      <c r="E209" s="23">
        <v>0</v>
      </c>
      <c r="F209" s="24">
        <v>0</v>
      </c>
      <c r="G209" s="24">
        <v>0</v>
      </c>
      <c r="H209" s="25">
        <v>0</v>
      </c>
      <c r="I209" s="26"/>
      <c r="J209" s="24">
        <v>0</v>
      </c>
      <c r="K209" s="27">
        <v>0</v>
      </c>
      <c r="L209" s="43">
        <v>0</v>
      </c>
      <c r="M209" s="53">
        <v>0</v>
      </c>
      <c r="O209" s="60">
        <v>96152</v>
      </c>
      <c r="P209" s="60">
        <v>17107</v>
      </c>
      <c r="Q209" s="60">
        <v>13685.6</v>
      </c>
      <c r="R209" s="60">
        <v>12830.25</v>
      </c>
      <c r="T209" s="96">
        <f t="shared" si="12"/>
        <v>0</v>
      </c>
      <c r="U209" s="96">
        <f t="shared" si="13"/>
        <v>0</v>
      </c>
      <c r="W209" s="94">
        <f t="shared" si="14"/>
        <v>0</v>
      </c>
      <c r="X209" s="94">
        <f t="shared" si="15"/>
        <v>0</v>
      </c>
    </row>
    <row r="210" spans="1:24" ht="38.25">
      <c r="A210" s="20">
        <v>200</v>
      </c>
      <c r="B210" s="21" t="s">
        <v>856</v>
      </c>
      <c r="C210" s="22" t="s">
        <v>857</v>
      </c>
      <c r="D210" s="21" t="s">
        <v>559</v>
      </c>
      <c r="E210" s="23">
        <v>0</v>
      </c>
      <c r="F210" s="24">
        <v>0</v>
      </c>
      <c r="G210" s="24">
        <v>0</v>
      </c>
      <c r="H210" s="25">
        <v>0</v>
      </c>
      <c r="I210" s="26"/>
      <c r="J210" s="24">
        <v>0</v>
      </c>
      <c r="K210" s="27">
        <v>0</v>
      </c>
      <c r="L210" s="43">
        <v>0</v>
      </c>
      <c r="M210" s="53">
        <v>0</v>
      </c>
      <c r="O210" s="60">
        <v>56560</v>
      </c>
      <c r="P210" s="60">
        <v>18410</v>
      </c>
      <c r="Q210" s="60">
        <v>14728</v>
      </c>
      <c r="R210" s="60">
        <v>13807.5</v>
      </c>
      <c r="T210" s="96">
        <f t="shared" si="12"/>
        <v>0</v>
      </c>
      <c r="U210" s="96">
        <f t="shared" si="13"/>
        <v>0</v>
      </c>
      <c r="W210" s="94">
        <f t="shared" si="14"/>
        <v>0</v>
      </c>
      <c r="X210" s="94">
        <f t="shared" si="15"/>
        <v>0</v>
      </c>
    </row>
    <row r="211" spans="1:24" ht="76.5">
      <c r="A211" s="20">
        <v>201</v>
      </c>
      <c r="B211" s="21" t="s">
        <v>858</v>
      </c>
      <c r="C211" s="22" t="s">
        <v>859</v>
      </c>
      <c r="D211" s="21" t="s">
        <v>559</v>
      </c>
      <c r="E211" s="23">
        <v>1</v>
      </c>
      <c r="F211" s="24">
        <v>3202</v>
      </c>
      <c r="G211" s="24">
        <v>2611</v>
      </c>
      <c r="H211" s="25">
        <v>0</v>
      </c>
      <c r="I211" s="26"/>
      <c r="J211" s="24">
        <v>3202</v>
      </c>
      <c r="K211" s="27">
        <v>3202</v>
      </c>
      <c r="L211" s="43">
        <v>0</v>
      </c>
      <c r="M211" s="53">
        <v>1</v>
      </c>
      <c r="O211" s="60">
        <v>7353</v>
      </c>
      <c r="P211" s="60">
        <v>2611</v>
      </c>
      <c r="Q211" s="60">
        <v>2088.8000000000002</v>
      </c>
      <c r="R211" s="60">
        <v>1958.25</v>
      </c>
      <c r="T211" s="96">
        <f t="shared" si="12"/>
        <v>6688337.6000000006</v>
      </c>
      <c r="U211" s="96">
        <f t="shared" si="13"/>
        <v>6270316.5</v>
      </c>
      <c r="W211" s="94">
        <f t="shared" si="14"/>
        <v>6688337.6000000006</v>
      </c>
      <c r="X211" s="94">
        <f t="shared" si="15"/>
        <v>6270316.5</v>
      </c>
    </row>
    <row r="212" spans="1:24" ht="51">
      <c r="A212" s="20">
        <v>202</v>
      </c>
      <c r="B212" s="21" t="s">
        <v>860</v>
      </c>
      <c r="C212" s="22" t="s">
        <v>861</v>
      </c>
      <c r="D212" s="21" t="s">
        <v>559</v>
      </c>
      <c r="E212" s="23">
        <v>0</v>
      </c>
      <c r="F212" s="24">
        <v>0</v>
      </c>
      <c r="G212" s="24">
        <v>0</v>
      </c>
      <c r="H212" s="25">
        <v>0</v>
      </c>
      <c r="I212" s="26"/>
      <c r="J212" s="24">
        <v>0</v>
      </c>
      <c r="K212" s="27">
        <v>0</v>
      </c>
      <c r="L212" s="43">
        <v>0</v>
      </c>
      <c r="M212" s="53">
        <v>0</v>
      </c>
      <c r="O212" s="60">
        <v>24833</v>
      </c>
      <c r="P212" s="60">
        <v>4233</v>
      </c>
      <c r="Q212" s="60">
        <v>3386.4</v>
      </c>
      <c r="R212" s="60">
        <v>3174.75</v>
      </c>
      <c r="T212" s="96">
        <f t="shared" si="12"/>
        <v>0</v>
      </c>
      <c r="U212" s="96">
        <f t="shared" si="13"/>
        <v>0</v>
      </c>
      <c r="W212" s="94">
        <f t="shared" si="14"/>
        <v>0</v>
      </c>
      <c r="X212" s="94">
        <f t="shared" si="15"/>
        <v>0</v>
      </c>
    </row>
    <row r="213" spans="1:24" ht="51">
      <c r="A213" s="20">
        <v>203</v>
      </c>
      <c r="B213" s="21" t="s">
        <v>862</v>
      </c>
      <c r="C213" s="22" t="s">
        <v>863</v>
      </c>
      <c r="D213" s="21" t="s">
        <v>559</v>
      </c>
      <c r="E213" s="23">
        <v>0</v>
      </c>
      <c r="F213" s="24">
        <v>0</v>
      </c>
      <c r="G213" s="24">
        <v>0</v>
      </c>
      <c r="H213" s="25">
        <v>0</v>
      </c>
      <c r="I213" s="26"/>
      <c r="J213" s="24">
        <v>0</v>
      </c>
      <c r="K213" s="27">
        <v>0</v>
      </c>
      <c r="L213" s="43">
        <v>0</v>
      </c>
      <c r="M213" s="53">
        <v>0</v>
      </c>
      <c r="O213" s="60">
        <v>23557</v>
      </c>
      <c r="P213" s="60">
        <v>7720</v>
      </c>
      <c r="Q213" s="60">
        <v>6176</v>
      </c>
      <c r="R213" s="60">
        <v>5790</v>
      </c>
      <c r="T213" s="96">
        <f t="shared" si="12"/>
        <v>0</v>
      </c>
      <c r="U213" s="96">
        <f t="shared" si="13"/>
        <v>0</v>
      </c>
      <c r="W213" s="94">
        <f t="shared" si="14"/>
        <v>0</v>
      </c>
      <c r="X213" s="94">
        <f t="shared" si="15"/>
        <v>0</v>
      </c>
    </row>
    <row r="214" spans="1:24" ht="51">
      <c r="A214" s="20">
        <v>204</v>
      </c>
      <c r="B214" s="21" t="s">
        <v>864</v>
      </c>
      <c r="C214" s="22" t="s">
        <v>865</v>
      </c>
      <c r="D214" s="21" t="s">
        <v>559</v>
      </c>
      <c r="E214" s="23">
        <v>0</v>
      </c>
      <c r="F214" s="24">
        <v>0</v>
      </c>
      <c r="G214" s="24">
        <v>0</v>
      </c>
      <c r="H214" s="25">
        <v>0</v>
      </c>
      <c r="I214" s="26"/>
      <c r="J214" s="24">
        <v>0</v>
      </c>
      <c r="K214" s="27">
        <v>0</v>
      </c>
      <c r="L214" s="43">
        <v>0</v>
      </c>
      <c r="M214" s="53">
        <v>0</v>
      </c>
      <c r="O214" s="60">
        <v>33340</v>
      </c>
      <c r="P214" s="60">
        <v>5956</v>
      </c>
      <c r="Q214" s="60">
        <v>4764.8</v>
      </c>
      <c r="R214" s="60">
        <v>4467</v>
      </c>
      <c r="T214" s="96">
        <f t="shared" si="12"/>
        <v>0</v>
      </c>
      <c r="U214" s="96">
        <f t="shared" si="13"/>
        <v>0</v>
      </c>
      <c r="W214" s="94">
        <f t="shared" si="14"/>
        <v>0</v>
      </c>
      <c r="X214" s="94">
        <f t="shared" si="15"/>
        <v>0</v>
      </c>
    </row>
    <row r="215" spans="1:24" ht="63.75">
      <c r="A215" s="20">
        <v>205</v>
      </c>
      <c r="B215" s="21" t="s">
        <v>866</v>
      </c>
      <c r="C215" s="22" t="s">
        <v>867</v>
      </c>
      <c r="D215" s="21" t="s">
        <v>559</v>
      </c>
      <c r="E215" s="23">
        <v>1</v>
      </c>
      <c r="F215" s="24">
        <v>3458</v>
      </c>
      <c r="G215" s="24">
        <v>2417</v>
      </c>
      <c r="H215" s="25">
        <v>0</v>
      </c>
      <c r="I215" s="26"/>
      <c r="J215" s="24">
        <v>3458</v>
      </c>
      <c r="K215" s="27">
        <v>3458</v>
      </c>
      <c r="L215" s="43">
        <v>0</v>
      </c>
      <c r="M215" s="53">
        <v>1</v>
      </c>
      <c r="O215" s="60">
        <v>12833</v>
      </c>
      <c r="P215" s="60">
        <v>2417</v>
      </c>
      <c r="Q215" s="60">
        <v>1933.6</v>
      </c>
      <c r="R215" s="60">
        <v>1812.75</v>
      </c>
      <c r="T215" s="96">
        <f t="shared" si="12"/>
        <v>6686388.7999999998</v>
      </c>
      <c r="U215" s="96">
        <f t="shared" si="13"/>
        <v>6268489.5</v>
      </c>
      <c r="W215" s="94">
        <f t="shared" si="14"/>
        <v>6686388.7999999998</v>
      </c>
      <c r="X215" s="94">
        <f t="shared" si="15"/>
        <v>6268489.5</v>
      </c>
    </row>
    <row r="216" spans="1:24" ht="38.25">
      <c r="A216" s="20">
        <v>206</v>
      </c>
      <c r="B216" s="21" t="s">
        <v>868</v>
      </c>
      <c r="C216" s="22" t="s">
        <v>869</v>
      </c>
      <c r="D216" s="21" t="s">
        <v>559</v>
      </c>
      <c r="E216" s="23">
        <v>0</v>
      </c>
      <c r="F216" s="24">
        <v>0</v>
      </c>
      <c r="G216" s="24">
        <v>0</v>
      </c>
      <c r="H216" s="25">
        <v>0</v>
      </c>
      <c r="I216" s="26"/>
      <c r="J216" s="24">
        <v>0</v>
      </c>
      <c r="K216" s="27">
        <v>0</v>
      </c>
      <c r="L216" s="43">
        <v>0</v>
      </c>
      <c r="M216" s="53">
        <v>0</v>
      </c>
      <c r="O216" s="60">
        <v>85910</v>
      </c>
      <c r="P216" s="60">
        <v>2569</v>
      </c>
      <c r="Q216" s="60">
        <v>2055.1999999999998</v>
      </c>
      <c r="R216" s="60">
        <v>1926.75</v>
      </c>
      <c r="T216" s="96">
        <f t="shared" si="12"/>
        <v>0</v>
      </c>
      <c r="U216" s="96">
        <f t="shared" si="13"/>
        <v>0</v>
      </c>
      <c r="W216" s="94">
        <f t="shared" si="14"/>
        <v>0</v>
      </c>
      <c r="X216" s="94">
        <f t="shared" si="15"/>
        <v>0</v>
      </c>
    </row>
    <row r="217" spans="1:24" ht="51">
      <c r="A217" s="20">
        <v>207</v>
      </c>
      <c r="B217" s="21" t="s">
        <v>870</v>
      </c>
      <c r="C217" s="22" t="s">
        <v>871</v>
      </c>
      <c r="D217" s="21" t="s">
        <v>559</v>
      </c>
      <c r="E217" s="23">
        <v>0</v>
      </c>
      <c r="F217" s="24">
        <v>0</v>
      </c>
      <c r="G217" s="24">
        <v>0</v>
      </c>
      <c r="H217" s="25">
        <v>0</v>
      </c>
      <c r="I217" s="26"/>
      <c r="J217" s="24">
        <v>0</v>
      </c>
      <c r="K217" s="27">
        <v>0</v>
      </c>
      <c r="L217" s="43">
        <v>0</v>
      </c>
      <c r="M217" s="53">
        <v>0</v>
      </c>
      <c r="O217" s="60">
        <v>4846</v>
      </c>
      <c r="P217" s="60">
        <v>1365</v>
      </c>
      <c r="Q217" s="60">
        <v>1092</v>
      </c>
      <c r="R217" s="60">
        <v>1023.75</v>
      </c>
      <c r="T217" s="96">
        <f t="shared" si="12"/>
        <v>0</v>
      </c>
      <c r="U217" s="96">
        <f t="shared" si="13"/>
        <v>0</v>
      </c>
      <c r="W217" s="94">
        <f t="shared" si="14"/>
        <v>0</v>
      </c>
      <c r="X217" s="94">
        <f t="shared" si="15"/>
        <v>0</v>
      </c>
    </row>
    <row r="218" spans="1:24" ht="63.75">
      <c r="A218" s="20">
        <v>208</v>
      </c>
      <c r="B218" s="21" t="s">
        <v>872</v>
      </c>
      <c r="C218" s="22" t="s">
        <v>873</v>
      </c>
      <c r="D218" s="21" t="s">
        <v>559</v>
      </c>
      <c r="E218" s="23">
        <v>0</v>
      </c>
      <c r="F218" s="24">
        <v>0</v>
      </c>
      <c r="G218" s="24">
        <v>0</v>
      </c>
      <c r="H218" s="25">
        <v>0</v>
      </c>
      <c r="I218" s="26"/>
      <c r="J218" s="24">
        <v>0</v>
      </c>
      <c r="K218" s="27">
        <v>0</v>
      </c>
      <c r="L218" s="43">
        <v>0</v>
      </c>
      <c r="M218" s="53">
        <v>0</v>
      </c>
      <c r="O218" s="60">
        <v>42986</v>
      </c>
      <c r="P218" s="60">
        <v>2320</v>
      </c>
      <c r="Q218" s="60">
        <v>1856</v>
      </c>
      <c r="R218" s="60">
        <v>1740</v>
      </c>
      <c r="T218" s="96">
        <f t="shared" si="12"/>
        <v>0</v>
      </c>
      <c r="U218" s="96">
        <f t="shared" si="13"/>
        <v>0</v>
      </c>
      <c r="W218" s="94">
        <f t="shared" si="14"/>
        <v>0</v>
      </c>
      <c r="X218" s="94">
        <f t="shared" si="15"/>
        <v>0</v>
      </c>
    </row>
    <row r="219" spans="1:24" ht="63.75">
      <c r="A219" s="20">
        <v>209</v>
      </c>
      <c r="B219" s="21" t="s">
        <v>874</v>
      </c>
      <c r="C219" s="22" t="s">
        <v>873</v>
      </c>
      <c r="D219" s="21" t="s">
        <v>559</v>
      </c>
      <c r="E219" s="23">
        <v>0</v>
      </c>
      <c r="F219" s="24">
        <v>0</v>
      </c>
      <c r="G219" s="24">
        <v>0</v>
      </c>
      <c r="H219" s="25">
        <v>0</v>
      </c>
      <c r="I219" s="26"/>
      <c r="J219" s="24">
        <v>0</v>
      </c>
      <c r="K219" s="27">
        <v>0</v>
      </c>
      <c r="L219" s="43">
        <v>0</v>
      </c>
      <c r="M219" s="53">
        <v>0</v>
      </c>
      <c r="O219" s="60">
        <v>88465</v>
      </c>
      <c r="P219" s="60">
        <v>15322</v>
      </c>
      <c r="Q219" s="60">
        <v>12257.6</v>
      </c>
      <c r="R219" s="60">
        <v>11491.5</v>
      </c>
      <c r="T219" s="96">
        <f t="shared" si="12"/>
        <v>0</v>
      </c>
      <c r="U219" s="96">
        <f t="shared" si="13"/>
        <v>0</v>
      </c>
      <c r="W219" s="94">
        <f t="shared" si="14"/>
        <v>0</v>
      </c>
      <c r="X219" s="94">
        <f t="shared" si="15"/>
        <v>0</v>
      </c>
    </row>
    <row r="220" spans="1:24" ht="38.25">
      <c r="A220" s="20">
        <v>210</v>
      </c>
      <c r="B220" s="21" t="s">
        <v>875</v>
      </c>
      <c r="C220" s="22" t="s">
        <v>876</v>
      </c>
      <c r="D220" s="21" t="s">
        <v>559</v>
      </c>
      <c r="E220" s="23">
        <v>80</v>
      </c>
      <c r="F220" s="24">
        <v>444</v>
      </c>
      <c r="G220" s="24">
        <v>226</v>
      </c>
      <c r="H220" s="25">
        <v>0</v>
      </c>
      <c r="I220" s="26"/>
      <c r="J220" s="24">
        <v>444</v>
      </c>
      <c r="K220" s="27">
        <v>35520</v>
      </c>
      <c r="L220" s="43">
        <v>0</v>
      </c>
      <c r="M220" s="53">
        <v>80</v>
      </c>
      <c r="O220" s="60">
        <v>3951</v>
      </c>
      <c r="P220" s="60">
        <v>226</v>
      </c>
      <c r="Q220" s="60">
        <v>180.8</v>
      </c>
      <c r="R220" s="60">
        <v>169.5</v>
      </c>
      <c r="T220" s="96">
        <f t="shared" si="12"/>
        <v>80275.200000000012</v>
      </c>
      <c r="U220" s="96">
        <f t="shared" si="13"/>
        <v>75258</v>
      </c>
      <c r="W220" s="94">
        <f t="shared" si="14"/>
        <v>80275.200000000012</v>
      </c>
      <c r="X220" s="94">
        <f t="shared" si="15"/>
        <v>75258</v>
      </c>
    </row>
    <row r="221" spans="1:24" ht="38.25">
      <c r="A221" s="20">
        <v>211</v>
      </c>
      <c r="B221" s="21" t="s">
        <v>877</v>
      </c>
      <c r="C221" s="22" t="s">
        <v>876</v>
      </c>
      <c r="D221" s="21" t="s">
        <v>559</v>
      </c>
      <c r="E221" s="23">
        <v>0</v>
      </c>
      <c r="F221" s="24">
        <v>0</v>
      </c>
      <c r="G221" s="24">
        <v>0</v>
      </c>
      <c r="H221" s="25">
        <v>0</v>
      </c>
      <c r="I221" s="26"/>
      <c r="J221" s="24">
        <v>0</v>
      </c>
      <c r="K221" s="27">
        <v>0</v>
      </c>
      <c r="L221" s="43">
        <v>0</v>
      </c>
      <c r="M221" s="53">
        <v>0</v>
      </c>
      <c r="O221" s="60">
        <v>7805</v>
      </c>
      <c r="P221" s="60">
        <v>1540</v>
      </c>
      <c r="Q221" s="60">
        <v>1232</v>
      </c>
      <c r="R221" s="60">
        <v>1155</v>
      </c>
      <c r="T221" s="96">
        <f t="shared" si="12"/>
        <v>0</v>
      </c>
      <c r="U221" s="96">
        <f t="shared" si="13"/>
        <v>0</v>
      </c>
      <c r="W221" s="94">
        <f t="shared" si="14"/>
        <v>0</v>
      </c>
      <c r="X221" s="94">
        <f t="shared" si="15"/>
        <v>0</v>
      </c>
    </row>
    <row r="222" spans="1:24" ht="38.25">
      <c r="A222" s="20">
        <v>212</v>
      </c>
      <c r="B222" s="21" t="s">
        <v>878</v>
      </c>
      <c r="C222" s="22" t="s">
        <v>879</v>
      </c>
      <c r="D222" s="21" t="s">
        <v>559</v>
      </c>
      <c r="E222" s="23">
        <v>0</v>
      </c>
      <c r="F222" s="24">
        <v>0</v>
      </c>
      <c r="G222" s="24">
        <v>0</v>
      </c>
      <c r="H222" s="25">
        <v>0</v>
      </c>
      <c r="I222" s="26"/>
      <c r="J222" s="24">
        <v>0</v>
      </c>
      <c r="K222" s="27">
        <v>0</v>
      </c>
      <c r="L222" s="43">
        <v>0</v>
      </c>
      <c r="M222" s="53">
        <v>0</v>
      </c>
      <c r="O222" s="60">
        <v>6106</v>
      </c>
      <c r="P222" s="60">
        <v>226</v>
      </c>
      <c r="Q222" s="60">
        <v>180.8</v>
      </c>
      <c r="R222" s="60">
        <v>169.5</v>
      </c>
      <c r="T222" s="96">
        <f t="shared" si="12"/>
        <v>0</v>
      </c>
      <c r="U222" s="96">
        <f t="shared" si="13"/>
        <v>0</v>
      </c>
      <c r="W222" s="94">
        <f t="shared" si="14"/>
        <v>0</v>
      </c>
      <c r="X222" s="94">
        <f t="shared" si="15"/>
        <v>0</v>
      </c>
    </row>
    <row r="223" spans="1:24" ht="38.25">
      <c r="A223" s="20">
        <v>213</v>
      </c>
      <c r="B223" s="21" t="s">
        <v>880</v>
      </c>
      <c r="C223" s="22" t="s">
        <v>879</v>
      </c>
      <c r="D223" s="21" t="s">
        <v>559</v>
      </c>
      <c r="E223" s="23">
        <v>0</v>
      </c>
      <c r="F223" s="24">
        <v>0</v>
      </c>
      <c r="G223" s="24">
        <v>0</v>
      </c>
      <c r="H223" s="25">
        <v>0</v>
      </c>
      <c r="I223" s="26"/>
      <c r="J223" s="24">
        <v>0</v>
      </c>
      <c r="K223" s="27">
        <v>0</v>
      </c>
      <c r="L223" s="43">
        <v>0</v>
      </c>
      <c r="M223" s="53">
        <v>0</v>
      </c>
      <c r="O223" s="60">
        <v>12217</v>
      </c>
      <c r="P223" s="60">
        <v>2310</v>
      </c>
      <c r="Q223" s="60">
        <v>1848</v>
      </c>
      <c r="R223" s="60">
        <v>1732.5</v>
      </c>
      <c r="T223" s="96">
        <f t="shared" si="12"/>
        <v>0</v>
      </c>
      <c r="U223" s="96">
        <f t="shared" si="13"/>
        <v>0</v>
      </c>
      <c r="W223" s="94">
        <f t="shared" si="14"/>
        <v>0</v>
      </c>
      <c r="X223" s="94">
        <f t="shared" si="15"/>
        <v>0</v>
      </c>
    </row>
    <row r="224" spans="1:24" ht="51">
      <c r="A224" s="20">
        <v>214</v>
      </c>
      <c r="B224" s="21" t="s">
        <v>881</v>
      </c>
      <c r="C224" s="22" t="s">
        <v>882</v>
      </c>
      <c r="D224" s="21" t="s">
        <v>559</v>
      </c>
      <c r="E224" s="23">
        <v>0</v>
      </c>
      <c r="F224" s="24">
        <v>0</v>
      </c>
      <c r="G224" s="24">
        <v>0</v>
      </c>
      <c r="H224" s="25">
        <v>0</v>
      </c>
      <c r="I224" s="26"/>
      <c r="J224" s="24">
        <v>0</v>
      </c>
      <c r="K224" s="27">
        <v>0</v>
      </c>
      <c r="L224" s="43">
        <v>0</v>
      </c>
      <c r="M224" s="53">
        <v>0</v>
      </c>
      <c r="O224" s="60">
        <v>11984</v>
      </c>
      <c r="P224" s="60">
        <v>2256</v>
      </c>
      <c r="Q224" s="60">
        <v>1804.8</v>
      </c>
      <c r="R224" s="60">
        <v>1692</v>
      </c>
      <c r="T224" s="96">
        <f t="shared" si="12"/>
        <v>0</v>
      </c>
      <c r="U224" s="96">
        <f t="shared" si="13"/>
        <v>0</v>
      </c>
      <c r="W224" s="94">
        <f t="shared" si="14"/>
        <v>0</v>
      </c>
      <c r="X224" s="94">
        <f t="shared" si="15"/>
        <v>0</v>
      </c>
    </row>
    <row r="225" spans="1:24" ht="63.75">
      <c r="A225" s="20">
        <v>215</v>
      </c>
      <c r="B225" s="21" t="s">
        <v>883</v>
      </c>
      <c r="C225" s="22" t="s">
        <v>884</v>
      </c>
      <c r="D225" s="21" t="s">
        <v>559</v>
      </c>
      <c r="E225" s="23">
        <v>0</v>
      </c>
      <c r="F225" s="24">
        <v>0</v>
      </c>
      <c r="G225" s="24">
        <v>0</v>
      </c>
      <c r="H225" s="25">
        <v>0</v>
      </c>
      <c r="I225" s="26"/>
      <c r="J225" s="24">
        <v>0</v>
      </c>
      <c r="K225" s="27">
        <v>0</v>
      </c>
      <c r="L225" s="43">
        <v>0</v>
      </c>
      <c r="M225" s="53">
        <v>0</v>
      </c>
      <c r="O225" s="60">
        <v>12352</v>
      </c>
      <c r="P225" s="60">
        <v>2256</v>
      </c>
      <c r="Q225" s="60">
        <v>1804.8</v>
      </c>
      <c r="R225" s="60">
        <v>1692</v>
      </c>
      <c r="T225" s="96">
        <f t="shared" si="12"/>
        <v>0</v>
      </c>
      <c r="U225" s="96">
        <f t="shared" si="13"/>
        <v>0</v>
      </c>
      <c r="W225" s="94">
        <f t="shared" si="14"/>
        <v>0</v>
      </c>
      <c r="X225" s="94">
        <f t="shared" si="15"/>
        <v>0</v>
      </c>
    </row>
    <row r="226" spans="1:24" ht="63.75">
      <c r="A226" s="20">
        <v>216</v>
      </c>
      <c r="B226" s="21" t="s">
        <v>885</v>
      </c>
      <c r="C226" s="22" t="s">
        <v>886</v>
      </c>
      <c r="D226" s="21" t="s">
        <v>559</v>
      </c>
      <c r="E226" s="23">
        <v>0</v>
      </c>
      <c r="F226" s="24">
        <v>0</v>
      </c>
      <c r="G226" s="24">
        <v>0</v>
      </c>
      <c r="H226" s="25">
        <v>0</v>
      </c>
      <c r="I226" s="26"/>
      <c r="J226" s="24">
        <v>0</v>
      </c>
      <c r="K226" s="27">
        <v>0</v>
      </c>
      <c r="L226" s="43">
        <v>0</v>
      </c>
      <c r="M226" s="53">
        <v>0</v>
      </c>
      <c r="O226" s="60">
        <v>59745</v>
      </c>
      <c r="P226" s="60">
        <v>1155</v>
      </c>
      <c r="Q226" s="60">
        <v>924</v>
      </c>
      <c r="R226" s="60">
        <v>866.25</v>
      </c>
      <c r="T226" s="96">
        <f t="shared" si="12"/>
        <v>0</v>
      </c>
      <c r="U226" s="96">
        <f t="shared" si="13"/>
        <v>0</v>
      </c>
      <c r="W226" s="94">
        <f t="shared" si="14"/>
        <v>0</v>
      </c>
      <c r="X226" s="94">
        <f t="shared" si="15"/>
        <v>0</v>
      </c>
    </row>
    <row r="227" spans="1:24" ht="63.75">
      <c r="A227" s="20">
        <v>217</v>
      </c>
      <c r="B227" s="21" t="s">
        <v>887</v>
      </c>
      <c r="C227" s="22" t="s">
        <v>888</v>
      </c>
      <c r="D227" s="21" t="s">
        <v>559</v>
      </c>
      <c r="E227" s="23">
        <v>0</v>
      </c>
      <c r="F227" s="24">
        <v>0</v>
      </c>
      <c r="G227" s="24">
        <v>0</v>
      </c>
      <c r="H227" s="25">
        <v>0</v>
      </c>
      <c r="I227" s="26"/>
      <c r="J227" s="24">
        <v>0</v>
      </c>
      <c r="K227" s="27">
        <v>0</v>
      </c>
      <c r="L227" s="43">
        <v>0</v>
      </c>
      <c r="M227" s="53">
        <v>0</v>
      </c>
      <c r="O227" s="60">
        <v>6416</v>
      </c>
      <c r="P227" s="60">
        <v>1414</v>
      </c>
      <c r="Q227" s="60">
        <v>1131.2</v>
      </c>
      <c r="R227" s="60">
        <v>1060.5</v>
      </c>
      <c r="T227" s="96">
        <f t="shared" si="12"/>
        <v>0</v>
      </c>
      <c r="U227" s="96">
        <f t="shared" si="13"/>
        <v>0</v>
      </c>
      <c r="W227" s="94">
        <f t="shared" si="14"/>
        <v>0</v>
      </c>
      <c r="X227" s="94">
        <f t="shared" si="15"/>
        <v>0</v>
      </c>
    </row>
    <row r="228" spans="1:24" ht="89.25">
      <c r="A228" s="20">
        <v>218</v>
      </c>
      <c r="B228" s="21" t="s">
        <v>889</v>
      </c>
      <c r="C228" s="22" t="s">
        <v>890</v>
      </c>
      <c r="D228" s="21" t="s">
        <v>559</v>
      </c>
      <c r="E228" s="23">
        <v>0</v>
      </c>
      <c r="F228" s="24">
        <v>0</v>
      </c>
      <c r="G228" s="24">
        <v>0</v>
      </c>
      <c r="H228" s="25">
        <v>0</v>
      </c>
      <c r="I228" s="26"/>
      <c r="J228" s="24">
        <v>0</v>
      </c>
      <c r="K228" s="27">
        <v>0</v>
      </c>
      <c r="L228" s="43">
        <v>0</v>
      </c>
      <c r="M228" s="53">
        <v>0</v>
      </c>
      <c r="O228" s="60">
        <v>25909</v>
      </c>
      <c r="P228" s="60">
        <v>679</v>
      </c>
      <c r="Q228" s="60">
        <v>543.20000000000005</v>
      </c>
      <c r="R228" s="60">
        <v>509.25</v>
      </c>
      <c r="T228" s="96">
        <f t="shared" si="12"/>
        <v>0</v>
      </c>
      <c r="U228" s="96">
        <f t="shared" si="13"/>
        <v>0</v>
      </c>
      <c r="W228" s="94">
        <f t="shared" si="14"/>
        <v>0</v>
      </c>
      <c r="X228" s="94">
        <f t="shared" si="15"/>
        <v>0</v>
      </c>
    </row>
    <row r="229" spans="1:24" ht="89.25">
      <c r="A229" s="20">
        <v>219</v>
      </c>
      <c r="B229" s="21" t="s">
        <v>891</v>
      </c>
      <c r="C229" s="22" t="s">
        <v>890</v>
      </c>
      <c r="D229" s="21" t="s">
        <v>559</v>
      </c>
      <c r="E229" s="23">
        <v>0</v>
      </c>
      <c r="F229" s="24">
        <v>0</v>
      </c>
      <c r="G229" s="24">
        <v>0</v>
      </c>
      <c r="H229" s="25">
        <v>0</v>
      </c>
      <c r="I229" s="26"/>
      <c r="J229" s="24">
        <v>0</v>
      </c>
      <c r="K229" s="27">
        <v>0</v>
      </c>
      <c r="L229" s="43">
        <v>0</v>
      </c>
      <c r="M229" s="53">
        <v>0</v>
      </c>
      <c r="O229" s="60">
        <v>78441</v>
      </c>
      <c r="P229" s="60">
        <v>6930</v>
      </c>
      <c r="Q229" s="60">
        <v>5544</v>
      </c>
      <c r="R229" s="60">
        <v>5197.5</v>
      </c>
      <c r="T229" s="96">
        <f t="shared" si="12"/>
        <v>0</v>
      </c>
      <c r="U229" s="96">
        <f t="shared" si="13"/>
        <v>0</v>
      </c>
      <c r="W229" s="94">
        <f t="shared" si="14"/>
        <v>0</v>
      </c>
      <c r="X229" s="94">
        <f t="shared" si="15"/>
        <v>0</v>
      </c>
    </row>
    <row r="230" spans="1:24" ht="89.25">
      <c r="A230" s="20">
        <v>220</v>
      </c>
      <c r="B230" s="21" t="s">
        <v>892</v>
      </c>
      <c r="C230" s="22" t="s">
        <v>893</v>
      </c>
      <c r="D230" s="21" t="s">
        <v>559</v>
      </c>
      <c r="E230" s="23">
        <v>0</v>
      </c>
      <c r="F230" s="24">
        <v>0</v>
      </c>
      <c r="G230" s="24">
        <v>0</v>
      </c>
      <c r="H230" s="25">
        <v>0</v>
      </c>
      <c r="I230" s="26"/>
      <c r="J230" s="24">
        <v>0</v>
      </c>
      <c r="K230" s="27">
        <v>0</v>
      </c>
      <c r="L230" s="43">
        <v>0</v>
      </c>
      <c r="M230" s="53">
        <v>0</v>
      </c>
      <c r="O230" s="60">
        <v>16372</v>
      </c>
      <c r="P230" s="60">
        <v>579</v>
      </c>
      <c r="Q230" s="60">
        <v>463.2</v>
      </c>
      <c r="R230" s="60">
        <v>434.25</v>
      </c>
      <c r="T230" s="96">
        <f t="shared" si="12"/>
        <v>0</v>
      </c>
      <c r="U230" s="96">
        <f t="shared" si="13"/>
        <v>0</v>
      </c>
      <c r="W230" s="94">
        <f t="shared" si="14"/>
        <v>0</v>
      </c>
      <c r="X230" s="94">
        <f t="shared" si="15"/>
        <v>0</v>
      </c>
    </row>
    <row r="231" spans="1:24" ht="89.25">
      <c r="A231" s="20">
        <v>221</v>
      </c>
      <c r="B231" s="21" t="s">
        <v>894</v>
      </c>
      <c r="C231" s="22" t="s">
        <v>893</v>
      </c>
      <c r="D231" s="21" t="s">
        <v>559</v>
      </c>
      <c r="E231" s="23">
        <v>0</v>
      </c>
      <c r="F231" s="24">
        <v>0</v>
      </c>
      <c r="G231" s="24">
        <v>0</v>
      </c>
      <c r="H231" s="25">
        <v>0</v>
      </c>
      <c r="I231" s="26"/>
      <c r="J231" s="24">
        <v>0</v>
      </c>
      <c r="K231" s="27">
        <v>0</v>
      </c>
      <c r="L231" s="43">
        <v>0</v>
      </c>
      <c r="M231" s="53">
        <v>0</v>
      </c>
      <c r="O231" s="60">
        <v>49567</v>
      </c>
      <c r="P231" s="60">
        <v>5390</v>
      </c>
      <c r="Q231" s="60">
        <v>4312</v>
      </c>
      <c r="R231" s="60">
        <v>4042.5</v>
      </c>
      <c r="T231" s="96">
        <f t="shared" si="12"/>
        <v>0</v>
      </c>
      <c r="U231" s="96">
        <f t="shared" si="13"/>
        <v>0</v>
      </c>
      <c r="W231" s="94">
        <f t="shared" si="14"/>
        <v>0</v>
      </c>
      <c r="X231" s="94">
        <f t="shared" si="15"/>
        <v>0</v>
      </c>
    </row>
    <row r="232" spans="1:24" ht="89.25">
      <c r="A232" s="20">
        <v>222</v>
      </c>
      <c r="B232" s="21" t="s">
        <v>895</v>
      </c>
      <c r="C232" s="22" t="s">
        <v>896</v>
      </c>
      <c r="D232" s="21" t="s">
        <v>559</v>
      </c>
      <c r="E232" s="23">
        <v>0</v>
      </c>
      <c r="F232" s="24">
        <v>0</v>
      </c>
      <c r="G232" s="24">
        <v>0</v>
      </c>
      <c r="H232" s="25">
        <v>0</v>
      </c>
      <c r="I232" s="26"/>
      <c r="J232" s="24">
        <v>0</v>
      </c>
      <c r="K232" s="27">
        <v>0</v>
      </c>
      <c r="L232" s="43">
        <v>0</v>
      </c>
      <c r="M232" s="53">
        <v>0</v>
      </c>
      <c r="O232" s="60">
        <v>25909</v>
      </c>
      <c r="P232" s="60">
        <v>499</v>
      </c>
      <c r="Q232" s="60">
        <v>399.2</v>
      </c>
      <c r="R232" s="60">
        <v>374.25</v>
      </c>
      <c r="T232" s="96">
        <f t="shared" si="12"/>
        <v>0</v>
      </c>
      <c r="U232" s="96">
        <f t="shared" si="13"/>
        <v>0</v>
      </c>
      <c r="W232" s="94">
        <f t="shared" si="14"/>
        <v>0</v>
      </c>
      <c r="X232" s="94">
        <f t="shared" si="15"/>
        <v>0</v>
      </c>
    </row>
    <row r="233" spans="1:24" ht="89.25">
      <c r="A233" s="20">
        <v>223</v>
      </c>
      <c r="B233" s="21" t="s">
        <v>897</v>
      </c>
      <c r="C233" s="22" t="s">
        <v>896</v>
      </c>
      <c r="D233" s="21" t="s">
        <v>559</v>
      </c>
      <c r="E233" s="23">
        <v>0</v>
      </c>
      <c r="F233" s="24">
        <v>0</v>
      </c>
      <c r="G233" s="24">
        <v>0</v>
      </c>
      <c r="H233" s="25">
        <v>0</v>
      </c>
      <c r="I233" s="26"/>
      <c r="J233" s="24">
        <v>0</v>
      </c>
      <c r="K233" s="27">
        <v>0</v>
      </c>
      <c r="L233" s="43">
        <v>0</v>
      </c>
      <c r="M233" s="53">
        <v>0</v>
      </c>
      <c r="O233" s="60">
        <v>31922</v>
      </c>
      <c r="P233" s="60">
        <v>5390</v>
      </c>
      <c r="Q233" s="60">
        <v>4312</v>
      </c>
      <c r="R233" s="60">
        <v>4042.5</v>
      </c>
      <c r="T233" s="96">
        <f t="shared" si="12"/>
        <v>0</v>
      </c>
      <c r="U233" s="96">
        <f t="shared" si="13"/>
        <v>0</v>
      </c>
      <c r="W233" s="94">
        <f t="shared" si="14"/>
        <v>0</v>
      </c>
      <c r="X233" s="94">
        <f t="shared" si="15"/>
        <v>0</v>
      </c>
    </row>
    <row r="234" spans="1:24" ht="89.25">
      <c r="A234" s="20">
        <v>224</v>
      </c>
      <c r="B234" s="21" t="s">
        <v>898</v>
      </c>
      <c r="C234" s="22" t="s">
        <v>899</v>
      </c>
      <c r="D234" s="21" t="s">
        <v>559</v>
      </c>
      <c r="E234" s="23">
        <v>0</v>
      </c>
      <c r="F234" s="24">
        <v>0</v>
      </c>
      <c r="G234" s="24">
        <v>0</v>
      </c>
      <c r="H234" s="25">
        <v>0</v>
      </c>
      <c r="I234" s="26"/>
      <c r="J234" s="24">
        <v>0</v>
      </c>
      <c r="K234" s="27">
        <v>0</v>
      </c>
      <c r="L234" s="43">
        <v>0</v>
      </c>
      <c r="M234" s="53">
        <v>0</v>
      </c>
      <c r="O234" s="60">
        <v>13723</v>
      </c>
      <c r="P234" s="60">
        <v>607</v>
      </c>
      <c r="Q234" s="60">
        <v>485.6</v>
      </c>
      <c r="R234" s="60">
        <v>455.25</v>
      </c>
      <c r="T234" s="96">
        <f t="shared" si="12"/>
        <v>0</v>
      </c>
      <c r="U234" s="96">
        <f t="shared" si="13"/>
        <v>0</v>
      </c>
      <c r="W234" s="94">
        <f t="shared" si="14"/>
        <v>0</v>
      </c>
      <c r="X234" s="94">
        <f t="shared" si="15"/>
        <v>0</v>
      </c>
    </row>
    <row r="235" spans="1:24" ht="89.25">
      <c r="A235" s="20">
        <v>225</v>
      </c>
      <c r="B235" s="21" t="s">
        <v>900</v>
      </c>
      <c r="C235" s="22" t="s">
        <v>899</v>
      </c>
      <c r="D235" s="21" t="s">
        <v>559</v>
      </c>
      <c r="E235" s="23">
        <v>0</v>
      </c>
      <c r="F235" s="24">
        <v>0</v>
      </c>
      <c r="G235" s="24">
        <v>0</v>
      </c>
      <c r="H235" s="25">
        <v>0</v>
      </c>
      <c r="I235" s="26"/>
      <c r="J235" s="24">
        <v>0</v>
      </c>
      <c r="K235" s="27">
        <v>0</v>
      </c>
      <c r="L235" s="43">
        <v>0</v>
      </c>
      <c r="M235" s="53">
        <v>0</v>
      </c>
      <c r="O235" s="60">
        <v>41547</v>
      </c>
      <c r="P235" s="60">
        <v>5389</v>
      </c>
      <c r="Q235" s="60">
        <v>4311.2</v>
      </c>
      <c r="R235" s="60">
        <v>4041.75</v>
      </c>
      <c r="T235" s="96">
        <f t="shared" si="12"/>
        <v>0</v>
      </c>
      <c r="U235" s="96">
        <f t="shared" si="13"/>
        <v>0</v>
      </c>
      <c r="W235" s="94">
        <f t="shared" si="14"/>
        <v>0</v>
      </c>
      <c r="X235" s="94">
        <f t="shared" si="15"/>
        <v>0</v>
      </c>
    </row>
    <row r="236" spans="1:24" ht="89.25">
      <c r="A236" s="20">
        <v>226</v>
      </c>
      <c r="B236" s="21" t="s">
        <v>901</v>
      </c>
      <c r="C236" s="22" t="s">
        <v>902</v>
      </c>
      <c r="D236" s="21" t="s">
        <v>559</v>
      </c>
      <c r="E236" s="23">
        <v>0</v>
      </c>
      <c r="F236" s="24">
        <v>0</v>
      </c>
      <c r="G236" s="24">
        <v>0</v>
      </c>
      <c r="H236" s="25">
        <v>0</v>
      </c>
      <c r="I236" s="26"/>
      <c r="J236" s="24">
        <v>0</v>
      </c>
      <c r="K236" s="27">
        <v>0</v>
      </c>
      <c r="L236" s="43">
        <v>0</v>
      </c>
      <c r="M236" s="53">
        <v>0</v>
      </c>
      <c r="O236" s="60">
        <v>19021</v>
      </c>
      <c r="P236" s="60">
        <v>679</v>
      </c>
      <c r="Q236" s="60">
        <v>543.20000000000005</v>
      </c>
      <c r="R236" s="60">
        <v>509.25</v>
      </c>
      <c r="T236" s="96">
        <f t="shared" si="12"/>
        <v>0</v>
      </c>
      <c r="U236" s="96">
        <f t="shared" si="13"/>
        <v>0</v>
      </c>
      <c r="W236" s="94">
        <f t="shared" si="14"/>
        <v>0</v>
      </c>
      <c r="X236" s="94">
        <f t="shared" si="15"/>
        <v>0</v>
      </c>
    </row>
    <row r="237" spans="1:24" ht="89.25">
      <c r="A237" s="20">
        <v>227</v>
      </c>
      <c r="B237" s="21" t="s">
        <v>903</v>
      </c>
      <c r="C237" s="22" t="s">
        <v>902</v>
      </c>
      <c r="D237" s="21" t="s">
        <v>559</v>
      </c>
      <c r="E237" s="23">
        <v>0</v>
      </c>
      <c r="F237" s="24">
        <v>0</v>
      </c>
      <c r="G237" s="24">
        <v>0</v>
      </c>
      <c r="H237" s="25">
        <v>0</v>
      </c>
      <c r="I237" s="26"/>
      <c r="J237" s="24">
        <v>0</v>
      </c>
      <c r="K237" s="27">
        <v>0</v>
      </c>
      <c r="L237" s="43">
        <v>0</v>
      </c>
      <c r="M237" s="53">
        <v>0</v>
      </c>
      <c r="O237" s="60">
        <v>57588</v>
      </c>
      <c r="P237" s="60">
        <v>4620</v>
      </c>
      <c r="Q237" s="60">
        <v>3696</v>
      </c>
      <c r="R237" s="60">
        <v>3465</v>
      </c>
      <c r="T237" s="96">
        <f t="shared" si="12"/>
        <v>0</v>
      </c>
      <c r="U237" s="96">
        <f t="shared" si="13"/>
        <v>0</v>
      </c>
      <c r="W237" s="94">
        <f t="shared" si="14"/>
        <v>0</v>
      </c>
      <c r="X237" s="94">
        <f t="shared" si="15"/>
        <v>0</v>
      </c>
    </row>
    <row r="238" spans="1:24" ht="102">
      <c r="A238" s="20">
        <v>228</v>
      </c>
      <c r="B238" s="21" t="s">
        <v>904</v>
      </c>
      <c r="C238" s="22" t="s">
        <v>905</v>
      </c>
      <c r="D238" s="21" t="s">
        <v>559</v>
      </c>
      <c r="E238" s="23">
        <v>0</v>
      </c>
      <c r="F238" s="24">
        <v>0</v>
      </c>
      <c r="G238" s="24">
        <v>0</v>
      </c>
      <c r="H238" s="25">
        <v>0</v>
      </c>
      <c r="I238" s="26"/>
      <c r="J238" s="24">
        <v>0</v>
      </c>
      <c r="K238" s="27">
        <v>0</v>
      </c>
      <c r="L238" s="43">
        <v>0</v>
      </c>
      <c r="M238" s="53">
        <v>0</v>
      </c>
      <c r="O238" s="60">
        <v>8822</v>
      </c>
      <c r="P238" s="60">
        <v>631</v>
      </c>
      <c r="Q238" s="60">
        <v>504.8</v>
      </c>
      <c r="R238" s="60">
        <v>473.25</v>
      </c>
      <c r="T238" s="96">
        <f t="shared" si="12"/>
        <v>0</v>
      </c>
      <c r="U238" s="96">
        <f t="shared" si="13"/>
        <v>0</v>
      </c>
      <c r="W238" s="94">
        <f t="shared" si="14"/>
        <v>0</v>
      </c>
      <c r="X238" s="94">
        <f t="shared" si="15"/>
        <v>0</v>
      </c>
    </row>
    <row r="239" spans="1:24" ht="102">
      <c r="A239" s="20">
        <v>229</v>
      </c>
      <c r="B239" s="21" t="s">
        <v>906</v>
      </c>
      <c r="C239" s="31" t="s">
        <v>905</v>
      </c>
      <c r="D239" s="21" t="s">
        <v>559</v>
      </c>
      <c r="E239" s="23">
        <v>0</v>
      </c>
      <c r="F239" s="24">
        <v>0</v>
      </c>
      <c r="G239" s="24">
        <v>0</v>
      </c>
      <c r="H239" s="25">
        <v>0</v>
      </c>
      <c r="I239" s="26"/>
      <c r="J239" s="24">
        <v>0</v>
      </c>
      <c r="K239" s="27">
        <v>0</v>
      </c>
      <c r="L239" s="43">
        <v>0</v>
      </c>
      <c r="M239" s="53">
        <v>0</v>
      </c>
      <c r="O239" s="60">
        <v>17562</v>
      </c>
      <c r="P239" s="60">
        <v>3851</v>
      </c>
      <c r="Q239" s="60">
        <v>3080.8</v>
      </c>
      <c r="R239" s="60">
        <v>2888.25</v>
      </c>
      <c r="T239" s="96">
        <f t="shared" si="12"/>
        <v>0</v>
      </c>
      <c r="U239" s="96">
        <f t="shared" si="13"/>
        <v>0</v>
      </c>
      <c r="W239" s="94">
        <f t="shared" si="14"/>
        <v>0</v>
      </c>
      <c r="X239" s="94">
        <f t="shared" si="15"/>
        <v>0</v>
      </c>
    </row>
    <row r="240" spans="1:24" ht="127.5">
      <c r="A240" s="20">
        <v>230</v>
      </c>
      <c r="B240" s="21" t="s">
        <v>907</v>
      </c>
      <c r="C240" s="31" t="s">
        <v>908</v>
      </c>
      <c r="D240" s="21" t="s">
        <v>909</v>
      </c>
      <c r="E240" s="23">
        <v>0</v>
      </c>
      <c r="F240" s="24">
        <v>0</v>
      </c>
      <c r="G240" s="24">
        <v>0</v>
      </c>
      <c r="H240" s="25">
        <v>0</v>
      </c>
      <c r="I240" s="26"/>
      <c r="J240" s="24">
        <v>0</v>
      </c>
      <c r="K240" s="27">
        <v>0</v>
      </c>
      <c r="L240" s="43">
        <v>0</v>
      </c>
      <c r="M240" s="53">
        <v>0</v>
      </c>
      <c r="O240" s="60">
        <v>510151</v>
      </c>
      <c r="P240" s="60">
        <v>5030</v>
      </c>
      <c r="Q240" s="60">
        <v>4024</v>
      </c>
      <c r="R240" s="60">
        <v>3772.5</v>
      </c>
      <c r="T240" s="96">
        <f t="shared" si="12"/>
        <v>0</v>
      </c>
      <c r="U240" s="96">
        <f t="shared" si="13"/>
        <v>0</v>
      </c>
      <c r="W240" s="94">
        <f t="shared" si="14"/>
        <v>0</v>
      </c>
      <c r="X240" s="94">
        <f t="shared" si="15"/>
        <v>0</v>
      </c>
    </row>
    <row r="241" spans="1:24" ht="127.5">
      <c r="A241" s="20">
        <v>231</v>
      </c>
      <c r="B241" s="21" t="s">
        <v>910</v>
      </c>
      <c r="C241" s="31" t="s">
        <v>911</v>
      </c>
      <c r="D241" s="21" t="s">
        <v>912</v>
      </c>
      <c r="E241" s="23">
        <v>60</v>
      </c>
      <c r="F241" s="24">
        <v>1897</v>
      </c>
      <c r="G241" s="24">
        <v>1032</v>
      </c>
      <c r="H241" s="25">
        <v>0</v>
      </c>
      <c r="I241" s="26"/>
      <c r="J241" s="24">
        <v>1897</v>
      </c>
      <c r="K241" s="27">
        <v>113820</v>
      </c>
      <c r="L241" s="43">
        <v>0</v>
      </c>
      <c r="M241" s="53">
        <v>60</v>
      </c>
      <c r="O241" s="60">
        <v>35746</v>
      </c>
      <c r="P241" s="60">
        <v>1032</v>
      </c>
      <c r="Q241" s="60">
        <v>825.6</v>
      </c>
      <c r="R241" s="60">
        <v>774</v>
      </c>
      <c r="T241" s="96">
        <f t="shared" si="12"/>
        <v>1566163.2</v>
      </c>
      <c r="U241" s="96">
        <f t="shared" si="13"/>
        <v>1468278</v>
      </c>
      <c r="W241" s="94">
        <f t="shared" si="14"/>
        <v>1566163.2</v>
      </c>
      <c r="X241" s="94">
        <f t="shared" si="15"/>
        <v>1468278</v>
      </c>
    </row>
    <row r="242" spans="1:24" ht="127.5">
      <c r="A242" s="20">
        <v>232</v>
      </c>
      <c r="B242" s="21" t="s">
        <v>913</v>
      </c>
      <c r="C242" s="31" t="s">
        <v>911</v>
      </c>
      <c r="D242" s="21" t="s">
        <v>912</v>
      </c>
      <c r="E242" s="23">
        <v>0</v>
      </c>
      <c r="F242" s="24">
        <v>0</v>
      </c>
      <c r="G242" s="24">
        <v>0</v>
      </c>
      <c r="H242" s="25">
        <v>0</v>
      </c>
      <c r="I242" s="26"/>
      <c r="J242" s="24">
        <v>0</v>
      </c>
      <c r="K242" s="27">
        <v>0</v>
      </c>
      <c r="L242" s="43">
        <v>0</v>
      </c>
      <c r="M242" s="53">
        <v>0</v>
      </c>
      <c r="O242" s="60">
        <v>123258</v>
      </c>
      <c r="P242" s="60">
        <v>9932</v>
      </c>
      <c r="Q242" s="60">
        <v>7945.6</v>
      </c>
      <c r="R242" s="60">
        <v>7449</v>
      </c>
      <c r="T242" s="96">
        <f t="shared" si="12"/>
        <v>0</v>
      </c>
      <c r="U242" s="96">
        <f t="shared" si="13"/>
        <v>0</v>
      </c>
      <c r="W242" s="94">
        <f t="shared" si="14"/>
        <v>0</v>
      </c>
      <c r="X242" s="94">
        <f t="shared" si="15"/>
        <v>0</v>
      </c>
    </row>
    <row r="243" spans="1:24" ht="178.5">
      <c r="A243" s="20">
        <v>233</v>
      </c>
      <c r="B243" s="21" t="s">
        <v>914</v>
      </c>
      <c r="C243" s="31" t="s">
        <v>915</v>
      </c>
      <c r="D243" s="21" t="s">
        <v>912</v>
      </c>
      <c r="E243" s="23">
        <v>0</v>
      </c>
      <c r="F243" s="24">
        <v>0</v>
      </c>
      <c r="G243" s="24">
        <v>0</v>
      </c>
      <c r="H243" s="25">
        <v>0</v>
      </c>
      <c r="I243" s="26"/>
      <c r="J243" s="24">
        <v>0</v>
      </c>
      <c r="K243" s="27">
        <v>0</v>
      </c>
      <c r="L243" s="43">
        <v>0</v>
      </c>
      <c r="M243" s="53">
        <v>0</v>
      </c>
      <c r="O243" s="60">
        <v>234236</v>
      </c>
      <c r="P243" s="60">
        <v>4236</v>
      </c>
      <c r="Q243" s="60">
        <v>3388.8</v>
      </c>
      <c r="R243" s="60">
        <v>3177</v>
      </c>
      <c r="T243" s="96">
        <f t="shared" si="12"/>
        <v>0</v>
      </c>
      <c r="U243" s="96">
        <f t="shared" si="13"/>
        <v>0</v>
      </c>
      <c r="W243" s="94">
        <f t="shared" si="14"/>
        <v>0</v>
      </c>
      <c r="X243" s="94">
        <f t="shared" si="15"/>
        <v>0</v>
      </c>
    </row>
    <row r="244" spans="1:24" ht="178.5">
      <c r="A244" s="20">
        <v>234</v>
      </c>
      <c r="B244" s="21" t="s">
        <v>916</v>
      </c>
      <c r="C244" s="31" t="s">
        <v>915</v>
      </c>
      <c r="D244" s="21" t="s">
        <v>912</v>
      </c>
      <c r="E244" s="23">
        <v>0</v>
      </c>
      <c r="F244" s="24">
        <v>0</v>
      </c>
      <c r="G244" s="24">
        <v>0</v>
      </c>
      <c r="H244" s="25">
        <v>0</v>
      </c>
      <c r="I244" s="26"/>
      <c r="J244" s="24">
        <v>0</v>
      </c>
      <c r="K244" s="27">
        <v>0</v>
      </c>
      <c r="L244" s="43">
        <v>0</v>
      </c>
      <c r="M244" s="53">
        <v>0</v>
      </c>
      <c r="O244" s="60">
        <v>807681</v>
      </c>
      <c r="P244" s="60">
        <v>8594</v>
      </c>
      <c r="Q244" s="60">
        <v>6875.2</v>
      </c>
      <c r="R244" s="60">
        <v>6445.5</v>
      </c>
      <c r="T244" s="96">
        <f t="shared" si="12"/>
        <v>0</v>
      </c>
      <c r="U244" s="96">
        <f t="shared" si="13"/>
        <v>0</v>
      </c>
      <c r="W244" s="94">
        <f t="shared" si="14"/>
        <v>0</v>
      </c>
      <c r="X244" s="94">
        <f t="shared" si="15"/>
        <v>0</v>
      </c>
    </row>
    <row r="245" spans="1:24" ht="178.5">
      <c r="A245" s="20">
        <v>235</v>
      </c>
      <c r="B245" s="21" t="s">
        <v>917</v>
      </c>
      <c r="C245" s="31" t="s">
        <v>918</v>
      </c>
      <c r="D245" s="21" t="s">
        <v>912</v>
      </c>
      <c r="E245" s="23">
        <v>0</v>
      </c>
      <c r="F245" s="24">
        <v>0</v>
      </c>
      <c r="G245" s="24">
        <v>0</v>
      </c>
      <c r="H245" s="25">
        <v>0</v>
      </c>
      <c r="I245" s="26"/>
      <c r="J245" s="24">
        <v>0</v>
      </c>
      <c r="K245" s="27">
        <v>0</v>
      </c>
      <c r="L245" s="43"/>
      <c r="M245" s="53">
        <v>0</v>
      </c>
      <c r="O245" s="60">
        <v>117119</v>
      </c>
      <c r="P245" s="60">
        <v>4297</v>
      </c>
      <c r="Q245" s="60">
        <v>3437.6</v>
      </c>
      <c r="R245" s="60">
        <v>3222.75</v>
      </c>
      <c r="T245" s="96">
        <f t="shared" si="12"/>
        <v>0</v>
      </c>
      <c r="U245" s="96">
        <f t="shared" si="13"/>
        <v>0</v>
      </c>
      <c r="W245" s="94">
        <f t="shared" si="14"/>
        <v>0</v>
      </c>
      <c r="X245" s="94">
        <f t="shared" si="15"/>
        <v>0</v>
      </c>
    </row>
    <row r="246" spans="1:24" ht="178.5">
      <c r="A246" s="20">
        <v>236</v>
      </c>
      <c r="B246" s="21" t="s">
        <v>919</v>
      </c>
      <c r="C246" s="31" t="s">
        <v>918</v>
      </c>
      <c r="D246" s="21" t="s">
        <v>912</v>
      </c>
      <c r="E246" s="23">
        <v>0</v>
      </c>
      <c r="F246" s="24">
        <v>0</v>
      </c>
      <c r="G246" s="24">
        <v>0</v>
      </c>
      <c r="H246" s="25">
        <v>0</v>
      </c>
      <c r="I246" s="26"/>
      <c r="J246" s="24">
        <v>0</v>
      </c>
      <c r="K246" s="27">
        <v>0</v>
      </c>
      <c r="L246" s="43"/>
      <c r="M246" s="53">
        <v>0</v>
      </c>
      <c r="O246" s="60">
        <v>525669</v>
      </c>
      <c r="P246" s="60">
        <v>4297</v>
      </c>
      <c r="Q246" s="60">
        <v>3437.6</v>
      </c>
      <c r="R246" s="60">
        <v>3222.75</v>
      </c>
      <c r="T246" s="96">
        <f t="shared" si="12"/>
        <v>0</v>
      </c>
      <c r="U246" s="96">
        <f t="shared" si="13"/>
        <v>0</v>
      </c>
      <c r="W246" s="94">
        <f t="shared" si="14"/>
        <v>0</v>
      </c>
      <c r="X246" s="94">
        <f t="shared" si="15"/>
        <v>0</v>
      </c>
    </row>
    <row r="247" spans="1:24" ht="63.75">
      <c r="A247" s="20">
        <v>237</v>
      </c>
      <c r="B247" s="21" t="s">
        <v>920</v>
      </c>
      <c r="C247" s="31" t="s">
        <v>921</v>
      </c>
      <c r="D247" s="21" t="s">
        <v>559</v>
      </c>
      <c r="E247" s="23">
        <v>0</v>
      </c>
      <c r="F247" s="24">
        <v>0</v>
      </c>
      <c r="G247" s="24">
        <v>0</v>
      </c>
      <c r="H247" s="25">
        <v>0</v>
      </c>
      <c r="I247" s="26"/>
      <c r="J247" s="24">
        <v>0</v>
      </c>
      <c r="K247" s="27">
        <v>0</v>
      </c>
      <c r="L247" s="43"/>
      <c r="M247" s="53">
        <v>0</v>
      </c>
      <c r="O247" s="60">
        <v>160412</v>
      </c>
      <c r="P247" s="60">
        <v>503</v>
      </c>
      <c r="Q247" s="60">
        <v>402.4</v>
      </c>
      <c r="R247" s="60">
        <v>377.25</v>
      </c>
      <c r="T247" s="96">
        <f t="shared" si="12"/>
        <v>0</v>
      </c>
      <c r="U247" s="96">
        <f t="shared" si="13"/>
        <v>0</v>
      </c>
      <c r="W247" s="94">
        <f t="shared" si="14"/>
        <v>0</v>
      </c>
      <c r="X247" s="94">
        <f t="shared" si="15"/>
        <v>0</v>
      </c>
    </row>
    <row r="248" spans="1:24" ht="51">
      <c r="A248" s="20">
        <v>238</v>
      </c>
      <c r="B248" s="21" t="s">
        <v>922</v>
      </c>
      <c r="C248" s="31" t="s">
        <v>923</v>
      </c>
      <c r="D248" s="21" t="s">
        <v>559</v>
      </c>
      <c r="E248" s="23">
        <v>0</v>
      </c>
      <c r="F248" s="24">
        <v>0</v>
      </c>
      <c r="G248" s="24">
        <v>0</v>
      </c>
      <c r="H248" s="25">
        <v>0</v>
      </c>
      <c r="I248" s="26"/>
      <c r="J248" s="24">
        <v>0</v>
      </c>
      <c r="K248" s="27">
        <v>0</v>
      </c>
      <c r="L248" s="43"/>
      <c r="M248" s="53">
        <v>0</v>
      </c>
      <c r="O248" s="60">
        <v>77036</v>
      </c>
      <c r="P248" s="60">
        <v>566</v>
      </c>
      <c r="Q248" s="60">
        <v>452.8</v>
      </c>
      <c r="R248" s="60">
        <v>424.5</v>
      </c>
      <c r="T248" s="96">
        <f t="shared" si="12"/>
        <v>0</v>
      </c>
      <c r="U248" s="96">
        <f t="shared" si="13"/>
        <v>0</v>
      </c>
      <c r="W248" s="94">
        <f t="shared" si="14"/>
        <v>0</v>
      </c>
      <c r="X248" s="94">
        <f t="shared" si="15"/>
        <v>0</v>
      </c>
    </row>
    <row r="249" spans="1:24" ht="38.25">
      <c r="A249" s="20">
        <v>239</v>
      </c>
      <c r="B249" s="21" t="s">
        <v>924</v>
      </c>
      <c r="C249" s="31" t="s">
        <v>925</v>
      </c>
      <c r="D249" s="21" t="s">
        <v>559</v>
      </c>
      <c r="E249" s="23">
        <v>6</v>
      </c>
      <c r="F249" s="24">
        <v>1414</v>
      </c>
      <c r="G249" s="24">
        <v>755</v>
      </c>
      <c r="H249" s="25">
        <v>0</v>
      </c>
      <c r="I249" s="26"/>
      <c r="J249" s="24">
        <v>1414</v>
      </c>
      <c r="K249" s="27">
        <v>8484</v>
      </c>
      <c r="L249" s="43"/>
      <c r="M249" s="53">
        <v>6</v>
      </c>
      <c r="O249" s="60">
        <v>29789</v>
      </c>
      <c r="P249" s="60">
        <v>755</v>
      </c>
      <c r="Q249" s="60">
        <v>604</v>
      </c>
      <c r="R249" s="60">
        <v>566.25</v>
      </c>
      <c r="T249" s="96">
        <f t="shared" si="12"/>
        <v>854056</v>
      </c>
      <c r="U249" s="96">
        <f t="shared" si="13"/>
        <v>800677.5</v>
      </c>
      <c r="W249" s="94">
        <f t="shared" si="14"/>
        <v>854056</v>
      </c>
      <c r="X249" s="94">
        <f t="shared" si="15"/>
        <v>800677.5</v>
      </c>
    </row>
    <row r="250" spans="1:24" ht="38.25">
      <c r="A250" s="20">
        <v>240</v>
      </c>
      <c r="B250" s="21" t="s">
        <v>926</v>
      </c>
      <c r="C250" s="31" t="s">
        <v>925</v>
      </c>
      <c r="D250" s="21" t="s">
        <v>559</v>
      </c>
      <c r="E250" s="23">
        <v>0</v>
      </c>
      <c r="F250" s="24">
        <v>0</v>
      </c>
      <c r="G250" s="24">
        <v>0</v>
      </c>
      <c r="H250" s="25">
        <v>0</v>
      </c>
      <c r="I250" s="26"/>
      <c r="J250" s="24">
        <v>0</v>
      </c>
      <c r="K250" s="27">
        <v>0</v>
      </c>
      <c r="L250" s="43"/>
      <c r="M250" s="53">
        <v>0</v>
      </c>
      <c r="O250" s="60">
        <v>102715</v>
      </c>
      <c r="P250" s="60">
        <v>755</v>
      </c>
      <c r="Q250" s="60">
        <v>604</v>
      </c>
      <c r="R250" s="60">
        <v>566.25</v>
      </c>
      <c r="T250" s="96">
        <f t="shared" si="12"/>
        <v>0</v>
      </c>
      <c r="U250" s="96">
        <f t="shared" si="13"/>
        <v>0</v>
      </c>
      <c r="W250" s="94">
        <f t="shared" si="14"/>
        <v>0</v>
      </c>
      <c r="X250" s="94">
        <f t="shared" si="15"/>
        <v>0</v>
      </c>
    </row>
    <row r="251" spans="1:24" ht="102">
      <c r="A251" s="20">
        <v>241</v>
      </c>
      <c r="B251" s="21" t="s">
        <v>927</v>
      </c>
      <c r="C251" s="31" t="s">
        <v>928</v>
      </c>
      <c r="D251" s="21" t="s">
        <v>929</v>
      </c>
      <c r="E251" s="23">
        <v>0</v>
      </c>
      <c r="F251" s="24">
        <v>0</v>
      </c>
      <c r="G251" s="24">
        <v>0</v>
      </c>
      <c r="H251" s="25">
        <v>0</v>
      </c>
      <c r="I251" s="26"/>
      <c r="J251" s="24">
        <v>0</v>
      </c>
      <c r="K251" s="27">
        <v>0</v>
      </c>
      <c r="L251" s="43"/>
      <c r="M251" s="53">
        <v>0</v>
      </c>
      <c r="O251" s="60">
        <v>26018</v>
      </c>
      <c r="P251" s="60">
        <v>6913</v>
      </c>
      <c r="Q251" s="60">
        <v>5530.4</v>
      </c>
      <c r="R251" s="60">
        <v>5184.75</v>
      </c>
      <c r="T251" s="96">
        <f t="shared" si="12"/>
        <v>0</v>
      </c>
      <c r="U251" s="96">
        <f t="shared" si="13"/>
        <v>0</v>
      </c>
      <c r="W251" s="94">
        <f t="shared" si="14"/>
        <v>0</v>
      </c>
      <c r="X251" s="94">
        <f t="shared" si="15"/>
        <v>0</v>
      </c>
    </row>
    <row r="252" spans="1:24" ht="51">
      <c r="A252" s="20">
        <v>242</v>
      </c>
      <c r="B252" s="21" t="s">
        <v>930</v>
      </c>
      <c r="C252" s="31" t="s">
        <v>931</v>
      </c>
      <c r="D252" s="21" t="s">
        <v>559</v>
      </c>
      <c r="E252" s="23">
        <v>0</v>
      </c>
      <c r="F252" s="24">
        <v>0</v>
      </c>
      <c r="G252" s="24">
        <v>0</v>
      </c>
      <c r="H252" s="25">
        <v>0</v>
      </c>
      <c r="I252" s="26"/>
      <c r="J252" s="24">
        <v>0</v>
      </c>
      <c r="K252" s="27">
        <v>0</v>
      </c>
      <c r="L252" s="43"/>
      <c r="M252" s="53">
        <v>0</v>
      </c>
      <c r="O252" s="60">
        <v>39479</v>
      </c>
      <c r="P252" s="60">
        <v>391</v>
      </c>
      <c r="Q252" s="60">
        <v>312.8</v>
      </c>
      <c r="R252" s="60">
        <v>293.25</v>
      </c>
      <c r="T252" s="96">
        <f t="shared" si="12"/>
        <v>0</v>
      </c>
      <c r="U252" s="96">
        <f t="shared" si="13"/>
        <v>0</v>
      </c>
      <c r="W252" s="94">
        <f t="shared" si="14"/>
        <v>0</v>
      </c>
      <c r="X252" s="94">
        <f t="shared" si="15"/>
        <v>0</v>
      </c>
    </row>
    <row r="253" spans="1:24" ht="51">
      <c r="A253" s="20">
        <v>243</v>
      </c>
      <c r="B253" s="21" t="s">
        <v>932</v>
      </c>
      <c r="C253" s="31" t="s">
        <v>933</v>
      </c>
      <c r="D253" s="21" t="s">
        <v>559</v>
      </c>
      <c r="E253" s="23">
        <v>0</v>
      </c>
      <c r="F253" s="24">
        <v>0</v>
      </c>
      <c r="G253" s="24">
        <v>0</v>
      </c>
      <c r="H253" s="25">
        <v>0</v>
      </c>
      <c r="I253" s="26"/>
      <c r="J253" s="24">
        <v>0</v>
      </c>
      <c r="K253" s="27">
        <v>0</v>
      </c>
      <c r="L253" s="43"/>
      <c r="M253" s="53">
        <v>0</v>
      </c>
      <c r="O253" s="60">
        <v>28874</v>
      </c>
      <c r="P253" s="60">
        <v>100</v>
      </c>
      <c r="Q253" s="60">
        <v>80</v>
      </c>
      <c r="R253" s="60">
        <v>75</v>
      </c>
      <c r="T253" s="96">
        <f t="shared" si="12"/>
        <v>0</v>
      </c>
      <c r="U253" s="96">
        <f t="shared" si="13"/>
        <v>0</v>
      </c>
      <c r="W253" s="94">
        <f t="shared" si="14"/>
        <v>0</v>
      </c>
      <c r="X253" s="94">
        <f t="shared" si="15"/>
        <v>0</v>
      </c>
    </row>
    <row r="254" spans="1:24" ht="63.75">
      <c r="A254" s="20">
        <v>244</v>
      </c>
      <c r="B254" s="21" t="s">
        <v>934</v>
      </c>
      <c r="C254" s="31" t="s">
        <v>935</v>
      </c>
      <c r="D254" s="21" t="s">
        <v>559</v>
      </c>
      <c r="E254" s="23">
        <v>0</v>
      </c>
      <c r="F254" s="24">
        <v>0</v>
      </c>
      <c r="G254" s="24">
        <v>0</v>
      </c>
      <c r="H254" s="25">
        <v>0</v>
      </c>
      <c r="I254" s="26"/>
      <c r="J254" s="24">
        <v>0</v>
      </c>
      <c r="K254" s="27">
        <v>0</v>
      </c>
      <c r="L254" s="43"/>
      <c r="M254" s="53">
        <v>0</v>
      </c>
      <c r="O254" s="60">
        <v>99093</v>
      </c>
      <c r="P254" s="60">
        <v>5882</v>
      </c>
      <c r="Q254" s="60">
        <v>4705.6000000000004</v>
      </c>
      <c r="R254" s="60">
        <v>4411.5</v>
      </c>
      <c r="T254" s="96">
        <f t="shared" si="12"/>
        <v>0</v>
      </c>
      <c r="U254" s="96">
        <f t="shared" si="13"/>
        <v>0</v>
      </c>
      <c r="W254" s="94">
        <f t="shared" si="14"/>
        <v>0</v>
      </c>
      <c r="X254" s="94">
        <f t="shared" si="15"/>
        <v>0</v>
      </c>
    </row>
    <row r="255" spans="1:24" ht="76.5">
      <c r="A255" s="20">
        <v>245</v>
      </c>
      <c r="B255" s="21" t="s">
        <v>936</v>
      </c>
      <c r="C255" s="31" t="s">
        <v>937</v>
      </c>
      <c r="D255" s="21" t="s">
        <v>559</v>
      </c>
      <c r="E255" s="23">
        <v>0</v>
      </c>
      <c r="F255" s="24">
        <v>0</v>
      </c>
      <c r="G255" s="24">
        <v>0</v>
      </c>
      <c r="H255" s="25">
        <v>0</v>
      </c>
      <c r="I255" s="26"/>
      <c r="J255" s="24">
        <v>0</v>
      </c>
      <c r="K255" s="27">
        <v>0</v>
      </c>
      <c r="L255" s="43"/>
      <c r="M255" s="53">
        <v>0</v>
      </c>
      <c r="O255" s="60">
        <v>174544</v>
      </c>
      <c r="P255" s="60">
        <v>7700</v>
      </c>
      <c r="Q255" s="60">
        <v>6160</v>
      </c>
      <c r="R255" s="60">
        <v>5775</v>
      </c>
      <c r="T255" s="96">
        <f t="shared" si="12"/>
        <v>0</v>
      </c>
      <c r="U255" s="96">
        <f t="shared" si="13"/>
        <v>0</v>
      </c>
      <c r="W255" s="94">
        <f t="shared" si="14"/>
        <v>0</v>
      </c>
      <c r="X255" s="94">
        <f t="shared" si="15"/>
        <v>0</v>
      </c>
    </row>
    <row r="256" spans="1:24" ht="38.25">
      <c r="A256" s="20">
        <v>246</v>
      </c>
      <c r="B256" s="21" t="s">
        <v>938</v>
      </c>
      <c r="C256" s="31" t="s">
        <v>939</v>
      </c>
      <c r="D256" s="21" t="s">
        <v>559</v>
      </c>
      <c r="E256" s="23">
        <v>0</v>
      </c>
      <c r="F256" s="24">
        <v>0</v>
      </c>
      <c r="G256" s="24">
        <v>0</v>
      </c>
      <c r="H256" s="25">
        <v>0</v>
      </c>
      <c r="I256" s="26"/>
      <c r="J256" s="24">
        <v>0</v>
      </c>
      <c r="K256" s="27">
        <v>0</v>
      </c>
      <c r="L256" s="43"/>
      <c r="M256" s="53">
        <v>0</v>
      </c>
      <c r="O256" s="60">
        <v>71000</v>
      </c>
      <c r="P256" s="60">
        <v>3966</v>
      </c>
      <c r="Q256" s="60">
        <v>3172.8</v>
      </c>
      <c r="R256" s="60">
        <v>2974.5</v>
      </c>
      <c r="T256" s="96">
        <f t="shared" si="12"/>
        <v>0</v>
      </c>
      <c r="U256" s="96">
        <f t="shared" si="13"/>
        <v>0</v>
      </c>
      <c r="W256" s="94">
        <f t="shared" si="14"/>
        <v>0</v>
      </c>
      <c r="X256" s="94">
        <f t="shared" si="15"/>
        <v>0</v>
      </c>
    </row>
    <row r="257" spans="1:24" ht="38.25">
      <c r="A257" s="20">
        <v>247</v>
      </c>
      <c r="B257" s="21" t="s">
        <v>940</v>
      </c>
      <c r="C257" s="31" t="s">
        <v>941</v>
      </c>
      <c r="D257" s="21" t="s">
        <v>559</v>
      </c>
      <c r="E257" s="23">
        <v>0</v>
      </c>
      <c r="F257" s="24">
        <v>0</v>
      </c>
      <c r="G257" s="24">
        <v>0</v>
      </c>
      <c r="H257" s="25">
        <v>0</v>
      </c>
      <c r="I257" s="26"/>
      <c r="J257" s="24">
        <v>0</v>
      </c>
      <c r="K257" s="27">
        <v>0</v>
      </c>
      <c r="L257" s="43"/>
      <c r="M257" s="53">
        <v>0</v>
      </c>
      <c r="O257" s="60">
        <v>87954</v>
      </c>
      <c r="P257" s="60">
        <v>7700</v>
      </c>
      <c r="Q257" s="60">
        <v>6160</v>
      </c>
      <c r="R257" s="60">
        <v>5775</v>
      </c>
      <c r="T257" s="96">
        <f t="shared" si="12"/>
        <v>0</v>
      </c>
      <c r="U257" s="96">
        <f t="shared" si="13"/>
        <v>0</v>
      </c>
      <c r="W257" s="94">
        <f t="shared" si="14"/>
        <v>0</v>
      </c>
      <c r="X257" s="94">
        <f t="shared" si="15"/>
        <v>0</v>
      </c>
    </row>
    <row r="258" spans="1:24" ht="114.75">
      <c r="A258" s="20">
        <v>248</v>
      </c>
      <c r="B258" s="21" t="s">
        <v>942</v>
      </c>
      <c r="C258" s="31" t="s">
        <v>943</v>
      </c>
      <c r="D258" s="21" t="s">
        <v>559</v>
      </c>
      <c r="E258" s="23">
        <v>7</v>
      </c>
      <c r="F258" s="24">
        <v>345</v>
      </c>
      <c r="G258" s="24">
        <v>345</v>
      </c>
      <c r="H258" s="25">
        <v>0</v>
      </c>
      <c r="I258" s="26"/>
      <c r="J258" s="24">
        <v>345</v>
      </c>
      <c r="K258" s="27">
        <v>2415</v>
      </c>
      <c r="L258" s="43"/>
      <c r="M258" s="53">
        <v>7</v>
      </c>
      <c r="O258" s="60">
        <v>9219</v>
      </c>
      <c r="P258" s="60">
        <v>345</v>
      </c>
      <c r="Q258" s="60">
        <v>276</v>
      </c>
      <c r="R258" s="60">
        <v>258.75</v>
      </c>
      <c r="T258" s="96">
        <f t="shared" si="12"/>
        <v>95220</v>
      </c>
      <c r="U258" s="96">
        <f t="shared" si="13"/>
        <v>89268.75</v>
      </c>
      <c r="W258" s="94">
        <f t="shared" si="14"/>
        <v>95220</v>
      </c>
      <c r="X258" s="94">
        <f t="shared" si="15"/>
        <v>89268.75</v>
      </c>
    </row>
    <row r="259" spans="1:24" ht="114.75">
      <c r="A259" s="20">
        <v>249</v>
      </c>
      <c r="B259" s="21" t="s">
        <v>944</v>
      </c>
      <c r="C259" s="31" t="s">
        <v>943</v>
      </c>
      <c r="D259" s="21" t="s">
        <v>559</v>
      </c>
      <c r="E259" s="23">
        <v>0</v>
      </c>
      <c r="F259" s="24">
        <v>0</v>
      </c>
      <c r="G259" s="24">
        <v>0</v>
      </c>
      <c r="H259" s="25">
        <v>0</v>
      </c>
      <c r="I259" s="26"/>
      <c r="J259" s="24">
        <v>0</v>
      </c>
      <c r="K259" s="27">
        <v>0</v>
      </c>
      <c r="L259" s="43"/>
      <c r="M259" s="53">
        <v>0</v>
      </c>
      <c r="O259" s="60">
        <v>27911</v>
      </c>
      <c r="P259" s="60">
        <v>3315</v>
      </c>
      <c r="Q259" s="60">
        <v>2652</v>
      </c>
      <c r="R259" s="60">
        <v>2486.25</v>
      </c>
      <c r="T259" s="96">
        <f t="shared" si="12"/>
        <v>0</v>
      </c>
      <c r="U259" s="96">
        <f t="shared" si="13"/>
        <v>0</v>
      </c>
      <c r="W259" s="94">
        <f t="shared" si="14"/>
        <v>0</v>
      </c>
      <c r="X259" s="94">
        <f t="shared" si="15"/>
        <v>0</v>
      </c>
    </row>
    <row r="260" spans="1:24" ht="153">
      <c r="A260" s="20">
        <v>250</v>
      </c>
      <c r="B260" s="21" t="s">
        <v>945</v>
      </c>
      <c r="C260" s="31" t="s">
        <v>946</v>
      </c>
      <c r="D260" s="21" t="s">
        <v>559</v>
      </c>
      <c r="E260" s="23">
        <v>0</v>
      </c>
      <c r="F260" s="24">
        <v>0</v>
      </c>
      <c r="G260" s="24">
        <v>0</v>
      </c>
      <c r="H260" s="25">
        <v>0</v>
      </c>
      <c r="I260" s="26"/>
      <c r="J260" s="24">
        <v>0</v>
      </c>
      <c r="K260" s="27">
        <v>0</v>
      </c>
      <c r="L260" s="43"/>
      <c r="M260" s="53">
        <v>0</v>
      </c>
      <c r="O260" s="60">
        <v>68476</v>
      </c>
      <c r="P260" s="60">
        <v>147</v>
      </c>
      <c r="Q260" s="60">
        <v>117.6</v>
      </c>
      <c r="R260" s="60">
        <v>110.25</v>
      </c>
      <c r="T260" s="96">
        <f t="shared" si="12"/>
        <v>0</v>
      </c>
      <c r="U260" s="96">
        <f t="shared" si="13"/>
        <v>0</v>
      </c>
      <c r="W260" s="94">
        <f t="shared" si="14"/>
        <v>0</v>
      </c>
      <c r="X260" s="94">
        <f t="shared" si="15"/>
        <v>0</v>
      </c>
    </row>
    <row r="261" spans="1:24" ht="153">
      <c r="A261" s="20">
        <v>251</v>
      </c>
      <c r="B261" s="21" t="s">
        <v>947</v>
      </c>
      <c r="C261" s="31" t="s">
        <v>948</v>
      </c>
      <c r="D261" s="21" t="s">
        <v>559</v>
      </c>
      <c r="E261" s="23">
        <v>0</v>
      </c>
      <c r="F261" s="24">
        <v>0</v>
      </c>
      <c r="G261" s="24">
        <v>0</v>
      </c>
      <c r="H261" s="25">
        <v>0</v>
      </c>
      <c r="I261" s="26"/>
      <c r="J261" s="24">
        <v>0</v>
      </c>
      <c r="K261" s="27">
        <v>0</v>
      </c>
      <c r="L261" s="43"/>
      <c r="M261" s="53">
        <v>0</v>
      </c>
      <c r="O261" s="60">
        <v>80205</v>
      </c>
      <c r="P261" s="60">
        <v>165</v>
      </c>
      <c r="Q261" s="60">
        <v>132</v>
      </c>
      <c r="R261" s="60">
        <v>123.75</v>
      </c>
      <c r="T261" s="96">
        <f t="shared" si="12"/>
        <v>0</v>
      </c>
      <c r="U261" s="96">
        <f t="shared" si="13"/>
        <v>0</v>
      </c>
      <c r="W261" s="94">
        <f t="shared" si="14"/>
        <v>0</v>
      </c>
      <c r="X261" s="94">
        <f t="shared" si="15"/>
        <v>0</v>
      </c>
    </row>
    <row r="262" spans="1:24" ht="89.25">
      <c r="A262" s="20">
        <v>252</v>
      </c>
      <c r="B262" s="21" t="s">
        <v>949</v>
      </c>
      <c r="C262" s="31" t="s">
        <v>950</v>
      </c>
      <c r="D262" s="21" t="s">
        <v>559</v>
      </c>
      <c r="E262" s="23">
        <v>0</v>
      </c>
      <c r="F262" s="24">
        <v>0</v>
      </c>
      <c r="G262" s="24">
        <v>0</v>
      </c>
      <c r="H262" s="25">
        <v>0</v>
      </c>
      <c r="I262" s="26"/>
      <c r="J262" s="24">
        <v>0</v>
      </c>
      <c r="K262" s="27">
        <v>0</v>
      </c>
      <c r="L262" s="43"/>
      <c r="M262" s="53">
        <v>0</v>
      </c>
      <c r="O262" s="60">
        <v>17081</v>
      </c>
      <c r="P262" s="60">
        <v>490</v>
      </c>
      <c r="Q262" s="60">
        <v>392</v>
      </c>
      <c r="R262" s="60">
        <v>367.5</v>
      </c>
      <c r="T262" s="96">
        <f t="shared" si="12"/>
        <v>0</v>
      </c>
      <c r="U262" s="96">
        <f t="shared" si="13"/>
        <v>0</v>
      </c>
      <c r="W262" s="94">
        <f t="shared" si="14"/>
        <v>0</v>
      </c>
      <c r="X262" s="94">
        <f t="shared" si="15"/>
        <v>0</v>
      </c>
    </row>
    <row r="263" spans="1:24" ht="89.25">
      <c r="A263" s="20">
        <v>253</v>
      </c>
      <c r="B263" s="21" t="s">
        <v>951</v>
      </c>
      <c r="C263" s="31" t="s">
        <v>950</v>
      </c>
      <c r="D263" s="21" t="s">
        <v>559</v>
      </c>
      <c r="E263" s="23">
        <v>0</v>
      </c>
      <c r="F263" s="24">
        <v>0</v>
      </c>
      <c r="G263" s="24">
        <v>0</v>
      </c>
      <c r="H263" s="25">
        <v>0</v>
      </c>
      <c r="I263" s="26"/>
      <c r="J263" s="24">
        <v>0</v>
      </c>
      <c r="K263" s="27">
        <v>0</v>
      </c>
      <c r="L263" s="43"/>
      <c r="M263" s="53">
        <v>0</v>
      </c>
      <c r="O263" s="60">
        <v>50904</v>
      </c>
      <c r="P263" s="60">
        <v>626</v>
      </c>
      <c r="Q263" s="60">
        <v>500.8</v>
      </c>
      <c r="R263" s="60">
        <v>469.5</v>
      </c>
      <c r="T263" s="96">
        <f t="shared" si="12"/>
        <v>0</v>
      </c>
      <c r="U263" s="96">
        <f t="shared" si="13"/>
        <v>0</v>
      </c>
      <c r="W263" s="94">
        <f t="shared" si="14"/>
        <v>0</v>
      </c>
      <c r="X263" s="94">
        <f t="shared" si="15"/>
        <v>0</v>
      </c>
    </row>
    <row r="264" spans="1:24" ht="114.75">
      <c r="A264" s="20">
        <v>254</v>
      </c>
      <c r="B264" s="21" t="s">
        <v>952</v>
      </c>
      <c r="C264" s="31" t="s">
        <v>953</v>
      </c>
      <c r="D264" s="21" t="s">
        <v>912</v>
      </c>
      <c r="E264" s="23">
        <v>0</v>
      </c>
      <c r="F264" s="24">
        <v>0</v>
      </c>
      <c r="G264" s="24">
        <v>0</v>
      </c>
      <c r="H264" s="25">
        <v>0</v>
      </c>
      <c r="I264" s="26"/>
      <c r="J264" s="24">
        <v>0</v>
      </c>
      <c r="K264" s="27">
        <v>0</v>
      </c>
      <c r="L264" s="43"/>
      <c r="M264" s="53">
        <v>0</v>
      </c>
      <c r="O264" s="60">
        <v>38149</v>
      </c>
      <c r="P264" s="60">
        <v>482</v>
      </c>
      <c r="Q264" s="60">
        <v>385.6</v>
      </c>
      <c r="R264" s="60">
        <v>361.5</v>
      </c>
      <c r="T264" s="96">
        <f t="shared" si="12"/>
        <v>0</v>
      </c>
      <c r="U264" s="96">
        <f t="shared" si="13"/>
        <v>0</v>
      </c>
      <c r="W264" s="94">
        <f t="shared" si="14"/>
        <v>0</v>
      </c>
      <c r="X264" s="94">
        <f t="shared" si="15"/>
        <v>0</v>
      </c>
    </row>
    <row r="265" spans="1:24" ht="114.75">
      <c r="A265" s="20">
        <v>255</v>
      </c>
      <c r="B265" s="21" t="s">
        <v>954</v>
      </c>
      <c r="C265" s="31" t="s">
        <v>953</v>
      </c>
      <c r="D265" s="21" t="s">
        <v>912</v>
      </c>
      <c r="E265" s="23">
        <v>0</v>
      </c>
      <c r="F265" s="24">
        <v>0</v>
      </c>
      <c r="G265" s="24">
        <v>0</v>
      </c>
      <c r="H265" s="25">
        <v>0</v>
      </c>
      <c r="I265" s="26"/>
      <c r="J265" s="24">
        <v>0</v>
      </c>
      <c r="K265" s="27">
        <v>0</v>
      </c>
      <c r="L265" s="43"/>
      <c r="M265" s="53">
        <v>0</v>
      </c>
      <c r="O265" s="60">
        <v>115497</v>
      </c>
      <c r="P265" s="60">
        <v>482</v>
      </c>
      <c r="Q265" s="60">
        <v>385.6</v>
      </c>
      <c r="R265" s="60">
        <v>361.5</v>
      </c>
      <c r="T265" s="96">
        <f t="shared" si="12"/>
        <v>0</v>
      </c>
      <c r="U265" s="96">
        <f t="shared" si="13"/>
        <v>0</v>
      </c>
      <c r="W265" s="94">
        <f t="shared" si="14"/>
        <v>0</v>
      </c>
      <c r="X265" s="94">
        <f t="shared" si="15"/>
        <v>0</v>
      </c>
    </row>
    <row r="266" spans="1:24" ht="89.25">
      <c r="A266" s="20">
        <v>256</v>
      </c>
      <c r="B266" s="21" t="s">
        <v>955</v>
      </c>
      <c r="C266" s="31" t="s">
        <v>956</v>
      </c>
      <c r="D266" s="21" t="s">
        <v>559</v>
      </c>
      <c r="E266" s="23">
        <v>0</v>
      </c>
      <c r="F266" s="24">
        <v>0</v>
      </c>
      <c r="G266" s="24">
        <v>0</v>
      </c>
      <c r="H266" s="25">
        <v>0</v>
      </c>
      <c r="I266" s="26"/>
      <c r="J266" s="24">
        <v>0</v>
      </c>
      <c r="K266" s="27">
        <v>0</v>
      </c>
      <c r="L266" s="43"/>
      <c r="M266" s="53">
        <v>0</v>
      </c>
      <c r="O266" s="60">
        <v>95021</v>
      </c>
      <c r="P266" s="60">
        <v>5741</v>
      </c>
      <c r="Q266" s="60">
        <v>4592.8</v>
      </c>
      <c r="R266" s="60">
        <v>4305.75</v>
      </c>
      <c r="T266" s="96">
        <f t="shared" ref="T266:T329" si="16">F266*Q266</f>
        <v>0</v>
      </c>
      <c r="U266" s="96">
        <f t="shared" ref="U266:U329" si="17">F266*R266</f>
        <v>0</v>
      </c>
      <c r="W266" s="94">
        <f t="shared" ref="W266:W329" si="18">T266-L266</f>
        <v>0</v>
      </c>
      <c r="X266" s="94">
        <f t="shared" ref="X266:X329" si="19">U266-L266</f>
        <v>0</v>
      </c>
    </row>
    <row r="267" spans="1:24" ht="89.25">
      <c r="A267" s="20">
        <v>257</v>
      </c>
      <c r="B267" s="21" t="s">
        <v>957</v>
      </c>
      <c r="C267" s="31" t="s">
        <v>956</v>
      </c>
      <c r="D267" s="21" t="s">
        <v>559</v>
      </c>
      <c r="E267" s="23">
        <v>0</v>
      </c>
      <c r="F267" s="24">
        <v>0</v>
      </c>
      <c r="G267" s="24">
        <v>0</v>
      </c>
      <c r="H267" s="25">
        <v>0</v>
      </c>
      <c r="I267" s="26"/>
      <c r="J267" s="24">
        <v>0</v>
      </c>
      <c r="K267" s="27">
        <v>0</v>
      </c>
      <c r="L267" s="43"/>
      <c r="M267" s="53">
        <v>0</v>
      </c>
      <c r="O267" s="60">
        <v>291850</v>
      </c>
      <c r="P267" s="60">
        <v>5741</v>
      </c>
      <c r="Q267" s="60">
        <v>4592.8</v>
      </c>
      <c r="R267" s="60">
        <v>4305.75</v>
      </c>
      <c r="T267" s="96">
        <f t="shared" si="16"/>
        <v>0</v>
      </c>
      <c r="U267" s="96">
        <f t="shared" si="17"/>
        <v>0</v>
      </c>
      <c r="W267" s="94">
        <f t="shared" si="18"/>
        <v>0</v>
      </c>
      <c r="X267" s="94">
        <f t="shared" si="19"/>
        <v>0</v>
      </c>
    </row>
    <row r="268" spans="1:24" ht="165.75">
      <c r="A268" s="20">
        <v>258</v>
      </c>
      <c r="B268" s="21" t="s">
        <v>958</v>
      </c>
      <c r="C268" s="31" t="s">
        <v>959</v>
      </c>
      <c r="D268" s="21" t="s">
        <v>912</v>
      </c>
      <c r="E268" s="23">
        <v>0</v>
      </c>
      <c r="F268" s="24">
        <v>0</v>
      </c>
      <c r="G268" s="24">
        <v>0</v>
      </c>
      <c r="H268" s="25">
        <v>0</v>
      </c>
      <c r="I268" s="26"/>
      <c r="J268" s="24">
        <v>0</v>
      </c>
      <c r="K268" s="27">
        <v>0</v>
      </c>
      <c r="L268" s="43"/>
      <c r="M268" s="53">
        <v>0</v>
      </c>
      <c r="O268" s="60">
        <v>249977</v>
      </c>
      <c r="P268" s="60">
        <v>4236</v>
      </c>
      <c r="Q268" s="60">
        <v>3388.8</v>
      </c>
      <c r="R268" s="60">
        <v>3177</v>
      </c>
      <c r="T268" s="96">
        <f t="shared" si="16"/>
        <v>0</v>
      </c>
      <c r="U268" s="96">
        <f t="shared" si="17"/>
        <v>0</v>
      </c>
      <c r="W268" s="94">
        <f t="shared" si="18"/>
        <v>0</v>
      </c>
      <c r="X268" s="94">
        <f t="shared" si="19"/>
        <v>0</v>
      </c>
    </row>
    <row r="269" spans="1:24" ht="165.75">
      <c r="A269" s="20">
        <v>259</v>
      </c>
      <c r="B269" s="21" t="s">
        <v>960</v>
      </c>
      <c r="C269" s="31" t="s">
        <v>959</v>
      </c>
      <c r="D269" s="21" t="s">
        <v>912</v>
      </c>
      <c r="E269" s="23">
        <v>0</v>
      </c>
      <c r="F269" s="24">
        <v>0</v>
      </c>
      <c r="G269" s="24">
        <v>0</v>
      </c>
      <c r="H269" s="25">
        <v>0</v>
      </c>
      <c r="I269" s="26"/>
      <c r="J269" s="24">
        <v>0</v>
      </c>
      <c r="K269" s="27">
        <v>0</v>
      </c>
      <c r="L269" s="43"/>
      <c r="M269" s="53">
        <v>0</v>
      </c>
      <c r="O269" s="60">
        <v>790850</v>
      </c>
      <c r="P269" s="60">
        <v>10816</v>
      </c>
      <c r="Q269" s="60">
        <v>8652.7999999999993</v>
      </c>
      <c r="R269" s="60">
        <v>8112</v>
      </c>
      <c r="T269" s="96">
        <f t="shared" si="16"/>
        <v>0</v>
      </c>
      <c r="U269" s="96">
        <f t="shared" si="17"/>
        <v>0</v>
      </c>
      <c r="W269" s="94">
        <f t="shared" si="18"/>
        <v>0</v>
      </c>
      <c r="X269" s="94">
        <f t="shared" si="19"/>
        <v>0</v>
      </c>
    </row>
    <row r="270" spans="1:24" ht="165.75">
      <c r="A270" s="20">
        <v>260</v>
      </c>
      <c r="B270" s="21" t="s">
        <v>961</v>
      </c>
      <c r="C270" s="31" t="s">
        <v>962</v>
      </c>
      <c r="D270" s="21" t="s">
        <v>912</v>
      </c>
      <c r="E270" s="23">
        <v>0</v>
      </c>
      <c r="F270" s="24">
        <v>0</v>
      </c>
      <c r="G270" s="24">
        <v>0</v>
      </c>
      <c r="H270" s="25">
        <v>0</v>
      </c>
      <c r="I270" s="26"/>
      <c r="J270" s="24">
        <v>0</v>
      </c>
      <c r="K270" s="27">
        <v>0</v>
      </c>
      <c r="L270" s="43"/>
      <c r="M270" s="53">
        <v>0</v>
      </c>
      <c r="O270" s="60">
        <v>124989</v>
      </c>
      <c r="P270" s="60">
        <v>4378</v>
      </c>
      <c r="Q270" s="60">
        <v>3502.4</v>
      </c>
      <c r="R270" s="60">
        <v>3283.5</v>
      </c>
      <c r="T270" s="96">
        <f t="shared" si="16"/>
        <v>0</v>
      </c>
      <c r="U270" s="96">
        <f t="shared" si="17"/>
        <v>0</v>
      </c>
      <c r="W270" s="94">
        <f t="shared" si="18"/>
        <v>0</v>
      </c>
      <c r="X270" s="94">
        <f t="shared" si="19"/>
        <v>0</v>
      </c>
    </row>
    <row r="271" spans="1:24" ht="165.75">
      <c r="A271" s="20">
        <v>261</v>
      </c>
      <c r="B271" s="21" t="s">
        <v>963</v>
      </c>
      <c r="C271" s="31" t="s">
        <v>962</v>
      </c>
      <c r="D271" s="21" t="s">
        <v>912</v>
      </c>
      <c r="E271" s="23">
        <v>0</v>
      </c>
      <c r="F271" s="24">
        <v>0</v>
      </c>
      <c r="G271" s="24">
        <v>0</v>
      </c>
      <c r="H271" s="25">
        <v>0</v>
      </c>
      <c r="I271" s="26"/>
      <c r="J271" s="24">
        <v>0</v>
      </c>
      <c r="K271" s="27">
        <v>0</v>
      </c>
      <c r="L271" s="43"/>
      <c r="M271" s="53">
        <v>0</v>
      </c>
      <c r="O271" s="60">
        <v>525669</v>
      </c>
      <c r="P271" s="60">
        <v>5408</v>
      </c>
      <c r="Q271" s="60">
        <v>4326.3999999999996</v>
      </c>
      <c r="R271" s="60">
        <v>4056</v>
      </c>
      <c r="T271" s="96">
        <f t="shared" si="16"/>
        <v>0</v>
      </c>
      <c r="U271" s="96">
        <f t="shared" si="17"/>
        <v>0</v>
      </c>
      <c r="W271" s="94">
        <f t="shared" si="18"/>
        <v>0</v>
      </c>
      <c r="X271" s="94">
        <f t="shared" si="19"/>
        <v>0</v>
      </c>
    </row>
    <row r="272" spans="1:24" ht="38.25">
      <c r="A272" s="20">
        <v>262</v>
      </c>
      <c r="B272" s="21" t="s">
        <v>964</v>
      </c>
      <c r="C272" s="31" t="s">
        <v>965</v>
      </c>
      <c r="D272" s="21" t="s">
        <v>559</v>
      </c>
      <c r="E272" s="23">
        <v>0</v>
      </c>
      <c r="F272" s="24">
        <v>0</v>
      </c>
      <c r="G272" s="24">
        <v>0</v>
      </c>
      <c r="H272" s="25">
        <v>0</v>
      </c>
      <c r="I272" s="26"/>
      <c r="J272" s="24">
        <v>0</v>
      </c>
      <c r="K272" s="27">
        <v>0</v>
      </c>
      <c r="L272" s="43"/>
      <c r="M272" s="53">
        <v>0</v>
      </c>
      <c r="O272" s="60">
        <v>7918</v>
      </c>
      <c r="P272" s="60">
        <v>337</v>
      </c>
      <c r="Q272" s="60">
        <v>269.60000000000002</v>
      </c>
      <c r="R272" s="60">
        <v>252.75</v>
      </c>
      <c r="T272" s="96">
        <f t="shared" si="16"/>
        <v>0</v>
      </c>
      <c r="U272" s="96">
        <f t="shared" si="17"/>
        <v>0</v>
      </c>
      <c r="W272" s="94">
        <f t="shared" si="18"/>
        <v>0</v>
      </c>
      <c r="X272" s="94">
        <f t="shared" si="19"/>
        <v>0</v>
      </c>
    </row>
    <row r="273" spans="1:24" ht="25.5">
      <c r="A273" s="20">
        <v>263</v>
      </c>
      <c r="B273" s="21" t="s">
        <v>966</v>
      </c>
      <c r="C273" s="31" t="s">
        <v>965</v>
      </c>
      <c r="D273" s="21" t="s">
        <v>559</v>
      </c>
      <c r="E273" s="23">
        <v>0</v>
      </c>
      <c r="F273" s="24">
        <v>0</v>
      </c>
      <c r="G273" s="24">
        <v>0</v>
      </c>
      <c r="H273" s="25">
        <v>0</v>
      </c>
      <c r="I273" s="26"/>
      <c r="J273" s="24">
        <v>0</v>
      </c>
      <c r="K273" s="27">
        <v>0</v>
      </c>
      <c r="L273" s="43"/>
      <c r="M273" s="53">
        <v>0</v>
      </c>
      <c r="O273" s="60">
        <v>48528</v>
      </c>
      <c r="P273" s="60">
        <v>337</v>
      </c>
      <c r="Q273" s="60">
        <v>269.60000000000002</v>
      </c>
      <c r="R273" s="60">
        <v>252.75</v>
      </c>
      <c r="T273" s="96">
        <f t="shared" si="16"/>
        <v>0</v>
      </c>
      <c r="U273" s="96">
        <f t="shared" si="17"/>
        <v>0</v>
      </c>
      <c r="W273" s="94">
        <f t="shared" si="18"/>
        <v>0</v>
      </c>
      <c r="X273" s="94">
        <f t="shared" si="19"/>
        <v>0</v>
      </c>
    </row>
    <row r="274" spans="1:24" ht="51">
      <c r="A274" s="20">
        <v>264</v>
      </c>
      <c r="B274" s="21" t="s">
        <v>967</v>
      </c>
      <c r="C274" s="31" t="s">
        <v>968</v>
      </c>
      <c r="D274" s="21" t="s">
        <v>559</v>
      </c>
      <c r="E274" s="23">
        <v>0</v>
      </c>
      <c r="F274" s="24">
        <v>0</v>
      </c>
      <c r="G274" s="24">
        <v>0</v>
      </c>
      <c r="H274" s="25">
        <v>0</v>
      </c>
      <c r="I274" s="26"/>
      <c r="J274" s="24">
        <v>0</v>
      </c>
      <c r="K274" s="27">
        <v>0</v>
      </c>
      <c r="L274" s="43"/>
      <c r="M274" s="53">
        <v>0</v>
      </c>
      <c r="O274" s="60">
        <v>31391</v>
      </c>
      <c r="P274" s="60">
        <v>537</v>
      </c>
      <c r="Q274" s="60">
        <v>429.6</v>
      </c>
      <c r="R274" s="60">
        <v>402.75</v>
      </c>
      <c r="T274" s="96">
        <f t="shared" si="16"/>
        <v>0</v>
      </c>
      <c r="U274" s="96">
        <f t="shared" si="17"/>
        <v>0</v>
      </c>
      <c r="W274" s="94">
        <f t="shared" si="18"/>
        <v>0</v>
      </c>
      <c r="X274" s="94">
        <f t="shared" si="19"/>
        <v>0</v>
      </c>
    </row>
    <row r="275" spans="1:24" ht="51">
      <c r="A275" s="20">
        <v>265</v>
      </c>
      <c r="B275" s="21" t="s">
        <v>969</v>
      </c>
      <c r="C275" s="31" t="s">
        <v>968</v>
      </c>
      <c r="D275" s="21" t="s">
        <v>559</v>
      </c>
      <c r="E275" s="23">
        <v>0</v>
      </c>
      <c r="F275" s="24">
        <v>0</v>
      </c>
      <c r="G275" s="24">
        <v>0</v>
      </c>
      <c r="H275" s="25">
        <v>0</v>
      </c>
      <c r="I275" s="26"/>
      <c r="J275" s="24">
        <v>0</v>
      </c>
      <c r="K275" s="27">
        <v>0</v>
      </c>
      <c r="L275" s="43"/>
      <c r="M275" s="53">
        <v>0</v>
      </c>
      <c r="O275" s="60">
        <v>179662</v>
      </c>
      <c r="P275" s="60">
        <v>537</v>
      </c>
      <c r="Q275" s="60">
        <v>429.6</v>
      </c>
      <c r="R275" s="60">
        <v>402.75</v>
      </c>
      <c r="T275" s="96">
        <f t="shared" si="16"/>
        <v>0</v>
      </c>
      <c r="U275" s="96">
        <f t="shared" si="17"/>
        <v>0</v>
      </c>
      <c r="W275" s="94">
        <f t="shared" si="18"/>
        <v>0</v>
      </c>
      <c r="X275" s="94">
        <f t="shared" si="19"/>
        <v>0</v>
      </c>
    </row>
    <row r="276" spans="1:24" ht="51">
      <c r="A276" s="20">
        <v>266</v>
      </c>
      <c r="B276" s="21" t="s">
        <v>970</v>
      </c>
      <c r="C276" s="31" t="s">
        <v>971</v>
      </c>
      <c r="D276" s="21" t="s">
        <v>559</v>
      </c>
      <c r="E276" s="23">
        <v>0</v>
      </c>
      <c r="F276" s="24">
        <v>0</v>
      </c>
      <c r="G276" s="24">
        <v>0</v>
      </c>
      <c r="H276" s="25">
        <v>0</v>
      </c>
      <c r="I276" s="26"/>
      <c r="J276" s="24">
        <v>0</v>
      </c>
      <c r="K276" s="27">
        <v>0</v>
      </c>
      <c r="L276" s="43"/>
      <c r="M276" s="53">
        <v>0</v>
      </c>
      <c r="O276" s="60">
        <v>35633</v>
      </c>
      <c r="P276" s="60">
        <v>964</v>
      </c>
      <c r="Q276" s="60">
        <v>771.2</v>
      </c>
      <c r="R276" s="60">
        <v>723</v>
      </c>
      <c r="T276" s="96">
        <f t="shared" si="16"/>
        <v>0</v>
      </c>
      <c r="U276" s="96">
        <f t="shared" si="17"/>
        <v>0</v>
      </c>
      <c r="W276" s="94">
        <f t="shared" si="18"/>
        <v>0</v>
      </c>
      <c r="X276" s="94">
        <f t="shared" si="19"/>
        <v>0</v>
      </c>
    </row>
    <row r="277" spans="1:24" ht="51">
      <c r="A277" s="20">
        <v>267</v>
      </c>
      <c r="B277" s="21" t="s">
        <v>972</v>
      </c>
      <c r="C277" s="31" t="s">
        <v>971</v>
      </c>
      <c r="D277" s="21" t="s">
        <v>559</v>
      </c>
      <c r="E277" s="23">
        <v>0</v>
      </c>
      <c r="F277" s="24">
        <v>0</v>
      </c>
      <c r="G277" s="24">
        <v>0</v>
      </c>
      <c r="H277" s="25">
        <v>0</v>
      </c>
      <c r="I277" s="26"/>
      <c r="J277" s="24">
        <v>0</v>
      </c>
      <c r="K277" s="27">
        <v>0</v>
      </c>
      <c r="L277" s="43"/>
      <c r="M277" s="53">
        <v>0</v>
      </c>
      <c r="O277" s="60">
        <v>224576</v>
      </c>
      <c r="P277" s="60">
        <v>964</v>
      </c>
      <c r="Q277" s="60">
        <v>771.2</v>
      </c>
      <c r="R277" s="60">
        <v>723</v>
      </c>
      <c r="T277" s="96">
        <f t="shared" si="16"/>
        <v>0</v>
      </c>
      <c r="U277" s="96">
        <f t="shared" si="17"/>
        <v>0</v>
      </c>
      <c r="W277" s="94">
        <f t="shared" si="18"/>
        <v>0</v>
      </c>
      <c r="X277" s="94">
        <f t="shared" si="19"/>
        <v>0</v>
      </c>
    </row>
    <row r="278" spans="1:24" ht="89.25">
      <c r="A278" s="20">
        <v>268</v>
      </c>
      <c r="B278" s="21" t="s">
        <v>973</v>
      </c>
      <c r="C278" s="31" t="s">
        <v>974</v>
      </c>
      <c r="D278" s="21" t="s">
        <v>559</v>
      </c>
      <c r="E278" s="23">
        <v>0</v>
      </c>
      <c r="F278" s="24">
        <v>0</v>
      </c>
      <c r="G278" s="24">
        <v>0</v>
      </c>
      <c r="H278" s="25">
        <v>0</v>
      </c>
      <c r="I278" s="26"/>
      <c r="J278" s="24">
        <v>0</v>
      </c>
      <c r="K278" s="27">
        <v>0</v>
      </c>
      <c r="L278" s="43"/>
      <c r="M278" s="53">
        <v>0</v>
      </c>
      <c r="O278" s="60">
        <v>20134</v>
      </c>
      <c r="P278" s="60">
        <v>260</v>
      </c>
      <c r="Q278" s="60">
        <v>208</v>
      </c>
      <c r="R278" s="60">
        <v>195</v>
      </c>
      <c r="T278" s="96">
        <f t="shared" si="16"/>
        <v>0</v>
      </c>
      <c r="U278" s="96">
        <f t="shared" si="17"/>
        <v>0</v>
      </c>
      <c r="W278" s="94">
        <f t="shared" si="18"/>
        <v>0</v>
      </c>
      <c r="X278" s="94">
        <f t="shared" si="19"/>
        <v>0</v>
      </c>
    </row>
    <row r="279" spans="1:24" ht="89.25">
      <c r="A279" s="20">
        <v>269</v>
      </c>
      <c r="B279" s="21" t="s">
        <v>975</v>
      </c>
      <c r="C279" s="31" t="s">
        <v>974</v>
      </c>
      <c r="D279" s="21" t="s">
        <v>559</v>
      </c>
      <c r="E279" s="23">
        <v>0</v>
      </c>
      <c r="F279" s="24">
        <v>0</v>
      </c>
      <c r="G279" s="24">
        <v>0</v>
      </c>
      <c r="H279" s="25">
        <v>0</v>
      </c>
      <c r="I279" s="26"/>
      <c r="J279" s="24">
        <v>0</v>
      </c>
      <c r="K279" s="27">
        <v>0</v>
      </c>
      <c r="L279" s="43"/>
      <c r="M279" s="53">
        <v>0</v>
      </c>
      <c r="O279" s="60">
        <v>60957</v>
      </c>
      <c r="P279" s="60">
        <v>260</v>
      </c>
      <c r="Q279" s="60">
        <v>208</v>
      </c>
      <c r="R279" s="60">
        <v>195</v>
      </c>
      <c r="T279" s="96">
        <f t="shared" si="16"/>
        <v>0</v>
      </c>
      <c r="U279" s="96">
        <f t="shared" si="17"/>
        <v>0</v>
      </c>
      <c r="W279" s="94">
        <f t="shared" si="18"/>
        <v>0</v>
      </c>
      <c r="X279" s="94">
        <f t="shared" si="19"/>
        <v>0</v>
      </c>
    </row>
    <row r="280" spans="1:24" ht="76.5">
      <c r="A280" s="20">
        <v>270</v>
      </c>
      <c r="B280" s="21" t="s">
        <v>976</v>
      </c>
      <c r="C280" s="31" t="s">
        <v>977</v>
      </c>
      <c r="D280" s="21" t="s">
        <v>559</v>
      </c>
      <c r="E280" s="23">
        <v>0</v>
      </c>
      <c r="F280" s="24">
        <v>0</v>
      </c>
      <c r="G280" s="24">
        <v>0</v>
      </c>
      <c r="H280" s="25">
        <v>0</v>
      </c>
      <c r="I280" s="26"/>
      <c r="J280" s="24">
        <v>0</v>
      </c>
      <c r="K280" s="27">
        <v>0</v>
      </c>
      <c r="L280" s="43"/>
      <c r="M280" s="53">
        <v>0</v>
      </c>
      <c r="O280" s="60">
        <v>254322</v>
      </c>
      <c r="P280" s="60">
        <v>201</v>
      </c>
      <c r="Q280" s="60">
        <v>160.80000000000001</v>
      </c>
      <c r="R280" s="60">
        <v>150.75</v>
      </c>
      <c r="T280" s="96">
        <f t="shared" si="16"/>
        <v>0</v>
      </c>
      <c r="U280" s="96">
        <f t="shared" si="17"/>
        <v>0</v>
      </c>
      <c r="W280" s="94">
        <f t="shared" si="18"/>
        <v>0</v>
      </c>
      <c r="X280" s="94">
        <f t="shared" si="19"/>
        <v>0</v>
      </c>
    </row>
    <row r="281" spans="1:24" ht="76.5">
      <c r="A281" s="20">
        <v>271</v>
      </c>
      <c r="B281" s="21" t="s">
        <v>978</v>
      </c>
      <c r="C281" s="31" t="s">
        <v>977</v>
      </c>
      <c r="D281" s="21" t="s">
        <v>559</v>
      </c>
      <c r="E281" s="23">
        <v>0</v>
      </c>
      <c r="F281" s="24">
        <v>0</v>
      </c>
      <c r="G281" s="24">
        <v>0</v>
      </c>
      <c r="H281" s="25">
        <v>0</v>
      </c>
      <c r="I281" s="26"/>
      <c r="J281" s="24">
        <v>0</v>
      </c>
      <c r="K281" s="27">
        <v>0</v>
      </c>
      <c r="L281" s="43"/>
      <c r="M281" s="53">
        <v>0</v>
      </c>
      <c r="O281" s="60">
        <v>76997</v>
      </c>
      <c r="P281" s="60">
        <v>201</v>
      </c>
      <c r="Q281" s="60">
        <v>160.80000000000001</v>
      </c>
      <c r="R281" s="60">
        <v>150.75</v>
      </c>
      <c r="T281" s="96">
        <f t="shared" si="16"/>
        <v>0</v>
      </c>
      <c r="U281" s="96">
        <f t="shared" si="17"/>
        <v>0</v>
      </c>
      <c r="W281" s="94">
        <f t="shared" si="18"/>
        <v>0</v>
      </c>
      <c r="X281" s="94">
        <f t="shared" si="19"/>
        <v>0</v>
      </c>
    </row>
    <row r="282" spans="1:24" ht="38.25">
      <c r="A282" s="20">
        <v>272</v>
      </c>
      <c r="B282" s="21" t="s">
        <v>979</v>
      </c>
      <c r="C282" s="31" t="s">
        <v>980</v>
      </c>
      <c r="D282" s="21" t="s">
        <v>559</v>
      </c>
      <c r="E282" s="23">
        <v>0</v>
      </c>
      <c r="F282" s="24">
        <v>0</v>
      </c>
      <c r="G282" s="24">
        <v>0</v>
      </c>
      <c r="H282" s="25">
        <v>0</v>
      </c>
      <c r="I282" s="26"/>
      <c r="J282" s="24">
        <v>0</v>
      </c>
      <c r="K282" s="27">
        <v>0</v>
      </c>
      <c r="L282" s="43"/>
      <c r="M282" s="53">
        <v>0</v>
      </c>
      <c r="O282" s="60">
        <v>21193</v>
      </c>
      <c r="P282" s="60">
        <v>538</v>
      </c>
      <c r="Q282" s="60">
        <v>430.4</v>
      </c>
      <c r="R282" s="60">
        <v>403.5</v>
      </c>
      <c r="T282" s="96">
        <f t="shared" si="16"/>
        <v>0</v>
      </c>
      <c r="U282" s="96">
        <f t="shared" si="17"/>
        <v>0</v>
      </c>
      <c r="W282" s="94">
        <f t="shared" si="18"/>
        <v>0</v>
      </c>
      <c r="X282" s="94">
        <f t="shared" si="19"/>
        <v>0</v>
      </c>
    </row>
    <row r="283" spans="1:24" ht="25.5">
      <c r="A283" s="20">
        <v>273</v>
      </c>
      <c r="B283" s="21" t="s">
        <v>981</v>
      </c>
      <c r="C283" s="31" t="s">
        <v>980</v>
      </c>
      <c r="D283" s="21" t="s">
        <v>559</v>
      </c>
      <c r="E283" s="23">
        <v>0</v>
      </c>
      <c r="F283" s="24">
        <v>0</v>
      </c>
      <c r="G283" s="24">
        <v>0</v>
      </c>
      <c r="H283" s="25">
        <v>0</v>
      </c>
      <c r="I283" s="26"/>
      <c r="J283" s="24">
        <v>0</v>
      </c>
      <c r="K283" s="27">
        <v>0</v>
      </c>
      <c r="L283" s="43"/>
      <c r="M283" s="53">
        <v>0</v>
      </c>
      <c r="O283" s="60">
        <v>65044</v>
      </c>
      <c r="P283" s="60">
        <v>692</v>
      </c>
      <c r="Q283" s="60">
        <v>553.6</v>
      </c>
      <c r="R283" s="60">
        <v>519</v>
      </c>
      <c r="T283" s="96">
        <f t="shared" si="16"/>
        <v>0</v>
      </c>
      <c r="U283" s="96">
        <f t="shared" si="17"/>
        <v>0</v>
      </c>
      <c r="W283" s="94">
        <f t="shared" si="18"/>
        <v>0</v>
      </c>
      <c r="X283" s="94">
        <f t="shared" si="19"/>
        <v>0</v>
      </c>
    </row>
    <row r="284" spans="1:24" ht="38.25">
      <c r="A284" s="20">
        <v>274</v>
      </c>
      <c r="B284" s="21" t="s">
        <v>982</v>
      </c>
      <c r="C284" s="31" t="s">
        <v>983</v>
      </c>
      <c r="D284" s="21" t="s">
        <v>559</v>
      </c>
      <c r="E284" s="23">
        <v>0</v>
      </c>
      <c r="F284" s="24">
        <v>0</v>
      </c>
      <c r="G284" s="24">
        <v>0</v>
      </c>
      <c r="H284" s="25">
        <v>0</v>
      </c>
      <c r="I284" s="26"/>
      <c r="J284" s="24">
        <v>0</v>
      </c>
      <c r="K284" s="27">
        <v>0</v>
      </c>
      <c r="L284" s="43"/>
      <c r="M284" s="53">
        <v>0</v>
      </c>
      <c r="O284" s="60">
        <v>36029</v>
      </c>
      <c r="P284" s="60">
        <v>542</v>
      </c>
      <c r="Q284" s="60">
        <v>433.6</v>
      </c>
      <c r="R284" s="60">
        <v>406.5</v>
      </c>
      <c r="T284" s="96">
        <f t="shared" si="16"/>
        <v>0</v>
      </c>
      <c r="U284" s="96">
        <f t="shared" si="17"/>
        <v>0</v>
      </c>
      <c r="W284" s="94">
        <f t="shared" si="18"/>
        <v>0</v>
      </c>
      <c r="X284" s="94">
        <f t="shared" si="19"/>
        <v>0</v>
      </c>
    </row>
    <row r="285" spans="1:24" ht="38.25">
      <c r="A285" s="20">
        <v>275</v>
      </c>
      <c r="B285" s="21" t="s">
        <v>984</v>
      </c>
      <c r="C285" s="31" t="s">
        <v>983</v>
      </c>
      <c r="D285" s="21" t="s">
        <v>559</v>
      </c>
      <c r="E285" s="23">
        <v>0</v>
      </c>
      <c r="F285" s="24">
        <v>0</v>
      </c>
      <c r="G285" s="24">
        <v>0</v>
      </c>
      <c r="H285" s="25">
        <v>0</v>
      </c>
      <c r="I285" s="26"/>
      <c r="J285" s="24">
        <v>0</v>
      </c>
      <c r="K285" s="27">
        <v>0</v>
      </c>
      <c r="L285" s="43"/>
      <c r="M285" s="53">
        <v>0</v>
      </c>
      <c r="O285" s="60">
        <v>109080</v>
      </c>
      <c r="P285" s="60">
        <v>1174</v>
      </c>
      <c r="Q285" s="60">
        <v>939.2</v>
      </c>
      <c r="R285" s="60">
        <v>880.5</v>
      </c>
      <c r="T285" s="96">
        <f t="shared" si="16"/>
        <v>0</v>
      </c>
      <c r="U285" s="96">
        <f t="shared" si="17"/>
        <v>0</v>
      </c>
      <c r="W285" s="94">
        <f t="shared" si="18"/>
        <v>0</v>
      </c>
      <c r="X285" s="94">
        <f t="shared" si="19"/>
        <v>0</v>
      </c>
    </row>
    <row r="286" spans="1:24" ht="38.25">
      <c r="A286" s="20">
        <v>276</v>
      </c>
      <c r="B286" s="21" t="s">
        <v>985</v>
      </c>
      <c r="C286" s="31" t="s">
        <v>986</v>
      </c>
      <c r="D286" s="21" t="s">
        <v>559</v>
      </c>
      <c r="E286" s="23">
        <v>0</v>
      </c>
      <c r="F286" s="24">
        <v>0</v>
      </c>
      <c r="G286" s="24">
        <v>0</v>
      </c>
      <c r="H286" s="25">
        <v>0</v>
      </c>
      <c r="I286" s="26"/>
      <c r="J286" s="24">
        <v>0</v>
      </c>
      <c r="K286" s="27">
        <v>0</v>
      </c>
      <c r="L286" s="43"/>
      <c r="M286" s="53">
        <v>0</v>
      </c>
      <c r="O286" s="60">
        <v>49804</v>
      </c>
      <c r="P286" s="60">
        <v>669</v>
      </c>
      <c r="Q286" s="60">
        <v>535.20000000000005</v>
      </c>
      <c r="R286" s="60">
        <v>501.75</v>
      </c>
      <c r="T286" s="96">
        <f t="shared" si="16"/>
        <v>0</v>
      </c>
      <c r="U286" s="96">
        <f t="shared" si="17"/>
        <v>0</v>
      </c>
      <c r="W286" s="94">
        <f t="shared" si="18"/>
        <v>0</v>
      </c>
      <c r="X286" s="94">
        <f t="shared" si="19"/>
        <v>0</v>
      </c>
    </row>
    <row r="287" spans="1:24" ht="38.25">
      <c r="A287" s="20">
        <v>277</v>
      </c>
      <c r="B287" s="21" t="s">
        <v>987</v>
      </c>
      <c r="C287" s="31" t="s">
        <v>986</v>
      </c>
      <c r="D287" s="21" t="s">
        <v>559</v>
      </c>
      <c r="E287" s="23">
        <v>0</v>
      </c>
      <c r="F287" s="24">
        <v>0</v>
      </c>
      <c r="G287" s="24">
        <v>0</v>
      </c>
      <c r="H287" s="25">
        <v>0</v>
      </c>
      <c r="I287" s="26"/>
      <c r="J287" s="24">
        <v>0</v>
      </c>
      <c r="K287" s="27">
        <v>0</v>
      </c>
      <c r="L287" s="43"/>
      <c r="M287" s="53">
        <v>0</v>
      </c>
      <c r="O287" s="60">
        <v>150787</v>
      </c>
      <c r="P287" s="60">
        <v>1509</v>
      </c>
      <c r="Q287" s="60">
        <v>1207.2</v>
      </c>
      <c r="R287" s="60">
        <v>1131.75</v>
      </c>
      <c r="T287" s="96">
        <f t="shared" si="16"/>
        <v>0</v>
      </c>
      <c r="U287" s="96">
        <f t="shared" si="17"/>
        <v>0</v>
      </c>
      <c r="W287" s="94">
        <f t="shared" si="18"/>
        <v>0</v>
      </c>
      <c r="X287" s="94">
        <f t="shared" si="19"/>
        <v>0</v>
      </c>
    </row>
    <row r="288" spans="1:24" ht="63.75">
      <c r="A288" s="20">
        <v>278</v>
      </c>
      <c r="B288" s="21" t="s">
        <v>988</v>
      </c>
      <c r="C288" s="31" t="s">
        <v>989</v>
      </c>
      <c r="D288" s="21" t="s">
        <v>559</v>
      </c>
      <c r="E288" s="23">
        <v>0</v>
      </c>
      <c r="F288" s="24">
        <v>0</v>
      </c>
      <c r="G288" s="24">
        <v>0</v>
      </c>
      <c r="H288" s="25">
        <v>0</v>
      </c>
      <c r="I288" s="26"/>
      <c r="J288" s="24">
        <v>0</v>
      </c>
      <c r="K288" s="27">
        <v>0</v>
      </c>
      <c r="L288" s="43"/>
      <c r="M288" s="53">
        <v>0</v>
      </c>
      <c r="O288" s="60">
        <v>39875</v>
      </c>
      <c r="P288" s="60">
        <v>933</v>
      </c>
      <c r="Q288" s="60">
        <v>746.4</v>
      </c>
      <c r="R288" s="60">
        <v>699.75</v>
      </c>
      <c r="T288" s="96">
        <f t="shared" si="16"/>
        <v>0</v>
      </c>
      <c r="U288" s="96">
        <f t="shared" si="17"/>
        <v>0</v>
      </c>
      <c r="W288" s="94">
        <f t="shared" si="18"/>
        <v>0</v>
      </c>
      <c r="X288" s="94">
        <f t="shared" si="19"/>
        <v>0</v>
      </c>
    </row>
    <row r="289" spans="1:24" ht="63.75">
      <c r="A289" s="20">
        <v>279</v>
      </c>
      <c r="B289" s="21" t="s">
        <v>990</v>
      </c>
      <c r="C289" s="31" t="s">
        <v>989</v>
      </c>
      <c r="D289" s="21" t="s">
        <v>559</v>
      </c>
      <c r="E289" s="23">
        <v>0</v>
      </c>
      <c r="F289" s="24">
        <v>0</v>
      </c>
      <c r="G289" s="24">
        <v>0</v>
      </c>
      <c r="H289" s="25">
        <v>0</v>
      </c>
      <c r="I289" s="26"/>
      <c r="J289" s="24">
        <v>0</v>
      </c>
      <c r="K289" s="27">
        <v>0</v>
      </c>
      <c r="L289" s="43"/>
      <c r="M289" s="53">
        <v>0</v>
      </c>
      <c r="O289" s="60">
        <v>83098</v>
      </c>
      <c r="P289" s="60">
        <v>1174</v>
      </c>
      <c r="Q289" s="60">
        <v>939.2</v>
      </c>
      <c r="R289" s="60">
        <v>880.5</v>
      </c>
      <c r="T289" s="96">
        <f t="shared" si="16"/>
        <v>0</v>
      </c>
      <c r="U289" s="96">
        <f t="shared" si="17"/>
        <v>0</v>
      </c>
      <c r="W289" s="94">
        <f t="shared" si="18"/>
        <v>0</v>
      </c>
      <c r="X289" s="94">
        <f t="shared" si="19"/>
        <v>0</v>
      </c>
    </row>
    <row r="290" spans="1:24" ht="63.75">
      <c r="A290" s="20">
        <v>280</v>
      </c>
      <c r="B290" s="21" t="s">
        <v>991</v>
      </c>
      <c r="C290" s="31" t="s">
        <v>992</v>
      </c>
      <c r="D290" s="21" t="s">
        <v>559</v>
      </c>
      <c r="E290" s="23">
        <v>0</v>
      </c>
      <c r="F290" s="24">
        <v>0</v>
      </c>
      <c r="G290" s="24">
        <v>0</v>
      </c>
      <c r="H290" s="25">
        <v>0</v>
      </c>
      <c r="I290" s="26"/>
      <c r="J290" s="24">
        <v>0</v>
      </c>
      <c r="K290" s="27">
        <v>0</v>
      </c>
      <c r="L290" s="43"/>
      <c r="M290" s="53">
        <v>0</v>
      </c>
      <c r="O290" s="60">
        <v>116411</v>
      </c>
      <c r="P290" s="60">
        <v>2008</v>
      </c>
      <c r="Q290" s="60">
        <v>1606.4</v>
      </c>
      <c r="R290" s="60">
        <v>1506</v>
      </c>
      <c r="T290" s="96">
        <f t="shared" si="16"/>
        <v>0</v>
      </c>
      <c r="U290" s="96">
        <f t="shared" si="17"/>
        <v>0</v>
      </c>
      <c r="W290" s="94">
        <f t="shared" si="18"/>
        <v>0</v>
      </c>
      <c r="X290" s="94">
        <f t="shared" si="19"/>
        <v>0</v>
      </c>
    </row>
    <row r="291" spans="1:24" ht="63.75">
      <c r="A291" s="20">
        <v>281</v>
      </c>
      <c r="B291" s="21" t="s">
        <v>993</v>
      </c>
      <c r="C291" s="31" t="s">
        <v>994</v>
      </c>
      <c r="D291" s="21" t="s">
        <v>559</v>
      </c>
      <c r="E291" s="23">
        <v>0</v>
      </c>
      <c r="F291" s="24">
        <v>0</v>
      </c>
      <c r="G291" s="24">
        <v>0</v>
      </c>
      <c r="H291" s="25">
        <v>0</v>
      </c>
      <c r="I291" s="26"/>
      <c r="J291" s="24">
        <v>0</v>
      </c>
      <c r="K291" s="27">
        <v>0</v>
      </c>
      <c r="L291" s="43"/>
      <c r="M291" s="53">
        <v>0</v>
      </c>
      <c r="O291" s="60">
        <v>110631</v>
      </c>
      <c r="P291" s="60">
        <v>8478</v>
      </c>
      <c r="Q291" s="60">
        <v>6782.4</v>
      </c>
      <c r="R291" s="60">
        <v>6358.5</v>
      </c>
      <c r="T291" s="96">
        <f t="shared" si="16"/>
        <v>0</v>
      </c>
      <c r="U291" s="96">
        <f t="shared" si="17"/>
        <v>0</v>
      </c>
      <c r="W291" s="94">
        <f t="shared" si="18"/>
        <v>0</v>
      </c>
      <c r="X291" s="94">
        <f t="shared" si="19"/>
        <v>0</v>
      </c>
    </row>
    <row r="292" spans="1:24" ht="51">
      <c r="A292" s="20">
        <v>282</v>
      </c>
      <c r="B292" s="21" t="s">
        <v>995</v>
      </c>
      <c r="C292" s="31" t="s">
        <v>994</v>
      </c>
      <c r="D292" s="21" t="s">
        <v>559</v>
      </c>
      <c r="E292" s="23">
        <v>0</v>
      </c>
      <c r="F292" s="24">
        <v>0</v>
      </c>
      <c r="G292" s="24">
        <v>0</v>
      </c>
      <c r="H292" s="25">
        <v>0</v>
      </c>
      <c r="I292" s="26"/>
      <c r="J292" s="24">
        <v>0</v>
      </c>
      <c r="K292" s="27">
        <v>0</v>
      </c>
      <c r="L292" s="43"/>
      <c r="M292" s="53">
        <v>0</v>
      </c>
      <c r="O292" s="60">
        <v>732700</v>
      </c>
      <c r="P292" s="60">
        <v>9952</v>
      </c>
      <c r="Q292" s="60">
        <v>7961.6</v>
      </c>
      <c r="R292" s="60">
        <v>7464</v>
      </c>
      <c r="T292" s="96">
        <f t="shared" si="16"/>
        <v>0</v>
      </c>
      <c r="U292" s="96">
        <f t="shared" si="17"/>
        <v>0</v>
      </c>
      <c r="W292" s="94">
        <f t="shared" si="18"/>
        <v>0</v>
      </c>
      <c r="X292" s="94">
        <f t="shared" si="19"/>
        <v>0</v>
      </c>
    </row>
    <row r="293" spans="1:24" ht="63.75">
      <c r="A293" s="20">
        <v>283</v>
      </c>
      <c r="B293" s="21" t="s">
        <v>996</v>
      </c>
      <c r="C293" s="31" t="s">
        <v>997</v>
      </c>
      <c r="D293" s="21" t="s">
        <v>559</v>
      </c>
      <c r="E293" s="23">
        <v>4</v>
      </c>
      <c r="F293" s="24">
        <v>22624</v>
      </c>
      <c r="G293" s="24">
        <v>10616</v>
      </c>
      <c r="H293" s="25">
        <v>0</v>
      </c>
      <c r="I293" s="26"/>
      <c r="J293" s="24">
        <v>22624</v>
      </c>
      <c r="K293" s="27">
        <v>90496</v>
      </c>
      <c r="L293" s="43"/>
      <c r="M293" s="53">
        <v>4</v>
      </c>
      <c r="O293" s="60">
        <v>123301</v>
      </c>
      <c r="P293" s="60">
        <v>10616</v>
      </c>
      <c r="Q293" s="60">
        <v>8492.7999999999993</v>
      </c>
      <c r="R293" s="60">
        <v>7962</v>
      </c>
      <c r="T293" s="96">
        <f t="shared" si="16"/>
        <v>192141107.19999999</v>
      </c>
      <c r="U293" s="96">
        <f t="shared" si="17"/>
        <v>180132288</v>
      </c>
      <c r="W293" s="94">
        <f t="shared" si="18"/>
        <v>192141107.19999999</v>
      </c>
      <c r="X293" s="94">
        <f t="shared" si="19"/>
        <v>180132288</v>
      </c>
    </row>
    <row r="294" spans="1:24" ht="51">
      <c r="A294" s="20">
        <v>284</v>
      </c>
      <c r="B294" s="21" t="s">
        <v>998</v>
      </c>
      <c r="C294" s="31" t="s">
        <v>997</v>
      </c>
      <c r="D294" s="21" t="s">
        <v>559</v>
      </c>
      <c r="E294" s="23">
        <v>0</v>
      </c>
      <c r="F294" s="24">
        <v>0</v>
      </c>
      <c r="G294" s="24">
        <v>0</v>
      </c>
      <c r="H294" s="25">
        <v>0</v>
      </c>
      <c r="I294" s="26"/>
      <c r="J294" s="24">
        <v>0</v>
      </c>
      <c r="K294" s="27">
        <v>0</v>
      </c>
      <c r="L294" s="43"/>
      <c r="M294" s="53">
        <v>0</v>
      </c>
      <c r="O294" s="60">
        <v>813160</v>
      </c>
      <c r="P294" s="60">
        <v>10616</v>
      </c>
      <c r="Q294" s="60">
        <v>8492.7999999999993</v>
      </c>
      <c r="R294" s="60">
        <v>7962</v>
      </c>
      <c r="T294" s="96">
        <f t="shared" si="16"/>
        <v>0</v>
      </c>
      <c r="U294" s="96">
        <f t="shared" si="17"/>
        <v>0</v>
      </c>
      <c r="W294" s="94">
        <f t="shared" si="18"/>
        <v>0</v>
      </c>
      <c r="X294" s="94">
        <f t="shared" si="19"/>
        <v>0</v>
      </c>
    </row>
    <row r="295" spans="1:24" ht="153">
      <c r="A295" s="20">
        <v>285</v>
      </c>
      <c r="B295" s="21" t="s">
        <v>999</v>
      </c>
      <c r="C295" s="31" t="s">
        <v>1000</v>
      </c>
      <c r="D295" s="21" t="s">
        <v>559</v>
      </c>
      <c r="E295" s="23">
        <v>0</v>
      </c>
      <c r="F295" s="24">
        <v>0</v>
      </c>
      <c r="G295" s="24">
        <v>0</v>
      </c>
      <c r="H295" s="25">
        <v>0</v>
      </c>
      <c r="I295" s="26"/>
      <c r="J295" s="24">
        <v>0</v>
      </c>
      <c r="K295" s="27">
        <v>0</v>
      </c>
      <c r="L295" s="43"/>
      <c r="M295" s="53">
        <v>0</v>
      </c>
      <c r="O295" s="60">
        <v>243208</v>
      </c>
      <c r="P295" s="60">
        <v>21757</v>
      </c>
      <c r="Q295" s="60">
        <v>17405.599999999999</v>
      </c>
      <c r="R295" s="60">
        <v>16317.75</v>
      </c>
      <c r="T295" s="96">
        <f t="shared" si="16"/>
        <v>0</v>
      </c>
      <c r="U295" s="96">
        <f t="shared" si="17"/>
        <v>0</v>
      </c>
      <c r="W295" s="94">
        <f t="shared" si="18"/>
        <v>0</v>
      </c>
      <c r="X295" s="94">
        <f t="shared" si="19"/>
        <v>0</v>
      </c>
    </row>
    <row r="296" spans="1:24" ht="153">
      <c r="A296" s="20">
        <v>286</v>
      </c>
      <c r="B296" s="21" t="s">
        <v>1001</v>
      </c>
      <c r="C296" s="31" t="s">
        <v>1000</v>
      </c>
      <c r="D296" s="21" t="s">
        <v>559</v>
      </c>
      <c r="E296" s="23">
        <v>0</v>
      </c>
      <c r="F296" s="24">
        <v>0</v>
      </c>
      <c r="G296" s="24">
        <v>0</v>
      </c>
      <c r="H296" s="25">
        <v>0</v>
      </c>
      <c r="I296" s="26"/>
      <c r="J296" s="24">
        <v>0</v>
      </c>
      <c r="K296" s="27">
        <v>0</v>
      </c>
      <c r="L296" s="43"/>
      <c r="M296" s="53">
        <v>0</v>
      </c>
      <c r="O296" s="60">
        <v>1626318</v>
      </c>
      <c r="P296" s="60">
        <v>21757</v>
      </c>
      <c r="Q296" s="60">
        <v>17405.599999999999</v>
      </c>
      <c r="R296" s="60">
        <v>16317.75</v>
      </c>
      <c r="T296" s="96">
        <f t="shared" si="16"/>
        <v>0</v>
      </c>
      <c r="U296" s="96">
        <f t="shared" si="17"/>
        <v>0</v>
      </c>
      <c r="W296" s="94">
        <f t="shared" si="18"/>
        <v>0</v>
      </c>
      <c r="X296" s="94">
        <f t="shared" si="19"/>
        <v>0</v>
      </c>
    </row>
    <row r="297" spans="1:24" ht="76.5">
      <c r="A297" s="20">
        <v>287</v>
      </c>
      <c r="B297" s="21" t="s">
        <v>1002</v>
      </c>
      <c r="C297" s="31" t="s">
        <v>1003</v>
      </c>
      <c r="D297" s="21" t="s">
        <v>559</v>
      </c>
      <c r="E297" s="23">
        <v>0</v>
      </c>
      <c r="F297" s="24">
        <v>0</v>
      </c>
      <c r="G297" s="24">
        <v>0</v>
      </c>
      <c r="H297" s="25">
        <v>0</v>
      </c>
      <c r="I297" s="26"/>
      <c r="J297" s="24">
        <v>0</v>
      </c>
      <c r="K297" s="27">
        <v>0</v>
      </c>
      <c r="L297" s="43"/>
      <c r="M297" s="53">
        <v>0</v>
      </c>
      <c r="O297" s="60">
        <v>274316</v>
      </c>
      <c r="P297" s="60">
        <v>20718</v>
      </c>
      <c r="Q297" s="60">
        <v>16574.400000000001</v>
      </c>
      <c r="R297" s="60">
        <v>15538.5</v>
      </c>
      <c r="T297" s="96">
        <f t="shared" si="16"/>
        <v>0</v>
      </c>
      <c r="U297" s="96">
        <f t="shared" si="17"/>
        <v>0</v>
      </c>
      <c r="W297" s="94">
        <f t="shared" si="18"/>
        <v>0</v>
      </c>
      <c r="X297" s="94">
        <f t="shared" si="19"/>
        <v>0</v>
      </c>
    </row>
    <row r="298" spans="1:24" ht="76.5">
      <c r="A298" s="20">
        <v>288</v>
      </c>
      <c r="B298" s="21" t="s">
        <v>1004</v>
      </c>
      <c r="C298" s="31" t="s">
        <v>1003</v>
      </c>
      <c r="D298" s="21" t="s">
        <v>559</v>
      </c>
      <c r="E298" s="23">
        <v>0</v>
      </c>
      <c r="F298" s="24">
        <v>0</v>
      </c>
      <c r="G298" s="24">
        <v>0</v>
      </c>
      <c r="H298" s="25">
        <v>0</v>
      </c>
      <c r="I298" s="26"/>
      <c r="J298" s="24">
        <v>0</v>
      </c>
      <c r="K298" s="27">
        <v>0</v>
      </c>
      <c r="L298" s="43"/>
      <c r="M298" s="53">
        <v>0</v>
      </c>
      <c r="O298" s="60">
        <v>1883105</v>
      </c>
      <c r="P298" s="60">
        <v>20718</v>
      </c>
      <c r="Q298" s="60">
        <v>16574.400000000001</v>
      </c>
      <c r="R298" s="60">
        <v>15538.5</v>
      </c>
      <c r="T298" s="96">
        <f t="shared" si="16"/>
        <v>0</v>
      </c>
      <c r="U298" s="96">
        <f t="shared" si="17"/>
        <v>0</v>
      </c>
      <c r="W298" s="94">
        <f t="shared" si="18"/>
        <v>0</v>
      </c>
      <c r="X298" s="94">
        <f t="shared" si="19"/>
        <v>0</v>
      </c>
    </row>
    <row r="299" spans="1:24" ht="38.25">
      <c r="A299" s="20">
        <v>289</v>
      </c>
      <c r="B299" s="21" t="s">
        <v>1005</v>
      </c>
      <c r="C299" s="31" t="s">
        <v>1006</v>
      </c>
      <c r="D299" s="21" t="s">
        <v>559</v>
      </c>
      <c r="E299" s="23">
        <v>1</v>
      </c>
      <c r="F299" s="24">
        <v>5647</v>
      </c>
      <c r="G299" s="24">
        <v>2372</v>
      </c>
      <c r="H299" s="25">
        <v>0</v>
      </c>
      <c r="I299" s="26"/>
      <c r="J299" s="24">
        <v>5647</v>
      </c>
      <c r="K299" s="27">
        <v>5647</v>
      </c>
      <c r="L299" s="43"/>
      <c r="M299" s="53">
        <v>1</v>
      </c>
      <c r="O299" s="60">
        <v>39875</v>
      </c>
      <c r="P299" s="60">
        <v>2372</v>
      </c>
      <c r="Q299" s="60">
        <v>1897.6</v>
      </c>
      <c r="R299" s="60">
        <v>1779</v>
      </c>
      <c r="T299" s="96">
        <f t="shared" si="16"/>
        <v>10715747.199999999</v>
      </c>
      <c r="U299" s="96">
        <f t="shared" si="17"/>
        <v>10046013</v>
      </c>
      <c r="W299" s="94">
        <f t="shared" si="18"/>
        <v>10715747.199999999</v>
      </c>
      <c r="X299" s="94">
        <f t="shared" si="19"/>
        <v>10046013</v>
      </c>
    </row>
    <row r="300" spans="1:24" ht="38.25">
      <c r="A300" s="20">
        <v>290</v>
      </c>
      <c r="B300" s="21" t="s">
        <v>1007</v>
      </c>
      <c r="C300" s="31" t="s">
        <v>1006</v>
      </c>
      <c r="D300" s="21" t="s">
        <v>559</v>
      </c>
      <c r="E300" s="23">
        <v>0</v>
      </c>
      <c r="F300" s="24">
        <v>0</v>
      </c>
      <c r="G300" s="24">
        <v>0</v>
      </c>
      <c r="H300" s="25">
        <v>0</v>
      </c>
      <c r="I300" s="26"/>
      <c r="J300" s="24">
        <v>0</v>
      </c>
      <c r="K300" s="27">
        <v>0</v>
      </c>
      <c r="L300" s="43"/>
      <c r="M300" s="53">
        <v>0</v>
      </c>
      <c r="O300" s="60">
        <v>111274</v>
      </c>
      <c r="P300" s="60">
        <v>2372</v>
      </c>
      <c r="Q300" s="60">
        <v>1897.6</v>
      </c>
      <c r="R300" s="60">
        <v>1779</v>
      </c>
      <c r="T300" s="96">
        <f t="shared" si="16"/>
        <v>0</v>
      </c>
      <c r="U300" s="96">
        <f t="shared" si="17"/>
        <v>0</v>
      </c>
      <c r="W300" s="94">
        <f t="shared" si="18"/>
        <v>0</v>
      </c>
      <c r="X300" s="94">
        <f t="shared" si="19"/>
        <v>0</v>
      </c>
    </row>
    <row r="301" spans="1:24" ht="38.25">
      <c r="A301" s="20">
        <v>291</v>
      </c>
      <c r="B301" s="21" t="s">
        <v>1008</v>
      </c>
      <c r="C301" s="31" t="s">
        <v>1009</v>
      </c>
      <c r="D301" s="21" t="s">
        <v>559</v>
      </c>
      <c r="E301" s="23">
        <v>0</v>
      </c>
      <c r="F301" s="24">
        <v>0</v>
      </c>
      <c r="G301" s="24">
        <v>0</v>
      </c>
      <c r="H301" s="25">
        <v>0</v>
      </c>
      <c r="I301" s="26"/>
      <c r="J301" s="24">
        <v>0</v>
      </c>
      <c r="K301" s="27">
        <v>0</v>
      </c>
      <c r="L301" s="43"/>
      <c r="M301" s="53">
        <v>0</v>
      </c>
      <c r="O301" s="60">
        <v>52013</v>
      </c>
      <c r="P301" s="60">
        <v>5618</v>
      </c>
      <c r="Q301" s="60">
        <v>4494.3999999999996</v>
      </c>
      <c r="R301" s="60">
        <v>4213.5</v>
      </c>
      <c r="T301" s="96">
        <f t="shared" si="16"/>
        <v>0</v>
      </c>
      <c r="U301" s="96">
        <f t="shared" si="17"/>
        <v>0</v>
      </c>
      <c r="W301" s="94">
        <f t="shared" si="18"/>
        <v>0</v>
      </c>
      <c r="X301" s="94">
        <f t="shared" si="19"/>
        <v>0</v>
      </c>
    </row>
    <row r="302" spans="1:24" ht="38.25">
      <c r="A302" s="20">
        <v>292</v>
      </c>
      <c r="B302" s="21" t="s">
        <v>1010</v>
      </c>
      <c r="C302" s="31" t="s">
        <v>1009</v>
      </c>
      <c r="D302" s="21" t="s">
        <v>559</v>
      </c>
      <c r="E302" s="23">
        <v>0</v>
      </c>
      <c r="F302" s="24">
        <v>0</v>
      </c>
      <c r="G302" s="24">
        <v>0</v>
      </c>
      <c r="H302" s="25">
        <v>0</v>
      </c>
      <c r="I302" s="26"/>
      <c r="J302" s="24">
        <v>0</v>
      </c>
      <c r="K302" s="27">
        <v>0</v>
      </c>
      <c r="L302" s="43"/>
      <c r="M302" s="53">
        <v>0</v>
      </c>
      <c r="O302" s="60">
        <v>325778</v>
      </c>
      <c r="P302" s="60">
        <v>5618</v>
      </c>
      <c r="Q302" s="60">
        <v>4494.3999999999996</v>
      </c>
      <c r="R302" s="60">
        <v>4213.5</v>
      </c>
      <c r="T302" s="96">
        <f t="shared" si="16"/>
        <v>0</v>
      </c>
      <c r="U302" s="96">
        <f t="shared" si="17"/>
        <v>0</v>
      </c>
      <c r="W302" s="94">
        <f t="shared" si="18"/>
        <v>0</v>
      </c>
      <c r="X302" s="94">
        <f t="shared" si="19"/>
        <v>0</v>
      </c>
    </row>
    <row r="303" spans="1:24" ht="38.25">
      <c r="A303" s="20">
        <v>293</v>
      </c>
      <c r="B303" s="21" t="s">
        <v>1011</v>
      </c>
      <c r="C303" s="31" t="s">
        <v>1012</v>
      </c>
      <c r="D303" s="21" t="s">
        <v>559</v>
      </c>
      <c r="E303" s="23">
        <v>0</v>
      </c>
      <c r="F303" s="24">
        <v>0</v>
      </c>
      <c r="G303" s="24">
        <v>0</v>
      </c>
      <c r="H303" s="25">
        <v>0</v>
      </c>
      <c r="I303" s="26"/>
      <c r="J303" s="24">
        <v>0</v>
      </c>
      <c r="K303" s="27">
        <v>0</v>
      </c>
      <c r="L303" s="43"/>
      <c r="M303" s="53">
        <v>0</v>
      </c>
      <c r="O303" s="60">
        <v>147056</v>
      </c>
      <c r="P303" s="60">
        <v>8657</v>
      </c>
      <c r="Q303" s="60">
        <v>6925.6</v>
      </c>
      <c r="R303" s="60">
        <v>6492.75</v>
      </c>
      <c r="T303" s="96">
        <f t="shared" si="16"/>
        <v>0</v>
      </c>
      <c r="U303" s="96">
        <f t="shared" si="17"/>
        <v>0</v>
      </c>
      <c r="W303" s="94">
        <f t="shared" si="18"/>
        <v>0</v>
      </c>
      <c r="X303" s="94">
        <f t="shared" si="19"/>
        <v>0</v>
      </c>
    </row>
    <row r="304" spans="1:24" ht="38.25">
      <c r="A304" s="20">
        <v>294</v>
      </c>
      <c r="B304" s="21" t="s">
        <v>1013</v>
      </c>
      <c r="C304" s="31" t="s">
        <v>1012</v>
      </c>
      <c r="D304" s="21" t="s">
        <v>559</v>
      </c>
      <c r="E304" s="23">
        <v>0</v>
      </c>
      <c r="F304" s="24">
        <v>0</v>
      </c>
      <c r="G304" s="24">
        <v>0</v>
      </c>
      <c r="H304" s="25">
        <v>0</v>
      </c>
      <c r="I304" s="26"/>
      <c r="J304" s="24">
        <v>0</v>
      </c>
      <c r="K304" s="27">
        <v>0</v>
      </c>
      <c r="L304" s="43"/>
      <c r="M304" s="53">
        <v>0</v>
      </c>
      <c r="O304" s="60">
        <v>647046</v>
      </c>
      <c r="P304" s="60">
        <v>10963</v>
      </c>
      <c r="Q304" s="60">
        <v>8770.4</v>
      </c>
      <c r="R304" s="60">
        <v>8222.25</v>
      </c>
      <c r="T304" s="96">
        <f t="shared" si="16"/>
        <v>0</v>
      </c>
      <c r="U304" s="96">
        <f t="shared" si="17"/>
        <v>0</v>
      </c>
      <c r="W304" s="94">
        <f t="shared" si="18"/>
        <v>0</v>
      </c>
      <c r="X304" s="94">
        <f t="shared" si="19"/>
        <v>0</v>
      </c>
    </row>
    <row r="305" spans="1:24" ht="38.25">
      <c r="A305" s="20">
        <v>295</v>
      </c>
      <c r="B305" s="21" t="s">
        <v>1014</v>
      </c>
      <c r="C305" s="31" t="s">
        <v>1015</v>
      </c>
      <c r="D305" s="21" t="s">
        <v>559</v>
      </c>
      <c r="E305" s="23">
        <v>1</v>
      </c>
      <c r="F305" s="24">
        <v>22845</v>
      </c>
      <c r="G305" s="24">
        <v>12427</v>
      </c>
      <c r="H305" s="25">
        <v>0</v>
      </c>
      <c r="I305" s="26"/>
      <c r="J305" s="24">
        <v>22845</v>
      </c>
      <c r="K305" s="27">
        <v>22845</v>
      </c>
      <c r="L305" s="43"/>
      <c r="M305" s="53">
        <v>1</v>
      </c>
      <c r="O305" s="60">
        <v>164024</v>
      </c>
      <c r="P305" s="60">
        <v>12427</v>
      </c>
      <c r="Q305" s="60">
        <v>9941.6</v>
      </c>
      <c r="R305" s="60">
        <v>9320.25</v>
      </c>
      <c r="T305" s="96">
        <f t="shared" si="16"/>
        <v>227115852</v>
      </c>
      <c r="U305" s="96">
        <f t="shared" si="17"/>
        <v>212921111.25</v>
      </c>
      <c r="W305" s="94">
        <f t="shared" si="18"/>
        <v>227115852</v>
      </c>
      <c r="X305" s="94">
        <f t="shared" si="19"/>
        <v>212921111.25</v>
      </c>
    </row>
    <row r="306" spans="1:24" ht="38.25">
      <c r="A306" s="20">
        <v>296</v>
      </c>
      <c r="B306" s="21" t="s">
        <v>1016</v>
      </c>
      <c r="C306" s="31" t="s">
        <v>1015</v>
      </c>
      <c r="D306" s="21" t="s">
        <v>559</v>
      </c>
      <c r="E306" s="23">
        <v>0</v>
      </c>
      <c r="F306" s="24">
        <v>0</v>
      </c>
      <c r="G306" s="24">
        <v>0</v>
      </c>
      <c r="H306" s="25">
        <v>0</v>
      </c>
      <c r="I306" s="26"/>
      <c r="J306" s="24">
        <v>0</v>
      </c>
      <c r="K306" s="27">
        <v>0</v>
      </c>
      <c r="L306" s="43"/>
      <c r="M306" s="53">
        <v>0</v>
      </c>
      <c r="O306" s="60">
        <v>770362</v>
      </c>
      <c r="P306" s="60">
        <v>17812</v>
      </c>
      <c r="Q306" s="60">
        <v>14249.6</v>
      </c>
      <c r="R306" s="60">
        <v>13359</v>
      </c>
      <c r="T306" s="96">
        <f t="shared" si="16"/>
        <v>0</v>
      </c>
      <c r="U306" s="96">
        <f t="shared" si="17"/>
        <v>0</v>
      </c>
      <c r="W306" s="94">
        <f t="shared" si="18"/>
        <v>0</v>
      </c>
      <c r="X306" s="94">
        <f t="shared" si="19"/>
        <v>0</v>
      </c>
    </row>
    <row r="307" spans="1:24" ht="102">
      <c r="A307" s="20">
        <v>297</v>
      </c>
      <c r="B307" s="21" t="s">
        <v>1017</v>
      </c>
      <c r="C307" s="31" t="s">
        <v>1018</v>
      </c>
      <c r="D307" s="21" t="s">
        <v>559</v>
      </c>
      <c r="E307" s="23">
        <v>0</v>
      </c>
      <c r="F307" s="24">
        <v>0</v>
      </c>
      <c r="G307" s="24">
        <v>0</v>
      </c>
      <c r="H307" s="25">
        <v>0</v>
      </c>
      <c r="I307" s="26"/>
      <c r="J307" s="24">
        <v>0</v>
      </c>
      <c r="K307" s="27">
        <v>0</v>
      </c>
      <c r="L307" s="43"/>
      <c r="M307" s="53">
        <v>0</v>
      </c>
      <c r="O307" s="60">
        <v>314561</v>
      </c>
      <c r="P307" s="60">
        <v>10987</v>
      </c>
      <c r="Q307" s="60">
        <v>8789.6</v>
      </c>
      <c r="R307" s="60">
        <v>8240.25</v>
      </c>
      <c r="T307" s="96">
        <f t="shared" si="16"/>
        <v>0</v>
      </c>
      <c r="U307" s="96">
        <f t="shared" si="17"/>
        <v>0</v>
      </c>
      <c r="W307" s="94">
        <f t="shared" si="18"/>
        <v>0</v>
      </c>
      <c r="X307" s="94">
        <f t="shared" si="19"/>
        <v>0</v>
      </c>
    </row>
    <row r="308" spans="1:24" ht="102">
      <c r="A308" s="20">
        <v>298</v>
      </c>
      <c r="B308" s="21" t="s">
        <v>1019</v>
      </c>
      <c r="C308" s="31" t="s">
        <v>1018</v>
      </c>
      <c r="D308" s="21" t="s">
        <v>559</v>
      </c>
      <c r="E308" s="23">
        <v>0</v>
      </c>
      <c r="F308" s="24">
        <v>0</v>
      </c>
      <c r="G308" s="24">
        <v>0</v>
      </c>
      <c r="H308" s="25">
        <v>0</v>
      </c>
      <c r="I308" s="26"/>
      <c r="J308" s="24">
        <v>0</v>
      </c>
      <c r="K308" s="27">
        <v>0</v>
      </c>
      <c r="L308" s="43"/>
      <c r="M308" s="53">
        <v>0</v>
      </c>
      <c r="O308" s="60">
        <v>2350287</v>
      </c>
      <c r="P308" s="60">
        <v>18367</v>
      </c>
      <c r="Q308" s="60">
        <v>14693.6</v>
      </c>
      <c r="R308" s="60">
        <v>13775.25</v>
      </c>
      <c r="T308" s="96">
        <f t="shared" si="16"/>
        <v>0</v>
      </c>
      <c r="U308" s="96">
        <f t="shared" si="17"/>
        <v>0</v>
      </c>
      <c r="W308" s="94">
        <f t="shared" si="18"/>
        <v>0</v>
      </c>
      <c r="X308" s="94">
        <f t="shared" si="19"/>
        <v>0</v>
      </c>
    </row>
    <row r="309" spans="1:24" ht="76.5">
      <c r="A309" s="20">
        <v>299</v>
      </c>
      <c r="B309" s="21" t="s">
        <v>1020</v>
      </c>
      <c r="C309" s="31" t="s">
        <v>1021</v>
      </c>
      <c r="D309" s="21" t="s">
        <v>559</v>
      </c>
      <c r="E309" s="23">
        <v>0</v>
      </c>
      <c r="F309" s="24">
        <v>0</v>
      </c>
      <c r="G309" s="24">
        <v>0</v>
      </c>
      <c r="H309" s="25">
        <v>0</v>
      </c>
      <c r="I309" s="26"/>
      <c r="J309" s="24">
        <v>0</v>
      </c>
      <c r="K309" s="27">
        <v>0</v>
      </c>
      <c r="L309" s="43"/>
      <c r="M309" s="53">
        <v>0</v>
      </c>
      <c r="O309" s="60">
        <v>49704</v>
      </c>
      <c r="P309" s="60">
        <v>3054</v>
      </c>
      <c r="Q309" s="60">
        <v>2443.1999999999998</v>
      </c>
      <c r="R309" s="60">
        <v>2290.5</v>
      </c>
      <c r="T309" s="96">
        <f t="shared" si="16"/>
        <v>0</v>
      </c>
      <c r="U309" s="96">
        <f t="shared" si="17"/>
        <v>0</v>
      </c>
      <c r="W309" s="94">
        <f t="shared" si="18"/>
        <v>0</v>
      </c>
      <c r="X309" s="94">
        <f t="shared" si="19"/>
        <v>0</v>
      </c>
    </row>
    <row r="310" spans="1:24" ht="76.5">
      <c r="A310" s="20">
        <v>300</v>
      </c>
      <c r="B310" s="21" t="s">
        <v>1022</v>
      </c>
      <c r="C310" s="31" t="s">
        <v>1021</v>
      </c>
      <c r="D310" s="21" t="s">
        <v>559</v>
      </c>
      <c r="E310" s="23">
        <v>0</v>
      </c>
      <c r="F310" s="24">
        <v>0</v>
      </c>
      <c r="G310" s="24">
        <v>0</v>
      </c>
      <c r="H310" s="25">
        <v>0</v>
      </c>
      <c r="I310" s="26"/>
      <c r="J310" s="24">
        <v>0</v>
      </c>
      <c r="K310" s="27">
        <v>0</v>
      </c>
      <c r="L310" s="43"/>
      <c r="M310" s="53">
        <v>0</v>
      </c>
      <c r="O310" s="60">
        <v>356395</v>
      </c>
      <c r="P310" s="60">
        <v>3884</v>
      </c>
      <c r="Q310" s="60">
        <v>3107.2</v>
      </c>
      <c r="R310" s="60">
        <v>2913</v>
      </c>
      <c r="T310" s="96">
        <f t="shared" si="16"/>
        <v>0</v>
      </c>
      <c r="U310" s="96">
        <f t="shared" si="17"/>
        <v>0</v>
      </c>
      <c r="W310" s="94">
        <f t="shared" si="18"/>
        <v>0</v>
      </c>
      <c r="X310" s="94">
        <f t="shared" si="19"/>
        <v>0</v>
      </c>
    </row>
    <row r="311" spans="1:24" ht="76.5">
      <c r="A311" s="20">
        <v>301</v>
      </c>
      <c r="B311" s="21" t="s">
        <v>1023</v>
      </c>
      <c r="C311" s="31" t="s">
        <v>1024</v>
      </c>
      <c r="D311" s="21" t="s">
        <v>559</v>
      </c>
      <c r="E311" s="23">
        <v>1</v>
      </c>
      <c r="F311" s="24">
        <v>10360</v>
      </c>
      <c r="G311" s="24">
        <v>3733</v>
      </c>
      <c r="H311" s="25">
        <v>0</v>
      </c>
      <c r="I311" s="26"/>
      <c r="J311" s="24">
        <v>10360</v>
      </c>
      <c r="K311" s="27">
        <v>10360</v>
      </c>
      <c r="L311" s="43"/>
      <c r="M311" s="53">
        <v>1</v>
      </c>
      <c r="O311" s="60">
        <v>71833</v>
      </c>
      <c r="P311" s="60">
        <v>3733</v>
      </c>
      <c r="Q311" s="60">
        <v>2986.4</v>
      </c>
      <c r="R311" s="60">
        <v>2799.75</v>
      </c>
      <c r="T311" s="96">
        <f t="shared" si="16"/>
        <v>30939104</v>
      </c>
      <c r="U311" s="96">
        <f t="shared" si="17"/>
        <v>29005410</v>
      </c>
      <c r="W311" s="94">
        <f t="shared" si="18"/>
        <v>30939104</v>
      </c>
      <c r="X311" s="94">
        <f t="shared" si="19"/>
        <v>29005410</v>
      </c>
    </row>
    <row r="312" spans="1:24" ht="76.5">
      <c r="A312" s="20">
        <v>302</v>
      </c>
      <c r="B312" s="21" t="s">
        <v>1025</v>
      </c>
      <c r="C312" s="31" t="s">
        <v>1024</v>
      </c>
      <c r="D312" s="21" t="s">
        <v>559</v>
      </c>
      <c r="E312" s="23">
        <v>0</v>
      </c>
      <c r="F312" s="24">
        <v>0</v>
      </c>
      <c r="G312" s="24">
        <v>0</v>
      </c>
      <c r="H312" s="25">
        <v>0</v>
      </c>
      <c r="I312" s="26"/>
      <c r="J312" s="24">
        <v>0</v>
      </c>
      <c r="K312" s="27">
        <v>0</v>
      </c>
      <c r="L312" s="43"/>
      <c r="M312" s="53">
        <v>0</v>
      </c>
      <c r="O312" s="60">
        <v>338960</v>
      </c>
      <c r="P312" s="60">
        <v>5270</v>
      </c>
      <c r="Q312" s="60">
        <v>4216</v>
      </c>
      <c r="R312" s="60">
        <v>3952.5</v>
      </c>
      <c r="T312" s="96">
        <f t="shared" si="16"/>
        <v>0</v>
      </c>
      <c r="U312" s="96">
        <f t="shared" si="17"/>
        <v>0</v>
      </c>
      <c r="W312" s="94">
        <f t="shared" si="18"/>
        <v>0</v>
      </c>
      <c r="X312" s="94">
        <f t="shared" si="19"/>
        <v>0</v>
      </c>
    </row>
    <row r="313" spans="1:24" ht="76.5">
      <c r="A313" s="20">
        <v>303</v>
      </c>
      <c r="B313" s="21" t="s">
        <v>1026</v>
      </c>
      <c r="C313" s="31" t="s">
        <v>1027</v>
      </c>
      <c r="D313" s="21" t="s">
        <v>559</v>
      </c>
      <c r="E313" s="23">
        <v>0</v>
      </c>
      <c r="F313" s="24">
        <v>0</v>
      </c>
      <c r="G313" s="24">
        <v>0</v>
      </c>
      <c r="H313" s="25">
        <v>0</v>
      </c>
      <c r="I313" s="26"/>
      <c r="J313" s="24">
        <v>0</v>
      </c>
      <c r="K313" s="27">
        <v>0</v>
      </c>
      <c r="L313" s="43"/>
      <c r="M313" s="53">
        <v>0</v>
      </c>
      <c r="O313" s="60">
        <v>101583</v>
      </c>
      <c r="P313" s="60">
        <v>8041</v>
      </c>
      <c r="Q313" s="60">
        <v>6432.8</v>
      </c>
      <c r="R313" s="60">
        <v>6030.75</v>
      </c>
      <c r="T313" s="96">
        <f t="shared" si="16"/>
        <v>0</v>
      </c>
      <c r="U313" s="96">
        <f t="shared" si="17"/>
        <v>0</v>
      </c>
      <c r="W313" s="94">
        <f t="shared" si="18"/>
        <v>0</v>
      </c>
      <c r="X313" s="94">
        <f t="shared" si="19"/>
        <v>0</v>
      </c>
    </row>
    <row r="314" spans="1:24" ht="76.5">
      <c r="A314" s="20">
        <v>304</v>
      </c>
      <c r="B314" s="21" t="s">
        <v>1028</v>
      </c>
      <c r="C314" s="31" t="s">
        <v>1027</v>
      </c>
      <c r="D314" s="21" t="s">
        <v>559</v>
      </c>
      <c r="E314" s="23">
        <v>0</v>
      </c>
      <c r="F314" s="24">
        <v>0</v>
      </c>
      <c r="G314" s="24">
        <v>0</v>
      </c>
      <c r="H314" s="25">
        <v>0</v>
      </c>
      <c r="I314" s="26"/>
      <c r="J314" s="24">
        <v>0</v>
      </c>
      <c r="K314" s="27">
        <v>0</v>
      </c>
      <c r="L314" s="43"/>
      <c r="M314" s="53">
        <v>0</v>
      </c>
      <c r="O314" s="60">
        <v>479336</v>
      </c>
      <c r="P314" s="60">
        <v>8041</v>
      </c>
      <c r="Q314" s="60">
        <v>6432.8</v>
      </c>
      <c r="R314" s="60">
        <v>6030.75</v>
      </c>
      <c r="T314" s="96">
        <f t="shared" si="16"/>
        <v>0</v>
      </c>
      <c r="U314" s="96">
        <f t="shared" si="17"/>
        <v>0</v>
      </c>
      <c r="W314" s="94">
        <f t="shared" si="18"/>
        <v>0</v>
      </c>
      <c r="X314" s="94">
        <f t="shared" si="19"/>
        <v>0</v>
      </c>
    </row>
    <row r="315" spans="1:24" ht="89.25">
      <c r="A315" s="20">
        <v>305</v>
      </c>
      <c r="B315" s="21" t="s">
        <v>1029</v>
      </c>
      <c r="C315" s="31" t="s">
        <v>1030</v>
      </c>
      <c r="D315" s="21" t="s">
        <v>559</v>
      </c>
      <c r="E315" s="23">
        <v>0</v>
      </c>
      <c r="F315" s="24">
        <v>0</v>
      </c>
      <c r="G315" s="24">
        <v>0</v>
      </c>
      <c r="H315" s="25">
        <v>0</v>
      </c>
      <c r="I315" s="26"/>
      <c r="J315" s="24">
        <v>0</v>
      </c>
      <c r="K315" s="27">
        <v>0</v>
      </c>
      <c r="L315" s="43"/>
      <c r="M315" s="53">
        <v>0</v>
      </c>
      <c r="O315" s="60">
        <v>90948</v>
      </c>
      <c r="P315" s="60">
        <v>1212</v>
      </c>
      <c r="Q315" s="60">
        <v>969.6</v>
      </c>
      <c r="R315" s="60">
        <v>909</v>
      </c>
      <c r="T315" s="96">
        <f t="shared" si="16"/>
        <v>0</v>
      </c>
      <c r="U315" s="96">
        <f t="shared" si="17"/>
        <v>0</v>
      </c>
      <c r="W315" s="94">
        <f t="shared" si="18"/>
        <v>0</v>
      </c>
      <c r="X315" s="94">
        <f t="shared" si="19"/>
        <v>0</v>
      </c>
    </row>
    <row r="316" spans="1:24" ht="89.25">
      <c r="A316" s="20">
        <v>306</v>
      </c>
      <c r="B316" s="21" t="s">
        <v>1031</v>
      </c>
      <c r="C316" s="31" t="s">
        <v>1032</v>
      </c>
      <c r="D316" s="21" t="s">
        <v>559</v>
      </c>
      <c r="E316" s="23">
        <v>0</v>
      </c>
      <c r="F316" s="24">
        <v>0</v>
      </c>
      <c r="G316" s="24">
        <v>0</v>
      </c>
      <c r="H316" s="25">
        <v>0</v>
      </c>
      <c r="I316" s="26"/>
      <c r="J316" s="24">
        <v>0</v>
      </c>
      <c r="K316" s="27">
        <v>0</v>
      </c>
      <c r="L316" s="43"/>
      <c r="M316" s="53">
        <v>0</v>
      </c>
      <c r="O316" s="60">
        <v>90948</v>
      </c>
      <c r="P316" s="60">
        <v>1212</v>
      </c>
      <c r="Q316" s="60">
        <v>969.6</v>
      </c>
      <c r="R316" s="60">
        <v>909</v>
      </c>
      <c r="T316" s="96">
        <f t="shared" si="16"/>
        <v>0</v>
      </c>
      <c r="U316" s="96">
        <f t="shared" si="17"/>
        <v>0</v>
      </c>
      <c r="W316" s="94">
        <f t="shared" si="18"/>
        <v>0</v>
      </c>
      <c r="X316" s="94">
        <f t="shared" si="19"/>
        <v>0</v>
      </c>
    </row>
    <row r="317" spans="1:24" ht="102">
      <c r="A317" s="20">
        <v>307</v>
      </c>
      <c r="B317" s="21" t="s">
        <v>1033</v>
      </c>
      <c r="C317" s="31" t="s">
        <v>1034</v>
      </c>
      <c r="D317" s="21" t="s">
        <v>559</v>
      </c>
      <c r="E317" s="23">
        <v>0</v>
      </c>
      <c r="F317" s="24">
        <v>0</v>
      </c>
      <c r="G317" s="24">
        <v>0</v>
      </c>
      <c r="H317" s="25">
        <v>0</v>
      </c>
      <c r="I317" s="26"/>
      <c r="J317" s="24">
        <v>0</v>
      </c>
      <c r="K317" s="27">
        <v>0</v>
      </c>
      <c r="L317" s="43"/>
      <c r="M317" s="53">
        <v>0</v>
      </c>
      <c r="O317" s="60">
        <v>90948</v>
      </c>
      <c r="P317" s="60">
        <v>1212</v>
      </c>
      <c r="Q317" s="60">
        <v>969.6</v>
      </c>
      <c r="R317" s="60">
        <v>909</v>
      </c>
      <c r="T317" s="96">
        <f t="shared" si="16"/>
        <v>0</v>
      </c>
      <c r="U317" s="96">
        <f t="shared" si="17"/>
        <v>0</v>
      </c>
      <c r="W317" s="94">
        <f t="shared" si="18"/>
        <v>0</v>
      </c>
      <c r="X317" s="94">
        <f t="shared" si="19"/>
        <v>0</v>
      </c>
    </row>
    <row r="318" spans="1:24" ht="102">
      <c r="A318" s="20">
        <v>308</v>
      </c>
      <c r="B318" s="21" t="s">
        <v>1035</v>
      </c>
      <c r="C318" s="31" t="s">
        <v>1036</v>
      </c>
      <c r="D318" s="21" t="s">
        <v>559</v>
      </c>
      <c r="E318" s="23">
        <v>0</v>
      </c>
      <c r="F318" s="24">
        <v>0</v>
      </c>
      <c r="G318" s="24">
        <v>0</v>
      </c>
      <c r="H318" s="25">
        <v>0</v>
      </c>
      <c r="I318" s="26"/>
      <c r="J318" s="24">
        <v>0</v>
      </c>
      <c r="K318" s="27">
        <v>0</v>
      </c>
      <c r="L318" s="43"/>
      <c r="M318" s="53">
        <v>0</v>
      </c>
      <c r="O318" s="60">
        <v>90948</v>
      </c>
      <c r="P318" s="60">
        <v>1212</v>
      </c>
      <c r="Q318" s="60">
        <v>969.6</v>
      </c>
      <c r="R318" s="60">
        <v>909</v>
      </c>
      <c r="T318" s="96">
        <f t="shared" si="16"/>
        <v>0</v>
      </c>
      <c r="U318" s="96">
        <f t="shared" si="17"/>
        <v>0</v>
      </c>
      <c r="W318" s="94">
        <f t="shared" si="18"/>
        <v>0</v>
      </c>
      <c r="X318" s="94">
        <f t="shared" si="19"/>
        <v>0</v>
      </c>
    </row>
    <row r="319" spans="1:24" ht="89.25">
      <c r="A319" s="20">
        <v>309</v>
      </c>
      <c r="B319" s="21" t="s">
        <v>1037</v>
      </c>
      <c r="C319" s="31" t="s">
        <v>1038</v>
      </c>
      <c r="D319" s="21" t="s">
        <v>559</v>
      </c>
      <c r="E319" s="23">
        <v>0</v>
      </c>
      <c r="F319" s="24">
        <v>0</v>
      </c>
      <c r="G319" s="24">
        <v>0</v>
      </c>
      <c r="H319" s="25">
        <v>0</v>
      </c>
      <c r="I319" s="26"/>
      <c r="J319" s="24">
        <v>0</v>
      </c>
      <c r="K319" s="27">
        <v>0</v>
      </c>
      <c r="L319" s="43"/>
      <c r="M319" s="53">
        <v>0</v>
      </c>
      <c r="O319" s="60">
        <v>125563</v>
      </c>
      <c r="P319" s="60">
        <v>1515</v>
      </c>
      <c r="Q319" s="60">
        <v>1212</v>
      </c>
      <c r="R319" s="60">
        <v>1136.25</v>
      </c>
      <c r="T319" s="96">
        <f t="shared" si="16"/>
        <v>0</v>
      </c>
      <c r="U319" s="96">
        <f t="shared" si="17"/>
        <v>0</v>
      </c>
      <c r="W319" s="94">
        <f t="shared" si="18"/>
        <v>0</v>
      </c>
      <c r="X319" s="94">
        <f t="shared" si="19"/>
        <v>0</v>
      </c>
    </row>
    <row r="320" spans="1:24" ht="89.25">
      <c r="A320" s="20">
        <v>310</v>
      </c>
      <c r="B320" s="21" t="s">
        <v>1039</v>
      </c>
      <c r="C320" s="31" t="s">
        <v>1040</v>
      </c>
      <c r="D320" s="21" t="s">
        <v>559</v>
      </c>
      <c r="E320" s="23">
        <v>0</v>
      </c>
      <c r="F320" s="24">
        <v>0</v>
      </c>
      <c r="G320" s="24">
        <v>0</v>
      </c>
      <c r="H320" s="25">
        <v>0</v>
      </c>
      <c r="I320" s="26"/>
      <c r="J320" s="24">
        <v>0</v>
      </c>
      <c r="K320" s="27">
        <v>0</v>
      </c>
      <c r="L320" s="43"/>
      <c r="M320" s="53">
        <v>0</v>
      </c>
      <c r="O320" s="60">
        <v>125563</v>
      </c>
      <c r="P320" s="60">
        <v>1515</v>
      </c>
      <c r="Q320" s="60">
        <v>1212</v>
      </c>
      <c r="R320" s="60">
        <v>1136.25</v>
      </c>
      <c r="T320" s="96">
        <f t="shared" si="16"/>
        <v>0</v>
      </c>
      <c r="U320" s="96">
        <f t="shared" si="17"/>
        <v>0</v>
      </c>
      <c r="W320" s="94">
        <f t="shared" si="18"/>
        <v>0</v>
      </c>
      <c r="X320" s="94">
        <f t="shared" si="19"/>
        <v>0</v>
      </c>
    </row>
    <row r="321" spans="1:24" ht="102">
      <c r="A321" s="20">
        <v>311</v>
      </c>
      <c r="B321" s="21" t="s">
        <v>1041</v>
      </c>
      <c r="C321" s="31" t="s">
        <v>1042</v>
      </c>
      <c r="D321" s="21" t="s">
        <v>559</v>
      </c>
      <c r="E321" s="23">
        <v>0</v>
      </c>
      <c r="F321" s="24">
        <v>0</v>
      </c>
      <c r="G321" s="24">
        <v>0</v>
      </c>
      <c r="H321" s="25">
        <v>0</v>
      </c>
      <c r="I321" s="26"/>
      <c r="J321" s="24">
        <v>0</v>
      </c>
      <c r="K321" s="27">
        <v>0</v>
      </c>
      <c r="L321" s="43"/>
      <c r="M321" s="53">
        <v>0</v>
      </c>
      <c r="O321" s="60">
        <v>125563</v>
      </c>
      <c r="P321" s="60">
        <v>1515</v>
      </c>
      <c r="Q321" s="60">
        <v>1212</v>
      </c>
      <c r="R321" s="60">
        <v>1136.25</v>
      </c>
      <c r="T321" s="96">
        <f t="shared" si="16"/>
        <v>0</v>
      </c>
      <c r="U321" s="96">
        <f t="shared" si="17"/>
        <v>0</v>
      </c>
      <c r="W321" s="94">
        <f t="shared" si="18"/>
        <v>0</v>
      </c>
      <c r="X321" s="94">
        <f t="shared" si="19"/>
        <v>0</v>
      </c>
    </row>
    <row r="322" spans="1:24" ht="114.75">
      <c r="A322" s="20">
        <v>312</v>
      </c>
      <c r="B322" s="21" t="s">
        <v>1043</v>
      </c>
      <c r="C322" s="31" t="s">
        <v>1044</v>
      </c>
      <c r="D322" s="21" t="s">
        <v>559</v>
      </c>
      <c r="E322" s="23">
        <v>0</v>
      </c>
      <c r="F322" s="24">
        <v>0</v>
      </c>
      <c r="G322" s="24">
        <v>0</v>
      </c>
      <c r="H322" s="25">
        <v>0</v>
      </c>
      <c r="I322" s="26"/>
      <c r="J322" s="24">
        <v>0</v>
      </c>
      <c r="K322" s="27">
        <v>0</v>
      </c>
      <c r="L322" s="43"/>
      <c r="M322" s="53">
        <v>0</v>
      </c>
      <c r="O322" s="60">
        <v>125563</v>
      </c>
      <c r="P322" s="60">
        <v>1515</v>
      </c>
      <c r="Q322" s="60">
        <v>1212</v>
      </c>
      <c r="R322" s="60">
        <v>1136.25</v>
      </c>
      <c r="T322" s="96">
        <f t="shared" si="16"/>
        <v>0</v>
      </c>
      <c r="U322" s="96">
        <f t="shared" si="17"/>
        <v>0</v>
      </c>
      <c r="W322" s="94">
        <f t="shared" si="18"/>
        <v>0</v>
      </c>
      <c r="X322" s="94">
        <f t="shared" si="19"/>
        <v>0</v>
      </c>
    </row>
    <row r="323" spans="1:24" ht="89.25">
      <c r="A323" s="20">
        <v>313</v>
      </c>
      <c r="B323" s="21" t="s">
        <v>1045</v>
      </c>
      <c r="C323" s="31" t="s">
        <v>1046</v>
      </c>
      <c r="D323" s="21" t="s">
        <v>559</v>
      </c>
      <c r="E323" s="23">
        <v>0</v>
      </c>
      <c r="F323" s="24">
        <v>0</v>
      </c>
      <c r="G323" s="24">
        <v>0</v>
      </c>
      <c r="H323" s="25">
        <v>0</v>
      </c>
      <c r="I323" s="26"/>
      <c r="J323" s="24">
        <v>0</v>
      </c>
      <c r="K323" s="27">
        <v>0</v>
      </c>
      <c r="L323" s="43"/>
      <c r="M323" s="53">
        <v>0</v>
      </c>
      <c r="O323" s="60">
        <v>152938</v>
      </c>
      <c r="P323" s="60">
        <v>2272</v>
      </c>
      <c r="Q323" s="60">
        <v>1817.6</v>
      </c>
      <c r="R323" s="60">
        <v>1704</v>
      </c>
      <c r="T323" s="96">
        <f t="shared" si="16"/>
        <v>0</v>
      </c>
      <c r="U323" s="96">
        <f t="shared" si="17"/>
        <v>0</v>
      </c>
      <c r="W323" s="94">
        <f t="shared" si="18"/>
        <v>0</v>
      </c>
      <c r="X323" s="94">
        <f t="shared" si="19"/>
        <v>0</v>
      </c>
    </row>
    <row r="324" spans="1:24" ht="89.25">
      <c r="A324" s="20">
        <v>314</v>
      </c>
      <c r="B324" s="21" t="s">
        <v>1047</v>
      </c>
      <c r="C324" s="31" t="s">
        <v>1048</v>
      </c>
      <c r="D324" s="21" t="s">
        <v>559</v>
      </c>
      <c r="E324" s="23">
        <v>0</v>
      </c>
      <c r="F324" s="24">
        <v>0</v>
      </c>
      <c r="G324" s="24">
        <v>0</v>
      </c>
      <c r="H324" s="25">
        <v>0</v>
      </c>
      <c r="I324" s="26"/>
      <c r="J324" s="24">
        <v>0</v>
      </c>
      <c r="K324" s="27">
        <v>0</v>
      </c>
      <c r="L324" s="43"/>
      <c r="M324" s="53">
        <v>0</v>
      </c>
      <c r="O324" s="60">
        <v>152938</v>
      </c>
      <c r="P324" s="60">
        <v>2272</v>
      </c>
      <c r="Q324" s="60">
        <v>1817.6</v>
      </c>
      <c r="R324" s="60">
        <v>1704</v>
      </c>
      <c r="T324" s="96">
        <f t="shared" si="16"/>
        <v>0</v>
      </c>
      <c r="U324" s="96">
        <f t="shared" si="17"/>
        <v>0</v>
      </c>
      <c r="W324" s="94">
        <f t="shared" si="18"/>
        <v>0</v>
      </c>
      <c r="X324" s="94">
        <f t="shared" si="19"/>
        <v>0</v>
      </c>
    </row>
    <row r="325" spans="1:24" ht="102">
      <c r="A325" s="20">
        <v>315</v>
      </c>
      <c r="B325" s="21" t="s">
        <v>1049</v>
      </c>
      <c r="C325" s="31" t="s">
        <v>1050</v>
      </c>
      <c r="D325" s="21" t="s">
        <v>559</v>
      </c>
      <c r="E325" s="23">
        <v>0</v>
      </c>
      <c r="F325" s="24">
        <v>0</v>
      </c>
      <c r="G325" s="24">
        <v>0</v>
      </c>
      <c r="H325" s="25">
        <v>0</v>
      </c>
      <c r="I325" s="26"/>
      <c r="J325" s="24">
        <v>0</v>
      </c>
      <c r="K325" s="27">
        <v>0</v>
      </c>
      <c r="L325" s="43"/>
      <c r="M325" s="53">
        <v>0</v>
      </c>
      <c r="O325" s="60">
        <v>172884</v>
      </c>
      <c r="P325" s="60">
        <v>2272</v>
      </c>
      <c r="Q325" s="60">
        <v>1817.6</v>
      </c>
      <c r="R325" s="60">
        <v>1704</v>
      </c>
      <c r="T325" s="96">
        <f t="shared" si="16"/>
        <v>0</v>
      </c>
      <c r="U325" s="96">
        <f t="shared" si="17"/>
        <v>0</v>
      </c>
      <c r="W325" s="94">
        <f t="shared" si="18"/>
        <v>0</v>
      </c>
      <c r="X325" s="94">
        <f t="shared" si="19"/>
        <v>0</v>
      </c>
    </row>
    <row r="326" spans="1:24" ht="102">
      <c r="A326" s="20">
        <v>316</v>
      </c>
      <c r="B326" s="21" t="s">
        <v>1051</v>
      </c>
      <c r="C326" s="31" t="s">
        <v>1052</v>
      </c>
      <c r="D326" s="21" t="s">
        <v>559</v>
      </c>
      <c r="E326" s="23">
        <v>0</v>
      </c>
      <c r="F326" s="24">
        <v>0</v>
      </c>
      <c r="G326" s="24">
        <v>0</v>
      </c>
      <c r="H326" s="25">
        <v>0</v>
      </c>
      <c r="I326" s="26"/>
      <c r="J326" s="24">
        <v>0</v>
      </c>
      <c r="K326" s="27">
        <v>0</v>
      </c>
      <c r="L326" s="43"/>
      <c r="M326" s="53">
        <v>0</v>
      </c>
      <c r="O326" s="60">
        <v>152938</v>
      </c>
      <c r="P326" s="60">
        <v>2272</v>
      </c>
      <c r="Q326" s="60">
        <v>1817.6</v>
      </c>
      <c r="R326" s="60">
        <v>1704</v>
      </c>
      <c r="T326" s="96">
        <f t="shared" si="16"/>
        <v>0</v>
      </c>
      <c r="U326" s="96">
        <f t="shared" si="17"/>
        <v>0</v>
      </c>
      <c r="W326" s="94">
        <f t="shared" si="18"/>
        <v>0</v>
      </c>
      <c r="X326" s="94">
        <f t="shared" si="19"/>
        <v>0</v>
      </c>
    </row>
    <row r="327" spans="1:24" ht="102">
      <c r="A327" s="20">
        <v>317</v>
      </c>
      <c r="B327" s="21" t="s">
        <v>1053</v>
      </c>
      <c r="C327" s="31" t="s">
        <v>1054</v>
      </c>
      <c r="D327" s="21" t="s">
        <v>559</v>
      </c>
      <c r="E327" s="23">
        <v>0</v>
      </c>
      <c r="F327" s="24">
        <v>0</v>
      </c>
      <c r="G327" s="24">
        <v>0</v>
      </c>
      <c r="H327" s="25">
        <v>0</v>
      </c>
      <c r="I327" s="26"/>
      <c r="J327" s="24">
        <v>0</v>
      </c>
      <c r="K327" s="27">
        <v>0</v>
      </c>
      <c r="L327" s="43"/>
      <c r="M327" s="53">
        <v>0</v>
      </c>
      <c r="O327" s="60">
        <v>689771</v>
      </c>
      <c r="P327" s="60">
        <v>5236</v>
      </c>
      <c r="Q327" s="60">
        <v>4188.8</v>
      </c>
      <c r="R327" s="60">
        <v>3927</v>
      </c>
      <c r="T327" s="96">
        <f t="shared" si="16"/>
        <v>0</v>
      </c>
      <c r="U327" s="96">
        <f t="shared" si="17"/>
        <v>0</v>
      </c>
      <c r="W327" s="94">
        <f t="shared" si="18"/>
        <v>0</v>
      </c>
      <c r="X327" s="94">
        <f t="shared" si="19"/>
        <v>0</v>
      </c>
    </row>
    <row r="328" spans="1:24" ht="102">
      <c r="A328" s="20">
        <v>318</v>
      </c>
      <c r="B328" s="21" t="s">
        <v>1055</v>
      </c>
      <c r="C328" s="31" t="s">
        <v>1056</v>
      </c>
      <c r="D328" s="21" t="s">
        <v>559</v>
      </c>
      <c r="E328" s="23">
        <v>0</v>
      </c>
      <c r="F328" s="24">
        <v>0</v>
      </c>
      <c r="G328" s="24">
        <v>0</v>
      </c>
      <c r="H328" s="25">
        <v>0</v>
      </c>
      <c r="I328" s="26"/>
      <c r="J328" s="24">
        <v>0</v>
      </c>
      <c r="K328" s="27">
        <v>0</v>
      </c>
      <c r="L328" s="43"/>
      <c r="M328" s="53">
        <v>0</v>
      </c>
      <c r="O328" s="60">
        <v>736123</v>
      </c>
      <c r="P328" s="60">
        <v>5236</v>
      </c>
      <c r="Q328" s="60">
        <v>4188.8</v>
      </c>
      <c r="R328" s="60">
        <v>3927</v>
      </c>
      <c r="T328" s="96">
        <f t="shared" si="16"/>
        <v>0</v>
      </c>
      <c r="U328" s="96">
        <f t="shared" si="17"/>
        <v>0</v>
      </c>
      <c r="W328" s="94">
        <f t="shared" si="18"/>
        <v>0</v>
      </c>
      <c r="X328" s="94">
        <f t="shared" si="19"/>
        <v>0</v>
      </c>
    </row>
    <row r="329" spans="1:24" ht="114.75">
      <c r="A329" s="20">
        <v>319</v>
      </c>
      <c r="B329" s="21" t="s">
        <v>1057</v>
      </c>
      <c r="C329" s="31" t="s">
        <v>1058</v>
      </c>
      <c r="D329" s="21" t="s">
        <v>559</v>
      </c>
      <c r="E329" s="23">
        <v>0</v>
      </c>
      <c r="F329" s="24">
        <v>0</v>
      </c>
      <c r="G329" s="24">
        <v>0</v>
      </c>
      <c r="H329" s="25">
        <v>0</v>
      </c>
      <c r="I329" s="26"/>
      <c r="J329" s="24">
        <v>0</v>
      </c>
      <c r="K329" s="27">
        <v>0</v>
      </c>
      <c r="L329" s="43"/>
      <c r="M329" s="53">
        <v>0</v>
      </c>
      <c r="O329" s="60">
        <v>689771</v>
      </c>
      <c r="P329" s="60">
        <v>5236</v>
      </c>
      <c r="Q329" s="60">
        <v>4188.8</v>
      </c>
      <c r="R329" s="60">
        <v>3927</v>
      </c>
      <c r="T329" s="96">
        <f t="shared" si="16"/>
        <v>0</v>
      </c>
      <c r="U329" s="96">
        <f t="shared" si="17"/>
        <v>0</v>
      </c>
      <c r="W329" s="94">
        <f t="shared" si="18"/>
        <v>0</v>
      </c>
      <c r="X329" s="94">
        <f t="shared" si="19"/>
        <v>0</v>
      </c>
    </row>
    <row r="330" spans="1:24" ht="114.75">
      <c r="A330" s="20">
        <v>320</v>
      </c>
      <c r="B330" s="21" t="s">
        <v>1059</v>
      </c>
      <c r="C330" s="31" t="s">
        <v>1060</v>
      </c>
      <c r="D330" s="21" t="s">
        <v>559</v>
      </c>
      <c r="E330" s="23">
        <v>0</v>
      </c>
      <c r="F330" s="24">
        <v>0</v>
      </c>
      <c r="G330" s="24">
        <v>0</v>
      </c>
      <c r="H330" s="25">
        <v>0</v>
      </c>
      <c r="I330" s="26"/>
      <c r="J330" s="24">
        <v>0</v>
      </c>
      <c r="K330" s="27">
        <v>0</v>
      </c>
      <c r="L330" s="43"/>
      <c r="M330" s="53">
        <v>0</v>
      </c>
      <c r="O330" s="60">
        <v>736123</v>
      </c>
      <c r="P330" s="60">
        <v>5236</v>
      </c>
      <c r="Q330" s="60">
        <v>4188.8</v>
      </c>
      <c r="R330" s="60">
        <v>3927</v>
      </c>
      <c r="T330" s="96">
        <f t="shared" ref="T330:T393" si="20">F330*Q330</f>
        <v>0</v>
      </c>
      <c r="U330" s="96">
        <f t="shared" ref="U330:U393" si="21">F330*R330</f>
        <v>0</v>
      </c>
      <c r="W330" s="94">
        <f t="shared" ref="W330:W393" si="22">T330-L330</f>
        <v>0</v>
      </c>
      <c r="X330" s="94">
        <f t="shared" ref="X330:X393" si="23">U330-L330</f>
        <v>0</v>
      </c>
    </row>
    <row r="331" spans="1:24" ht="89.25">
      <c r="A331" s="20">
        <v>321</v>
      </c>
      <c r="B331" s="21" t="s">
        <v>1061</v>
      </c>
      <c r="C331" s="31" t="s">
        <v>1062</v>
      </c>
      <c r="D331" s="21" t="s">
        <v>559</v>
      </c>
      <c r="E331" s="23">
        <v>0</v>
      </c>
      <c r="F331" s="24">
        <v>0</v>
      </c>
      <c r="G331" s="24">
        <v>0</v>
      </c>
      <c r="H331" s="25">
        <v>0</v>
      </c>
      <c r="I331" s="26"/>
      <c r="J331" s="24">
        <v>0</v>
      </c>
      <c r="K331" s="27">
        <v>0</v>
      </c>
      <c r="L331" s="43"/>
      <c r="M331" s="53">
        <v>0</v>
      </c>
      <c r="O331" s="60">
        <v>989800</v>
      </c>
      <c r="P331" s="60">
        <v>15590</v>
      </c>
      <c r="Q331" s="60">
        <v>12472</v>
      </c>
      <c r="R331" s="60">
        <v>11692.5</v>
      </c>
      <c r="T331" s="96">
        <f t="shared" si="20"/>
        <v>0</v>
      </c>
      <c r="U331" s="96">
        <f t="shared" si="21"/>
        <v>0</v>
      </c>
      <c r="W331" s="94">
        <f t="shared" si="22"/>
        <v>0</v>
      </c>
      <c r="X331" s="94">
        <f t="shared" si="23"/>
        <v>0</v>
      </c>
    </row>
    <row r="332" spans="1:24" ht="89.25">
      <c r="A332" s="20">
        <v>322</v>
      </c>
      <c r="B332" s="21" t="s">
        <v>1063</v>
      </c>
      <c r="C332" s="31" t="s">
        <v>1064</v>
      </c>
      <c r="D332" s="21" t="s">
        <v>559</v>
      </c>
      <c r="E332" s="23">
        <v>0</v>
      </c>
      <c r="F332" s="24">
        <v>0</v>
      </c>
      <c r="G332" s="24">
        <v>0</v>
      </c>
      <c r="H332" s="25">
        <v>0</v>
      </c>
      <c r="I332" s="26"/>
      <c r="J332" s="24">
        <v>0</v>
      </c>
      <c r="K332" s="27">
        <v>0</v>
      </c>
      <c r="L332" s="43"/>
      <c r="M332" s="53">
        <v>0</v>
      </c>
      <c r="O332" s="60">
        <v>992911</v>
      </c>
      <c r="P332" s="60">
        <v>15590</v>
      </c>
      <c r="Q332" s="60">
        <v>12472</v>
      </c>
      <c r="R332" s="60">
        <v>11692.5</v>
      </c>
      <c r="T332" s="96">
        <f t="shared" si="20"/>
        <v>0</v>
      </c>
      <c r="U332" s="96">
        <f t="shared" si="21"/>
        <v>0</v>
      </c>
      <c r="W332" s="94">
        <f t="shared" si="22"/>
        <v>0</v>
      </c>
      <c r="X332" s="94">
        <f t="shared" si="23"/>
        <v>0</v>
      </c>
    </row>
    <row r="333" spans="1:24" ht="89.25">
      <c r="A333" s="20">
        <v>323</v>
      </c>
      <c r="B333" s="21" t="s">
        <v>1065</v>
      </c>
      <c r="C333" s="31" t="s">
        <v>1066</v>
      </c>
      <c r="D333" s="21" t="s">
        <v>559</v>
      </c>
      <c r="E333" s="23">
        <v>0</v>
      </c>
      <c r="F333" s="24">
        <v>0</v>
      </c>
      <c r="G333" s="24">
        <v>0</v>
      </c>
      <c r="H333" s="25">
        <v>0</v>
      </c>
      <c r="I333" s="26"/>
      <c r="J333" s="24">
        <v>0</v>
      </c>
      <c r="K333" s="27">
        <v>0</v>
      </c>
      <c r="L333" s="43"/>
      <c r="M333" s="53">
        <v>0</v>
      </c>
      <c r="O333" s="60">
        <v>989800</v>
      </c>
      <c r="P333" s="60">
        <v>15590</v>
      </c>
      <c r="Q333" s="60">
        <v>12472</v>
      </c>
      <c r="R333" s="60">
        <v>11692.5</v>
      </c>
      <c r="T333" s="96">
        <f t="shared" si="20"/>
        <v>0</v>
      </c>
      <c r="U333" s="96">
        <f t="shared" si="21"/>
        <v>0</v>
      </c>
      <c r="W333" s="94">
        <f t="shared" si="22"/>
        <v>0</v>
      </c>
      <c r="X333" s="94">
        <f t="shared" si="23"/>
        <v>0</v>
      </c>
    </row>
    <row r="334" spans="1:24" ht="89.25">
      <c r="A334" s="20">
        <v>324</v>
      </c>
      <c r="B334" s="21" t="s">
        <v>1067</v>
      </c>
      <c r="C334" s="31" t="s">
        <v>1068</v>
      </c>
      <c r="D334" s="21" t="s">
        <v>559</v>
      </c>
      <c r="E334" s="23">
        <v>0</v>
      </c>
      <c r="F334" s="24">
        <v>0</v>
      </c>
      <c r="G334" s="24">
        <v>0</v>
      </c>
      <c r="H334" s="25">
        <v>0</v>
      </c>
      <c r="I334" s="26"/>
      <c r="J334" s="24">
        <v>0</v>
      </c>
      <c r="K334" s="27">
        <v>0</v>
      </c>
      <c r="L334" s="43"/>
      <c r="M334" s="53">
        <v>0</v>
      </c>
      <c r="O334" s="60">
        <v>1360972</v>
      </c>
      <c r="P334" s="60">
        <v>14942</v>
      </c>
      <c r="Q334" s="60">
        <v>11953.6</v>
      </c>
      <c r="R334" s="60">
        <v>11206.5</v>
      </c>
      <c r="T334" s="96">
        <f t="shared" si="20"/>
        <v>0</v>
      </c>
      <c r="U334" s="96">
        <f t="shared" si="21"/>
        <v>0</v>
      </c>
      <c r="W334" s="94">
        <f t="shared" si="22"/>
        <v>0</v>
      </c>
      <c r="X334" s="94">
        <f t="shared" si="23"/>
        <v>0</v>
      </c>
    </row>
    <row r="335" spans="1:24" ht="89.25">
      <c r="A335" s="20">
        <v>325</v>
      </c>
      <c r="B335" s="21" t="s">
        <v>1069</v>
      </c>
      <c r="C335" s="31" t="s">
        <v>1070</v>
      </c>
      <c r="D335" s="21" t="s">
        <v>559</v>
      </c>
      <c r="E335" s="23">
        <v>0</v>
      </c>
      <c r="F335" s="24">
        <v>0</v>
      </c>
      <c r="G335" s="24">
        <v>0</v>
      </c>
      <c r="H335" s="25">
        <v>0</v>
      </c>
      <c r="I335" s="26"/>
      <c r="J335" s="24">
        <v>0</v>
      </c>
      <c r="K335" s="27">
        <v>0</v>
      </c>
      <c r="L335" s="43"/>
      <c r="M335" s="53">
        <v>0</v>
      </c>
      <c r="O335" s="60">
        <v>1275273</v>
      </c>
      <c r="P335" s="60">
        <v>14942</v>
      </c>
      <c r="Q335" s="60">
        <v>11953.6</v>
      </c>
      <c r="R335" s="60">
        <v>11206.5</v>
      </c>
      <c r="T335" s="96">
        <f t="shared" si="20"/>
        <v>0</v>
      </c>
      <c r="U335" s="96">
        <f t="shared" si="21"/>
        <v>0</v>
      </c>
      <c r="W335" s="94">
        <f t="shared" si="22"/>
        <v>0</v>
      </c>
      <c r="X335" s="94">
        <f t="shared" si="23"/>
        <v>0</v>
      </c>
    </row>
    <row r="336" spans="1:24" ht="89.25">
      <c r="A336" s="20">
        <v>326</v>
      </c>
      <c r="B336" s="21" t="s">
        <v>1071</v>
      </c>
      <c r="C336" s="31" t="s">
        <v>1072</v>
      </c>
      <c r="D336" s="21" t="s">
        <v>559</v>
      </c>
      <c r="E336" s="23">
        <v>0</v>
      </c>
      <c r="F336" s="24">
        <v>0</v>
      </c>
      <c r="G336" s="24">
        <v>0</v>
      </c>
      <c r="H336" s="25">
        <v>0</v>
      </c>
      <c r="I336" s="26"/>
      <c r="J336" s="24">
        <v>0</v>
      </c>
      <c r="K336" s="27">
        <v>0</v>
      </c>
      <c r="L336" s="43"/>
      <c r="M336" s="53">
        <v>0</v>
      </c>
      <c r="O336" s="60">
        <v>1360972</v>
      </c>
      <c r="P336" s="60">
        <v>14942</v>
      </c>
      <c r="Q336" s="60">
        <v>11953.6</v>
      </c>
      <c r="R336" s="60">
        <v>11206.5</v>
      </c>
      <c r="T336" s="96">
        <f t="shared" si="20"/>
        <v>0</v>
      </c>
      <c r="U336" s="96">
        <f t="shared" si="21"/>
        <v>0</v>
      </c>
      <c r="W336" s="94">
        <f t="shared" si="22"/>
        <v>0</v>
      </c>
      <c r="X336" s="94">
        <f t="shared" si="23"/>
        <v>0</v>
      </c>
    </row>
    <row r="337" spans="1:24" ht="89.25">
      <c r="A337" s="20">
        <v>327</v>
      </c>
      <c r="B337" s="21" t="s">
        <v>1073</v>
      </c>
      <c r="C337" s="31" t="s">
        <v>1074</v>
      </c>
      <c r="D337" s="21" t="s">
        <v>559</v>
      </c>
      <c r="E337" s="23">
        <v>0</v>
      </c>
      <c r="F337" s="24">
        <v>0</v>
      </c>
      <c r="G337" s="24">
        <v>0</v>
      </c>
      <c r="H337" s="25">
        <v>0</v>
      </c>
      <c r="I337" s="26"/>
      <c r="J337" s="24">
        <v>0</v>
      </c>
      <c r="K337" s="27">
        <v>0</v>
      </c>
      <c r="L337" s="43"/>
      <c r="M337" s="53">
        <v>0</v>
      </c>
      <c r="O337" s="60">
        <v>2196682</v>
      </c>
      <c r="P337" s="60">
        <v>27437</v>
      </c>
      <c r="Q337" s="60">
        <v>21949.599999999999</v>
      </c>
      <c r="R337" s="60">
        <v>20577.75</v>
      </c>
      <c r="T337" s="96">
        <f t="shared" si="20"/>
        <v>0</v>
      </c>
      <c r="U337" s="96">
        <f t="shared" si="21"/>
        <v>0</v>
      </c>
      <c r="W337" s="94">
        <f t="shared" si="22"/>
        <v>0</v>
      </c>
      <c r="X337" s="94">
        <f t="shared" si="23"/>
        <v>0</v>
      </c>
    </row>
    <row r="338" spans="1:24" ht="89.25">
      <c r="A338" s="20">
        <v>328</v>
      </c>
      <c r="B338" s="21" t="s">
        <v>1075</v>
      </c>
      <c r="C338" s="31" t="s">
        <v>1076</v>
      </c>
      <c r="D338" s="21" t="s">
        <v>559</v>
      </c>
      <c r="E338" s="23">
        <v>0</v>
      </c>
      <c r="F338" s="24">
        <v>0</v>
      </c>
      <c r="G338" s="24">
        <v>0</v>
      </c>
      <c r="H338" s="25">
        <v>0</v>
      </c>
      <c r="I338" s="26"/>
      <c r="J338" s="24">
        <v>0</v>
      </c>
      <c r="K338" s="27">
        <v>0</v>
      </c>
      <c r="L338" s="43"/>
      <c r="M338" s="53">
        <v>0</v>
      </c>
      <c r="O338" s="60">
        <v>2202277</v>
      </c>
      <c r="P338" s="60">
        <v>27437</v>
      </c>
      <c r="Q338" s="60">
        <v>21949.599999999999</v>
      </c>
      <c r="R338" s="60">
        <v>20577.75</v>
      </c>
      <c r="T338" s="96">
        <f t="shared" si="20"/>
        <v>0</v>
      </c>
      <c r="U338" s="96">
        <f t="shared" si="21"/>
        <v>0</v>
      </c>
      <c r="W338" s="94">
        <f t="shared" si="22"/>
        <v>0</v>
      </c>
      <c r="X338" s="94">
        <f t="shared" si="23"/>
        <v>0</v>
      </c>
    </row>
    <row r="339" spans="1:24" ht="89.25">
      <c r="A339" s="20">
        <v>329</v>
      </c>
      <c r="B339" s="21" t="s">
        <v>1077</v>
      </c>
      <c r="C339" s="31" t="s">
        <v>1078</v>
      </c>
      <c r="D339" s="21" t="s">
        <v>559</v>
      </c>
      <c r="E339" s="23">
        <v>0</v>
      </c>
      <c r="F339" s="24">
        <v>0</v>
      </c>
      <c r="G339" s="24">
        <v>0</v>
      </c>
      <c r="H339" s="25">
        <v>0</v>
      </c>
      <c r="I339" s="26"/>
      <c r="J339" s="24">
        <v>0</v>
      </c>
      <c r="K339" s="27">
        <v>0</v>
      </c>
      <c r="L339" s="43"/>
      <c r="M339" s="53">
        <v>0</v>
      </c>
      <c r="O339" s="60">
        <v>2196682</v>
      </c>
      <c r="P339" s="60">
        <v>27437</v>
      </c>
      <c r="Q339" s="60">
        <v>21949.599999999999</v>
      </c>
      <c r="R339" s="60">
        <v>20577.75</v>
      </c>
      <c r="T339" s="96">
        <f t="shared" si="20"/>
        <v>0</v>
      </c>
      <c r="U339" s="96">
        <f t="shared" si="21"/>
        <v>0</v>
      </c>
      <c r="W339" s="94">
        <f t="shared" si="22"/>
        <v>0</v>
      </c>
      <c r="X339" s="94">
        <f t="shared" si="23"/>
        <v>0</v>
      </c>
    </row>
    <row r="340" spans="1:24" ht="89.25">
      <c r="A340" s="20">
        <v>330</v>
      </c>
      <c r="B340" s="21" t="s">
        <v>1079</v>
      </c>
      <c r="C340" s="31" t="s">
        <v>1080</v>
      </c>
      <c r="D340" s="21" t="s">
        <v>559</v>
      </c>
      <c r="E340" s="23">
        <v>0</v>
      </c>
      <c r="F340" s="24">
        <v>0</v>
      </c>
      <c r="G340" s="24">
        <v>0</v>
      </c>
      <c r="H340" s="25">
        <v>0</v>
      </c>
      <c r="I340" s="26"/>
      <c r="J340" s="24">
        <v>0</v>
      </c>
      <c r="K340" s="27">
        <v>0</v>
      </c>
      <c r="L340" s="43"/>
      <c r="M340" s="53">
        <v>0</v>
      </c>
      <c r="O340" s="60">
        <v>5290566</v>
      </c>
      <c r="P340" s="60">
        <v>79229</v>
      </c>
      <c r="Q340" s="60">
        <v>63383.199999999997</v>
      </c>
      <c r="R340" s="60">
        <v>59421.75</v>
      </c>
      <c r="T340" s="96">
        <f t="shared" si="20"/>
        <v>0</v>
      </c>
      <c r="U340" s="96">
        <f t="shared" si="21"/>
        <v>0</v>
      </c>
      <c r="W340" s="94">
        <f t="shared" si="22"/>
        <v>0</v>
      </c>
      <c r="X340" s="94">
        <f t="shared" si="23"/>
        <v>0</v>
      </c>
    </row>
    <row r="341" spans="1:24" ht="89.25">
      <c r="A341" s="20">
        <v>331</v>
      </c>
      <c r="B341" s="21" t="s">
        <v>1081</v>
      </c>
      <c r="C341" s="31" t="s">
        <v>1082</v>
      </c>
      <c r="D341" s="21" t="s">
        <v>559</v>
      </c>
      <c r="E341" s="23">
        <v>0</v>
      </c>
      <c r="F341" s="24">
        <v>0</v>
      </c>
      <c r="G341" s="24">
        <v>0</v>
      </c>
      <c r="H341" s="25">
        <v>0</v>
      </c>
      <c r="I341" s="26"/>
      <c r="J341" s="24">
        <v>0</v>
      </c>
      <c r="K341" s="27">
        <v>0</v>
      </c>
      <c r="L341" s="43"/>
      <c r="M341" s="53">
        <v>0</v>
      </c>
      <c r="O341" s="60">
        <v>5280107</v>
      </c>
      <c r="P341" s="60">
        <v>79229</v>
      </c>
      <c r="Q341" s="60">
        <v>63383.199999999997</v>
      </c>
      <c r="R341" s="60">
        <v>59421.75</v>
      </c>
      <c r="T341" s="96">
        <f t="shared" si="20"/>
        <v>0</v>
      </c>
      <c r="U341" s="96">
        <f t="shared" si="21"/>
        <v>0</v>
      </c>
      <c r="W341" s="94">
        <f t="shared" si="22"/>
        <v>0</v>
      </c>
      <c r="X341" s="94">
        <f t="shared" si="23"/>
        <v>0</v>
      </c>
    </row>
    <row r="342" spans="1:24" ht="89.25">
      <c r="A342" s="20">
        <v>332</v>
      </c>
      <c r="B342" s="21" t="s">
        <v>1083</v>
      </c>
      <c r="C342" s="31" t="s">
        <v>1084</v>
      </c>
      <c r="D342" s="21" t="s">
        <v>559</v>
      </c>
      <c r="E342" s="23">
        <v>0</v>
      </c>
      <c r="F342" s="24">
        <v>0</v>
      </c>
      <c r="G342" s="24">
        <v>0</v>
      </c>
      <c r="H342" s="25">
        <v>0</v>
      </c>
      <c r="I342" s="26"/>
      <c r="J342" s="24">
        <v>0</v>
      </c>
      <c r="K342" s="27">
        <v>0</v>
      </c>
      <c r="L342" s="43"/>
      <c r="M342" s="53">
        <v>0</v>
      </c>
      <c r="O342" s="60">
        <v>5282014</v>
      </c>
      <c r="P342" s="60">
        <v>79229</v>
      </c>
      <c r="Q342" s="60">
        <v>63383.199999999997</v>
      </c>
      <c r="R342" s="60">
        <v>59421.75</v>
      </c>
      <c r="T342" s="96">
        <f t="shared" si="20"/>
        <v>0</v>
      </c>
      <c r="U342" s="96">
        <f t="shared" si="21"/>
        <v>0</v>
      </c>
      <c r="W342" s="94">
        <f t="shared" si="22"/>
        <v>0</v>
      </c>
      <c r="X342" s="94">
        <f t="shared" si="23"/>
        <v>0</v>
      </c>
    </row>
    <row r="343" spans="1:24" ht="89.25">
      <c r="A343" s="20">
        <v>333</v>
      </c>
      <c r="B343" s="21" t="s">
        <v>1085</v>
      </c>
      <c r="C343" s="31" t="s">
        <v>1086</v>
      </c>
      <c r="D343" s="21" t="s">
        <v>559</v>
      </c>
      <c r="E343" s="23">
        <v>0</v>
      </c>
      <c r="F343" s="24">
        <v>0</v>
      </c>
      <c r="G343" s="24">
        <v>0</v>
      </c>
      <c r="H343" s="25">
        <v>0</v>
      </c>
      <c r="I343" s="26"/>
      <c r="J343" s="24">
        <v>0</v>
      </c>
      <c r="K343" s="27">
        <v>0</v>
      </c>
      <c r="L343" s="43"/>
      <c r="M343" s="53">
        <v>0</v>
      </c>
      <c r="O343" s="60">
        <v>8130308</v>
      </c>
      <c r="P343" s="60">
        <v>79768</v>
      </c>
      <c r="Q343" s="60">
        <v>63814.400000000001</v>
      </c>
      <c r="R343" s="60">
        <v>59826</v>
      </c>
      <c r="T343" s="96">
        <f t="shared" si="20"/>
        <v>0</v>
      </c>
      <c r="U343" s="96">
        <f t="shared" si="21"/>
        <v>0</v>
      </c>
      <c r="W343" s="94">
        <f t="shared" si="22"/>
        <v>0</v>
      </c>
      <c r="X343" s="94">
        <f t="shared" si="23"/>
        <v>0</v>
      </c>
    </row>
    <row r="344" spans="1:24" ht="89.25">
      <c r="A344" s="20">
        <v>334</v>
      </c>
      <c r="B344" s="21" t="s">
        <v>1087</v>
      </c>
      <c r="C344" s="31" t="s">
        <v>1088</v>
      </c>
      <c r="D344" s="21" t="s">
        <v>559</v>
      </c>
      <c r="E344" s="23">
        <v>0</v>
      </c>
      <c r="F344" s="24">
        <v>0</v>
      </c>
      <c r="G344" s="24">
        <v>0</v>
      </c>
      <c r="H344" s="25">
        <v>0</v>
      </c>
      <c r="I344" s="26"/>
      <c r="J344" s="24">
        <v>0</v>
      </c>
      <c r="K344" s="27">
        <v>0</v>
      </c>
      <c r="L344" s="43"/>
      <c r="M344" s="53">
        <v>0</v>
      </c>
      <c r="O344" s="60">
        <v>7977814</v>
      </c>
      <c r="P344" s="60">
        <v>79768</v>
      </c>
      <c r="Q344" s="60">
        <v>63814.400000000001</v>
      </c>
      <c r="R344" s="60">
        <v>59826</v>
      </c>
      <c r="T344" s="96">
        <f t="shared" si="20"/>
        <v>0</v>
      </c>
      <c r="U344" s="96">
        <f t="shared" si="21"/>
        <v>0</v>
      </c>
      <c r="W344" s="94">
        <f t="shared" si="22"/>
        <v>0</v>
      </c>
      <c r="X344" s="94">
        <f t="shared" si="23"/>
        <v>0</v>
      </c>
    </row>
    <row r="345" spans="1:24" ht="344.25">
      <c r="A345" s="20">
        <v>335</v>
      </c>
      <c r="B345" s="21" t="s">
        <v>1089</v>
      </c>
      <c r="C345" s="31" t="s">
        <v>1090</v>
      </c>
      <c r="D345" s="21" t="s">
        <v>559</v>
      </c>
      <c r="E345" s="23">
        <v>0</v>
      </c>
      <c r="F345" s="24">
        <v>0</v>
      </c>
      <c r="G345" s="24">
        <v>0</v>
      </c>
      <c r="H345" s="25">
        <v>0</v>
      </c>
      <c r="I345" s="26"/>
      <c r="J345" s="24">
        <v>0</v>
      </c>
      <c r="K345" s="27">
        <v>0</v>
      </c>
      <c r="L345" s="43"/>
      <c r="M345" s="53">
        <v>0</v>
      </c>
      <c r="O345" s="60">
        <v>615866</v>
      </c>
      <c r="P345" s="60">
        <v>11755</v>
      </c>
      <c r="Q345" s="60">
        <v>9404</v>
      </c>
      <c r="R345" s="60">
        <v>8816.25</v>
      </c>
      <c r="T345" s="96">
        <f t="shared" si="20"/>
        <v>0</v>
      </c>
      <c r="U345" s="96">
        <f t="shared" si="21"/>
        <v>0</v>
      </c>
      <c r="W345" s="94">
        <f t="shared" si="22"/>
        <v>0</v>
      </c>
      <c r="X345" s="94">
        <f t="shared" si="23"/>
        <v>0</v>
      </c>
    </row>
    <row r="346" spans="1:24" ht="344.25">
      <c r="A346" s="20">
        <v>336</v>
      </c>
      <c r="B346" s="21" t="s">
        <v>1091</v>
      </c>
      <c r="C346" s="31" t="s">
        <v>1092</v>
      </c>
      <c r="D346" s="21" t="s">
        <v>559</v>
      </c>
      <c r="E346" s="23">
        <v>1</v>
      </c>
      <c r="F346" s="24">
        <v>325786</v>
      </c>
      <c r="G346" s="24">
        <v>12785</v>
      </c>
      <c r="H346" s="25">
        <v>0</v>
      </c>
      <c r="I346" s="26"/>
      <c r="J346" s="24">
        <v>325786</v>
      </c>
      <c r="K346" s="27">
        <v>325786</v>
      </c>
      <c r="L346" s="43"/>
      <c r="M346" s="53">
        <v>1</v>
      </c>
      <c r="O346" s="60">
        <v>724461</v>
      </c>
      <c r="P346" s="60">
        <v>12785</v>
      </c>
      <c r="Q346" s="60">
        <v>10228</v>
      </c>
      <c r="R346" s="60">
        <v>9588.75</v>
      </c>
      <c r="T346" s="96">
        <f t="shared" si="20"/>
        <v>3332139208</v>
      </c>
      <c r="U346" s="96">
        <f t="shared" si="21"/>
        <v>3123880507.5</v>
      </c>
      <c r="W346" s="94">
        <f t="shared" si="22"/>
        <v>3332139208</v>
      </c>
      <c r="X346" s="94">
        <f t="shared" si="23"/>
        <v>3123880507.5</v>
      </c>
    </row>
    <row r="347" spans="1:24" ht="357">
      <c r="A347" s="20">
        <v>337</v>
      </c>
      <c r="B347" s="21" t="s">
        <v>1093</v>
      </c>
      <c r="C347" s="31" t="s">
        <v>1094</v>
      </c>
      <c r="D347" s="21" t="s">
        <v>559</v>
      </c>
      <c r="E347" s="23">
        <v>0</v>
      </c>
      <c r="F347" s="24">
        <v>0</v>
      </c>
      <c r="G347" s="24">
        <v>0</v>
      </c>
      <c r="H347" s="25">
        <v>0</v>
      </c>
      <c r="I347" s="26"/>
      <c r="J347" s="24">
        <v>0</v>
      </c>
      <c r="K347" s="27">
        <v>0</v>
      </c>
      <c r="L347" s="43"/>
      <c r="M347" s="53">
        <v>0</v>
      </c>
      <c r="O347" s="60">
        <v>846058</v>
      </c>
      <c r="P347" s="60">
        <v>14249</v>
      </c>
      <c r="Q347" s="60">
        <v>11399.2</v>
      </c>
      <c r="R347" s="60">
        <v>10686.75</v>
      </c>
      <c r="T347" s="96">
        <f t="shared" si="20"/>
        <v>0</v>
      </c>
      <c r="U347" s="96">
        <f t="shared" si="21"/>
        <v>0</v>
      </c>
      <c r="W347" s="94">
        <f t="shared" si="22"/>
        <v>0</v>
      </c>
      <c r="X347" s="94">
        <f t="shared" si="23"/>
        <v>0</v>
      </c>
    </row>
    <row r="348" spans="1:24" ht="344.25">
      <c r="A348" s="20">
        <v>338</v>
      </c>
      <c r="B348" s="21" t="s">
        <v>1095</v>
      </c>
      <c r="C348" s="31" t="s">
        <v>1096</v>
      </c>
      <c r="D348" s="21" t="s">
        <v>559</v>
      </c>
      <c r="E348" s="23">
        <v>0</v>
      </c>
      <c r="F348" s="24">
        <v>0</v>
      </c>
      <c r="G348" s="24">
        <v>0</v>
      </c>
      <c r="H348" s="25">
        <v>0</v>
      </c>
      <c r="I348" s="26"/>
      <c r="J348" s="24">
        <v>0</v>
      </c>
      <c r="K348" s="27">
        <v>0</v>
      </c>
      <c r="L348" s="43"/>
      <c r="M348" s="53">
        <v>0</v>
      </c>
      <c r="O348" s="60">
        <v>1115096</v>
      </c>
      <c r="P348" s="60">
        <v>14936</v>
      </c>
      <c r="Q348" s="60">
        <v>11948.8</v>
      </c>
      <c r="R348" s="60">
        <v>11202</v>
      </c>
      <c r="T348" s="96">
        <f t="shared" si="20"/>
        <v>0</v>
      </c>
      <c r="U348" s="96">
        <f t="shared" si="21"/>
        <v>0</v>
      </c>
      <c r="W348" s="94">
        <f t="shared" si="22"/>
        <v>0</v>
      </c>
      <c r="X348" s="94">
        <f t="shared" si="23"/>
        <v>0</v>
      </c>
    </row>
    <row r="349" spans="1:24" ht="357">
      <c r="A349" s="20">
        <v>339</v>
      </c>
      <c r="B349" s="21" t="s">
        <v>1097</v>
      </c>
      <c r="C349" s="31" t="s">
        <v>1098</v>
      </c>
      <c r="D349" s="21" t="s">
        <v>559</v>
      </c>
      <c r="E349" s="23">
        <v>0</v>
      </c>
      <c r="F349" s="24">
        <v>0</v>
      </c>
      <c r="G349" s="24">
        <v>0</v>
      </c>
      <c r="H349" s="25">
        <v>0</v>
      </c>
      <c r="I349" s="26"/>
      <c r="J349" s="24">
        <v>0</v>
      </c>
      <c r="K349" s="27">
        <v>0</v>
      </c>
      <c r="L349" s="43"/>
      <c r="M349" s="53">
        <v>0</v>
      </c>
      <c r="O349" s="60">
        <v>1866480</v>
      </c>
      <c r="P349" s="60">
        <v>14123</v>
      </c>
      <c r="Q349" s="60">
        <v>11298.4</v>
      </c>
      <c r="R349" s="60">
        <v>10592.25</v>
      </c>
      <c r="T349" s="96">
        <f t="shared" si="20"/>
        <v>0</v>
      </c>
      <c r="U349" s="96">
        <f t="shared" si="21"/>
        <v>0</v>
      </c>
      <c r="W349" s="94">
        <f t="shared" si="22"/>
        <v>0</v>
      </c>
      <c r="X349" s="94">
        <f t="shared" si="23"/>
        <v>0</v>
      </c>
    </row>
    <row r="350" spans="1:24" ht="344.25">
      <c r="A350" s="20">
        <v>340</v>
      </c>
      <c r="B350" s="21" t="s">
        <v>1099</v>
      </c>
      <c r="C350" s="31" t="s">
        <v>1100</v>
      </c>
      <c r="D350" s="21" t="s">
        <v>559</v>
      </c>
      <c r="E350" s="23">
        <v>0</v>
      </c>
      <c r="F350" s="24">
        <v>0</v>
      </c>
      <c r="G350" s="24">
        <v>0</v>
      </c>
      <c r="H350" s="25">
        <v>0</v>
      </c>
      <c r="I350" s="26"/>
      <c r="J350" s="24">
        <v>0</v>
      </c>
      <c r="K350" s="27">
        <v>0</v>
      </c>
      <c r="L350" s="43"/>
      <c r="M350" s="53">
        <v>0</v>
      </c>
      <c r="O350" s="60">
        <v>2355724</v>
      </c>
      <c r="P350" s="60">
        <v>29054</v>
      </c>
      <c r="Q350" s="60">
        <v>23243.200000000001</v>
      </c>
      <c r="R350" s="60">
        <v>21790.5</v>
      </c>
      <c r="T350" s="96">
        <f t="shared" si="20"/>
        <v>0</v>
      </c>
      <c r="U350" s="96">
        <f t="shared" si="21"/>
        <v>0</v>
      </c>
      <c r="W350" s="94">
        <f t="shared" si="22"/>
        <v>0</v>
      </c>
      <c r="X350" s="94">
        <f t="shared" si="23"/>
        <v>0</v>
      </c>
    </row>
    <row r="351" spans="1:24" ht="63.75">
      <c r="A351" s="20">
        <v>341</v>
      </c>
      <c r="B351" s="21" t="s">
        <v>1101</v>
      </c>
      <c r="C351" s="31" t="s">
        <v>1102</v>
      </c>
      <c r="D351" s="21" t="s">
        <v>559</v>
      </c>
      <c r="E351" s="23">
        <v>0</v>
      </c>
      <c r="F351" s="24">
        <v>0</v>
      </c>
      <c r="G351" s="24">
        <v>0</v>
      </c>
      <c r="H351" s="25">
        <v>0</v>
      </c>
      <c r="I351" s="26"/>
      <c r="J351" s="24">
        <v>0</v>
      </c>
      <c r="K351" s="27">
        <v>0</v>
      </c>
      <c r="L351" s="43"/>
      <c r="M351" s="53">
        <v>0</v>
      </c>
      <c r="O351" s="60">
        <v>172884</v>
      </c>
      <c r="P351" s="60">
        <v>834</v>
      </c>
      <c r="Q351" s="60">
        <v>667.2</v>
      </c>
      <c r="R351" s="60">
        <v>625.5</v>
      </c>
      <c r="T351" s="96">
        <f t="shared" si="20"/>
        <v>0</v>
      </c>
      <c r="U351" s="96">
        <f t="shared" si="21"/>
        <v>0</v>
      </c>
      <c r="W351" s="94">
        <f t="shared" si="22"/>
        <v>0</v>
      </c>
      <c r="X351" s="94">
        <f t="shared" si="23"/>
        <v>0</v>
      </c>
    </row>
    <row r="352" spans="1:24" ht="76.5">
      <c r="A352" s="20">
        <v>342</v>
      </c>
      <c r="B352" s="21" t="s">
        <v>1103</v>
      </c>
      <c r="C352" s="31" t="s">
        <v>1104</v>
      </c>
      <c r="D352" s="21" t="s">
        <v>559</v>
      </c>
      <c r="E352" s="23">
        <v>0</v>
      </c>
      <c r="F352" s="24">
        <v>0</v>
      </c>
      <c r="G352" s="24">
        <v>0</v>
      </c>
      <c r="H352" s="25">
        <v>0</v>
      </c>
      <c r="I352" s="26"/>
      <c r="J352" s="24">
        <v>0</v>
      </c>
      <c r="K352" s="27">
        <v>0</v>
      </c>
      <c r="L352" s="43"/>
      <c r="M352" s="53">
        <v>0</v>
      </c>
      <c r="O352" s="60">
        <v>81725</v>
      </c>
      <c r="P352" s="60">
        <v>742</v>
      </c>
      <c r="Q352" s="60">
        <v>593.6</v>
      </c>
      <c r="R352" s="60">
        <v>556.5</v>
      </c>
      <c r="T352" s="96">
        <f t="shared" si="20"/>
        <v>0</v>
      </c>
      <c r="U352" s="96">
        <f t="shared" si="21"/>
        <v>0</v>
      </c>
      <c r="W352" s="94">
        <f t="shared" si="22"/>
        <v>0</v>
      </c>
      <c r="X352" s="94">
        <f t="shared" si="23"/>
        <v>0</v>
      </c>
    </row>
    <row r="353" spans="1:24" ht="51">
      <c r="A353" s="20">
        <v>343</v>
      </c>
      <c r="B353" s="21" t="s">
        <v>1105</v>
      </c>
      <c r="C353" s="31" t="s">
        <v>1106</v>
      </c>
      <c r="D353" s="21" t="s">
        <v>559</v>
      </c>
      <c r="E353" s="23">
        <v>0</v>
      </c>
      <c r="F353" s="24">
        <v>0</v>
      </c>
      <c r="G353" s="24">
        <v>0</v>
      </c>
      <c r="H353" s="25">
        <v>0</v>
      </c>
      <c r="I353" s="26"/>
      <c r="J353" s="24">
        <v>0</v>
      </c>
      <c r="K353" s="27">
        <v>0</v>
      </c>
      <c r="L353" s="43"/>
      <c r="M353" s="53">
        <v>0</v>
      </c>
      <c r="O353" s="60">
        <v>65496</v>
      </c>
      <c r="P353" s="60">
        <v>482</v>
      </c>
      <c r="Q353" s="60">
        <v>385.6</v>
      </c>
      <c r="R353" s="60">
        <v>361.5</v>
      </c>
      <c r="T353" s="96">
        <f t="shared" si="20"/>
        <v>0</v>
      </c>
      <c r="U353" s="96">
        <f t="shared" si="21"/>
        <v>0</v>
      </c>
      <c r="W353" s="94">
        <f t="shared" si="22"/>
        <v>0</v>
      </c>
      <c r="X353" s="94">
        <f t="shared" si="23"/>
        <v>0</v>
      </c>
    </row>
    <row r="354" spans="1:24" ht="140.25">
      <c r="A354" s="20">
        <v>344</v>
      </c>
      <c r="B354" s="21" t="s">
        <v>1107</v>
      </c>
      <c r="C354" s="31" t="s">
        <v>1108</v>
      </c>
      <c r="D354" s="21" t="s">
        <v>559</v>
      </c>
      <c r="E354" s="23">
        <v>0</v>
      </c>
      <c r="F354" s="24">
        <v>0</v>
      </c>
      <c r="G354" s="24">
        <v>0</v>
      </c>
      <c r="H354" s="25">
        <v>0</v>
      </c>
      <c r="I354" s="26"/>
      <c r="J354" s="24">
        <v>0</v>
      </c>
      <c r="K354" s="27">
        <v>0</v>
      </c>
      <c r="L354" s="43"/>
      <c r="M354" s="53">
        <v>0</v>
      </c>
      <c r="O354" s="60">
        <v>55994</v>
      </c>
      <c r="P354" s="60">
        <v>627</v>
      </c>
      <c r="Q354" s="60">
        <v>501.6</v>
      </c>
      <c r="R354" s="60">
        <v>470.25</v>
      </c>
      <c r="T354" s="96">
        <f t="shared" si="20"/>
        <v>0</v>
      </c>
      <c r="U354" s="96">
        <f t="shared" si="21"/>
        <v>0</v>
      </c>
      <c r="W354" s="94">
        <f t="shared" si="22"/>
        <v>0</v>
      </c>
      <c r="X354" s="94">
        <f t="shared" si="23"/>
        <v>0</v>
      </c>
    </row>
    <row r="355" spans="1:24" ht="114.75">
      <c r="A355" s="20">
        <v>345</v>
      </c>
      <c r="B355" s="21" t="s">
        <v>1109</v>
      </c>
      <c r="C355" s="31" t="s">
        <v>1110</v>
      </c>
      <c r="D355" s="21" t="s">
        <v>559</v>
      </c>
      <c r="E355" s="23">
        <v>0</v>
      </c>
      <c r="F355" s="24">
        <v>0</v>
      </c>
      <c r="G355" s="24">
        <v>0</v>
      </c>
      <c r="H355" s="25">
        <v>0</v>
      </c>
      <c r="I355" s="26"/>
      <c r="J355" s="24">
        <v>0</v>
      </c>
      <c r="K355" s="27">
        <v>0</v>
      </c>
      <c r="L355" s="43"/>
      <c r="M355" s="53">
        <v>0</v>
      </c>
      <c r="O355" s="60">
        <v>105541</v>
      </c>
      <c r="P355" s="60">
        <v>792</v>
      </c>
      <c r="Q355" s="60">
        <v>633.6</v>
      </c>
      <c r="R355" s="60">
        <v>594</v>
      </c>
      <c r="T355" s="96">
        <f t="shared" si="20"/>
        <v>0</v>
      </c>
      <c r="U355" s="96">
        <f t="shared" si="21"/>
        <v>0</v>
      </c>
      <c r="W355" s="94">
        <f t="shared" si="22"/>
        <v>0</v>
      </c>
      <c r="X355" s="94">
        <f t="shared" si="23"/>
        <v>0</v>
      </c>
    </row>
    <row r="356" spans="1:24" ht="114.75">
      <c r="A356" s="20">
        <v>346</v>
      </c>
      <c r="B356" s="21" t="s">
        <v>1111</v>
      </c>
      <c r="C356" s="31" t="s">
        <v>1112</v>
      </c>
      <c r="D356" s="21" t="s">
        <v>559</v>
      </c>
      <c r="E356" s="23">
        <v>0</v>
      </c>
      <c r="F356" s="24">
        <v>0</v>
      </c>
      <c r="G356" s="24">
        <v>0</v>
      </c>
      <c r="H356" s="25">
        <v>0</v>
      </c>
      <c r="I356" s="26"/>
      <c r="J356" s="24">
        <v>0</v>
      </c>
      <c r="K356" s="27">
        <v>0</v>
      </c>
      <c r="L356" s="43"/>
      <c r="M356" s="53">
        <v>0</v>
      </c>
      <c r="O356" s="60">
        <v>136536</v>
      </c>
      <c r="P356" s="60">
        <v>1216</v>
      </c>
      <c r="Q356" s="60">
        <v>972.8</v>
      </c>
      <c r="R356" s="60">
        <v>912</v>
      </c>
      <c r="T356" s="96">
        <f t="shared" si="20"/>
        <v>0</v>
      </c>
      <c r="U356" s="96">
        <f t="shared" si="21"/>
        <v>0</v>
      </c>
      <c r="W356" s="94">
        <f t="shared" si="22"/>
        <v>0</v>
      </c>
      <c r="X356" s="94">
        <f t="shared" si="23"/>
        <v>0</v>
      </c>
    </row>
    <row r="357" spans="1:24" ht="114.75">
      <c r="A357" s="20">
        <v>347</v>
      </c>
      <c r="B357" s="21" t="s">
        <v>1113</v>
      </c>
      <c r="C357" s="31" t="s">
        <v>1114</v>
      </c>
      <c r="D357" s="21" t="s">
        <v>559</v>
      </c>
      <c r="E357" s="23">
        <v>0</v>
      </c>
      <c r="F357" s="24">
        <v>0</v>
      </c>
      <c r="G357" s="24">
        <v>0</v>
      </c>
      <c r="H357" s="25">
        <v>0</v>
      </c>
      <c r="I357" s="26"/>
      <c r="J357" s="24">
        <v>0</v>
      </c>
      <c r="K357" s="27">
        <v>0</v>
      </c>
      <c r="L357" s="43"/>
      <c r="M357" s="53">
        <v>0</v>
      </c>
      <c r="O357" s="60">
        <v>114338</v>
      </c>
      <c r="P357" s="60">
        <v>858</v>
      </c>
      <c r="Q357" s="60">
        <v>686.4</v>
      </c>
      <c r="R357" s="60">
        <v>643.5</v>
      </c>
      <c r="T357" s="96">
        <f t="shared" si="20"/>
        <v>0</v>
      </c>
      <c r="U357" s="96">
        <f t="shared" si="21"/>
        <v>0</v>
      </c>
      <c r="W357" s="94">
        <f t="shared" si="22"/>
        <v>0</v>
      </c>
      <c r="X357" s="94">
        <f t="shared" si="23"/>
        <v>0</v>
      </c>
    </row>
    <row r="358" spans="1:24" ht="127.5">
      <c r="A358" s="20">
        <v>348</v>
      </c>
      <c r="B358" s="21" t="s">
        <v>1115</v>
      </c>
      <c r="C358" s="31" t="s">
        <v>1116</v>
      </c>
      <c r="D358" s="21" t="s">
        <v>559</v>
      </c>
      <c r="E358" s="23">
        <v>0</v>
      </c>
      <c r="F358" s="24">
        <v>0</v>
      </c>
      <c r="G358" s="24">
        <v>0</v>
      </c>
      <c r="H358" s="25">
        <v>0</v>
      </c>
      <c r="I358" s="26"/>
      <c r="J358" s="24">
        <v>0</v>
      </c>
      <c r="K358" s="27">
        <v>0</v>
      </c>
      <c r="L358" s="43"/>
      <c r="M358" s="53">
        <v>0</v>
      </c>
      <c r="O358" s="60">
        <v>124382</v>
      </c>
      <c r="P358" s="60">
        <v>858</v>
      </c>
      <c r="Q358" s="60">
        <v>686.4</v>
      </c>
      <c r="R358" s="60">
        <v>643.5</v>
      </c>
      <c r="T358" s="96">
        <f t="shared" si="20"/>
        <v>0</v>
      </c>
      <c r="U358" s="96">
        <f t="shared" si="21"/>
        <v>0</v>
      </c>
      <c r="W358" s="94">
        <f t="shared" si="22"/>
        <v>0</v>
      </c>
      <c r="X358" s="94">
        <f t="shared" si="23"/>
        <v>0</v>
      </c>
    </row>
    <row r="359" spans="1:24" ht="140.25">
      <c r="A359" s="20">
        <v>349</v>
      </c>
      <c r="B359" s="21" t="s">
        <v>1117</v>
      </c>
      <c r="C359" s="31" t="s">
        <v>1118</v>
      </c>
      <c r="D359" s="21" t="s">
        <v>559</v>
      </c>
      <c r="E359" s="23">
        <v>2</v>
      </c>
      <c r="F359" s="24">
        <v>36515</v>
      </c>
      <c r="G359" s="24">
        <v>858</v>
      </c>
      <c r="H359" s="25">
        <v>0</v>
      </c>
      <c r="I359" s="26"/>
      <c r="J359" s="24">
        <v>36515</v>
      </c>
      <c r="K359" s="27">
        <v>73030</v>
      </c>
      <c r="L359" s="43"/>
      <c r="M359" s="53">
        <v>2</v>
      </c>
      <c r="O359" s="60">
        <v>67306</v>
      </c>
      <c r="P359" s="60">
        <v>858</v>
      </c>
      <c r="Q359" s="60">
        <v>686.4</v>
      </c>
      <c r="R359" s="60">
        <v>643.5</v>
      </c>
      <c r="T359" s="96">
        <f t="shared" si="20"/>
        <v>25063896</v>
      </c>
      <c r="U359" s="96">
        <f t="shared" si="21"/>
        <v>23497402.5</v>
      </c>
      <c r="W359" s="94">
        <f t="shared" si="22"/>
        <v>25063896</v>
      </c>
      <c r="X359" s="94">
        <f t="shared" si="23"/>
        <v>23497402.5</v>
      </c>
    </row>
    <row r="360" spans="1:24" ht="140.25">
      <c r="A360" s="20">
        <v>350</v>
      </c>
      <c r="B360" s="21" t="s">
        <v>1119</v>
      </c>
      <c r="C360" s="31" t="s">
        <v>1120</v>
      </c>
      <c r="D360" s="21" t="s">
        <v>559</v>
      </c>
      <c r="E360" s="23">
        <v>0</v>
      </c>
      <c r="F360" s="24">
        <v>0</v>
      </c>
      <c r="G360" s="24">
        <v>0</v>
      </c>
      <c r="H360" s="25">
        <v>0</v>
      </c>
      <c r="I360" s="26"/>
      <c r="J360" s="24">
        <v>0</v>
      </c>
      <c r="K360" s="27">
        <v>0</v>
      </c>
      <c r="L360" s="43"/>
      <c r="M360" s="53">
        <v>0</v>
      </c>
      <c r="O360" s="60">
        <v>322440</v>
      </c>
      <c r="P360" s="60">
        <v>1258</v>
      </c>
      <c r="Q360" s="60">
        <v>1006.4</v>
      </c>
      <c r="R360" s="60">
        <v>943.5</v>
      </c>
      <c r="T360" s="96">
        <f t="shared" si="20"/>
        <v>0</v>
      </c>
      <c r="U360" s="96">
        <f t="shared" si="21"/>
        <v>0</v>
      </c>
      <c r="W360" s="94">
        <f t="shared" si="22"/>
        <v>0</v>
      </c>
      <c r="X360" s="94">
        <f t="shared" si="23"/>
        <v>0</v>
      </c>
    </row>
    <row r="361" spans="1:24" ht="127.5">
      <c r="A361" s="20">
        <v>351</v>
      </c>
      <c r="B361" s="21" t="s">
        <v>1121</v>
      </c>
      <c r="C361" s="31" t="s">
        <v>1122</v>
      </c>
      <c r="D361" s="21" t="s">
        <v>559</v>
      </c>
      <c r="E361" s="23">
        <v>0</v>
      </c>
      <c r="F361" s="24">
        <v>0</v>
      </c>
      <c r="G361" s="24">
        <v>0</v>
      </c>
      <c r="H361" s="25">
        <v>0</v>
      </c>
      <c r="I361" s="26"/>
      <c r="J361" s="24">
        <v>0</v>
      </c>
      <c r="K361" s="27">
        <v>0</v>
      </c>
      <c r="L361" s="43"/>
      <c r="M361" s="53">
        <v>0</v>
      </c>
      <c r="O361" s="60">
        <v>683861</v>
      </c>
      <c r="P361" s="60">
        <v>3773</v>
      </c>
      <c r="Q361" s="60">
        <v>3018.4</v>
      </c>
      <c r="R361" s="60">
        <v>2829.75</v>
      </c>
      <c r="T361" s="96">
        <f t="shared" si="20"/>
        <v>0</v>
      </c>
      <c r="U361" s="96">
        <f t="shared" si="21"/>
        <v>0</v>
      </c>
      <c r="W361" s="94">
        <f t="shared" si="22"/>
        <v>0</v>
      </c>
      <c r="X361" s="94">
        <f t="shared" si="23"/>
        <v>0</v>
      </c>
    </row>
    <row r="362" spans="1:24" ht="165.75">
      <c r="A362" s="20">
        <v>352</v>
      </c>
      <c r="B362" s="21" t="s">
        <v>1123</v>
      </c>
      <c r="C362" s="31" t="s">
        <v>1124</v>
      </c>
      <c r="D362" s="21" t="s">
        <v>559</v>
      </c>
      <c r="E362" s="23">
        <v>0</v>
      </c>
      <c r="F362" s="24">
        <v>0</v>
      </c>
      <c r="G362" s="24">
        <v>0</v>
      </c>
      <c r="H362" s="25">
        <v>0</v>
      </c>
      <c r="I362" s="26"/>
      <c r="J362" s="24">
        <v>0</v>
      </c>
      <c r="K362" s="27">
        <v>0</v>
      </c>
      <c r="L362" s="43"/>
      <c r="M362" s="53">
        <v>0</v>
      </c>
      <c r="O362" s="60">
        <v>554175</v>
      </c>
      <c r="P362" s="60">
        <v>13158</v>
      </c>
      <c r="Q362" s="60">
        <v>10526.4</v>
      </c>
      <c r="R362" s="60">
        <v>9868.5</v>
      </c>
      <c r="T362" s="96">
        <f t="shared" si="20"/>
        <v>0</v>
      </c>
      <c r="U362" s="96">
        <f t="shared" si="21"/>
        <v>0</v>
      </c>
      <c r="W362" s="94">
        <f t="shared" si="22"/>
        <v>0</v>
      </c>
      <c r="X362" s="94">
        <f t="shared" si="23"/>
        <v>0</v>
      </c>
    </row>
    <row r="363" spans="1:24" ht="140.25">
      <c r="A363" s="20">
        <v>353</v>
      </c>
      <c r="B363" s="21" t="s">
        <v>1125</v>
      </c>
      <c r="C363" s="31" t="s">
        <v>1126</v>
      </c>
      <c r="D363" s="21" t="s">
        <v>559</v>
      </c>
      <c r="E363" s="23">
        <v>0</v>
      </c>
      <c r="F363" s="24">
        <v>0</v>
      </c>
      <c r="G363" s="24">
        <v>0</v>
      </c>
      <c r="H363" s="25">
        <v>0</v>
      </c>
      <c r="I363" s="26"/>
      <c r="J363" s="24">
        <v>0</v>
      </c>
      <c r="K363" s="27">
        <v>0</v>
      </c>
      <c r="L363" s="43"/>
      <c r="M363" s="53">
        <v>0</v>
      </c>
      <c r="O363" s="60">
        <v>521338</v>
      </c>
      <c r="P363" s="60">
        <v>1237</v>
      </c>
      <c r="Q363" s="60">
        <v>989.6</v>
      </c>
      <c r="R363" s="60">
        <v>927.75</v>
      </c>
      <c r="T363" s="96">
        <f t="shared" si="20"/>
        <v>0</v>
      </c>
      <c r="U363" s="96">
        <f t="shared" si="21"/>
        <v>0</v>
      </c>
      <c r="W363" s="94">
        <f t="shared" si="22"/>
        <v>0</v>
      </c>
      <c r="X363" s="94">
        <f t="shared" si="23"/>
        <v>0</v>
      </c>
    </row>
    <row r="364" spans="1:24" ht="140.25">
      <c r="A364" s="20">
        <v>354</v>
      </c>
      <c r="B364" s="21" t="s">
        <v>1127</v>
      </c>
      <c r="C364" s="31" t="s">
        <v>1128</v>
      </c>
      <c r="D364" s="21" t="s">
        <v>559</v>
      </c>
      <c r="E364" s="23">
        <v>0</v>
      </c>
      <c r="F364" s="24">
        <v>0</v>
      </c>
      <c r="G364" s="24">
        <v>0</v>
      </c>
      <c r="H364" s="25">
        <v>0</v>
      </c>
      <c r="I364" s="26"/>
      <c r="J364" s="24">
        <v>0</v>
      </c>
      <c r="K364" s="27">
        <v>0</v>
      </c>
      <c r="L364" s="43"/>
      <c r="M364" s="53">
        <v>0</v>
      </c>
      <c r="O364" s="60">
        <v>435938</v>
      </c>
      <c r="P364" s="60">
        <v>3312</v>
      </c>
      <c r="Q364" s="60">
        <v>2649.6</v>
      </c>
      <c r="R364" s="60">
        <v>2484</v>
      </c>
      <c r="T364" s="96">
        <f t="shared" si="20"/>
        <v>0</v>
      </c>
      <c r="U364" s="96">
        <f t="shared" si="21"/>
        <v>0</v>
      </c>
      <c r="W364" s="94">
        <f t="shared" si="22"/>
        <v>0</v>
      </c>
      <c r="X364" s="94">
        <f t="shared" si="23"/>
        <v>0</v>
      </c>
    </row>
    <row r="365" spans="1:24" ht="140.25">
      <c r="A365" s="20">
        <v>355</v>
      </c>
      <c r="B365" s="21" t="s">
        <v>1129</v>
      </c>
      <c r="C365" s="31" t="s">
        <v>1130</v>
      </c>
      <c r="D365" s="21" t="s">
        <v>559</v>
      </c>
      <c r="E365" s="23">
        <v>0</v>
      </c>
      <c r="F365" s="24">
        <v>0</v>
      </c>
      <c r="G365" s="24">
        <v>0</v>
      </c>
      <c r="H365" s="25">
        <v>0</v>
      </c>
      <c r="I365" s="26"/>
      <c r="J365" s="24">
        <v>0</v>
      </c>
      <c r="K365" s="27">
        <v>0</v>
      </c>
      <c r="L365" s="43"/>
      <c r="M365" s="53">
        <v>0</v>
      </c>
      <c r="O365" s="60">
        <v>320711</v>
      </c>
      <c r="P365" s="60">
        <v>880</v>
      </c>
      <c r="Q365" s="60">
        <v>704</v>
      </c>
      <c r="R365" s="60">
        <v>660</v>
      </c>
      <c r="T365" s="96">
        <f t="shared" si="20"/>
        <v>0</v>
      </c>
      <c r="U365" s="96">
        <f t="shared" si="21"/>
        <v>0</v>
      </c>
      <c r="W365" s="94">
        <f t="shared" si="22"/>
        <v>0</v>
      </c>
      <c r="X365" s="94">
        <f t="shared" si="23"/>
        <v>0</v>
      </c>
    </row>
    <row r="366" spans="1:24" ht="140.25">
      <c r="A366" s="20">
        <v>356</v>
      </c>
      <c r="B366" s="21" t="s">
        <v>1131</v>
      </c>
      <c r="C366" s="31" t="s">
        <v>1132</v>
      </c>
      <c r="D366" s="21" t="s">
        <v>559</v>
      </c>
      <c r="E366" s="23">
        <v>0</v>
      </c>
      <c r="F366" s="24">
        <v>0</v>
      </c>
      <c r="G366" s="24">
        <v>0</v>
      </c>
      <c r="H366" s="25">
        <v>0</v>
      </c>
      <c r="I366" s="26"/>
      <c r="J366" s="24">
        <v>0</v>
      </c>
      <c r="K366" s="27">
        <v>0</v>
      </c>
      <c r="L366" s="43"/>
      <c r="M366" s="53">
        <v>0</v>
      </c>
      <c r="O366" s="60">
        <v>556372</v>
      </c>
      <c r="P366" s="60">
        <v>3333</v>
      </c>
      <c r="Q366" s="60">
        <v>2666.4</v>
      </c>
      <c r="R366" s="60">
        <v>2499.75</v>
      </c>
      <c r="T366" s="96">
        <f t="shared" si="20"/>
        <v>0</v>
      </c>
      <c r="U366" s="96">
        <f t="shared" si="21"/>
        <v>0</v>
      </c>
      <c r="W366" s="94">
        <f t="shared" si="22"/>
        <v>0</v>
      </c>
      <c r="X366" s="94">
        <f t="shared" si="23"/>
        <v>0</v>
      </c>
    </row>
    <row r="367" spans="1:24" ht="153">
      <c r="A367" s="20">
        <v>357</v>
      </c>
      <c r="B367" s="21" t="s">
        <v>1133</v>
      </c>
      <c r="C367" s="31" t="s">
        <v>1134</v>
      </c>
      <c r="D367" s="21" t="s">
        <v>559</v>
      </c>
      <c r="E367" s="23">
        <v>0</v>
      </c>
      <c r="F367" s="24">
        <v>0</v>
      </c>
      <c r="G367" s="24">
        <v>0</v>
      </c>
      <c r="H367" s="25">
        <v>0</v>
      </c>
      <c r="I367" s="26"/>
      <c r="J367" s="24">
        <v>0</v>
      </c>
      <c r="K367" s="27">
        <v>0</v>
      </c>
      <c r="L367" s="43"/>
      <c r="M367" s="53">
        <v>0</v>
      </c>
      <c r="O367" s="60">
        <v>344885</v>
      </c>
      <c r="P367" s="60">
        <v>2264</v>
      </c>
      <c r="Q367" s="60">
        <v>1811.2</v>
      </c>
      <c r="R367" s="60">
        <v>1698</v>
      </c>
      <c r="T367" s="96">
        <f t="shared" si="20"/>
        <v>0</v>
      </c>
      <c r="U367" s="96">
        <f t="shared" si="21"/>
        <v>0</v>
      </c>
      <c r="W367" s="94">
        <f t="shared" si="22"/>
        <v>0</v>
      </c>
      <c r="X367" s="94">
        <f t="shared" si="23"/>
        <v>0</v>
      </c>
    </row>
    <row r="368" spans="1:24" ht="140.25">
      <c r="A368" s="20">
        <v>358</v>
      </c>
      <c r="B368" s="21" t="s">
        <v>1135</v>
      </c>
      <c r="C368" s="31" t="s">
        <v>1136</v>
      </c>
      <c r="D368" s="21" t="s">
        <v>559</v>
      </c>
      <c r="E368" s="23">
        <v>0</v>
      </c>
      <c r="F368" s="24">
        <v>0</v>
      </c>
      <c r="G368" s="24">
        <v>0</v>
      </c>
      <c r="H368" s="25">
        <v>0</v>
      </c>
      <c r="I368" s="26"/>
      <c r="J368" s="24">
        <v>0</v>
      </c>
      <c r="K368" s="27">
        <v>0</v>
      </c>
      <c r="L368" s="43"/>
      <c r="M368" s="53">
        <v>0</v>
      </c>
      <c r="O368" s="60">
        <v>1245417</v>
      </c>
      <c r="P368" s="60">
        <v>15674</v>
      </c>
      <c r="Q368" s="60">
        <v>12539.2</v>
      </c>
      <c r="R368" s="60">
        <v>11755.5</v>
      </c>
      <c r="T368" s="96">
        <f t="shared" si="20"/>
        <v>0</v>
      </c>
      <c r="U368" s="96">
        <f t="shared" si="21"/>
        <v>0</v>
      </c>
      <c r="W368" s="94">
        <f t="shared" si="22"/>
        <v>0</v>
      </c>
      <c r="X368" s="94">
        <f t="shared" si="23"/>
        <v>0</v>
      </c>
    </row>
    <row r="369" spans="1:24" ht="140.25">
      <c r="A369" s="20">
        <v>359</v>
      </c>
      <c r="B369" s="21" t="s">
        <v>1137</v>
      </c>
      <c r="C369" s="31" t="s">
        <v>1138</v>
      </c>
      <c r="D369" s="21" t="s">
        <v>559</v>
      </c>
      <c r="E369" s="23">
        <v>0</v>
      </c>
      <c r="F369" s="24">
        <v>0</v>
      </c>
      <c r="G369" s="24">
        <v>0</v>
      </c>
      <c r="H369" s="25">
        <v>0</v>
      </c>
      <c r="I369" s="26"/>
      <c r="J369" s="24">
        <v>0</v>
      </c>
      <c r="K369" s="27">
        <v>0</v>
      </c>
      <c r="L369" s="43"/>
      <c r="M369" s="53">
        <v>0</v>
      </c>
      <c r="O369" s="60">
        <v>911182</v>
      </c>
      <c r="P369" s="60">
        <v>1170</v>
      </c>
      <c r="Q369" s="60">
        <v>936</v>
      </c>
      <c r="R369" s="60">
        <v>877.5</v>
      </c>
      <c r="T369" s="96">
        <f t="shared" si="20"/>
        <v>0</v>
      </c>
      <c r="U369" s="96">
        <f t="shared" si="21"/>
        <v>0</v>
      </c>
      <c r="W369" s="94">
        <f t="shared" si="22"/>
        <v>0</v>
      </c>
      <c r="X369" s="94">
        <f t="shared" si="23"/>
        <v>0</v>
      </c>
    </row>
    <row r="370" spans="1:24" ht="140.25">
      <c r="A370" s="20">
        <v>360</v>
      </c>
      <c r="B370" s="21" t="s">
        <v>1139</v>
      </c>
      <c r="C370" s="31" t="s">
        <v>1140</v>
      </c>
      <c r="D370" s="21" t="s">
        <v>559</v>
      </c>
      <c r="E370" s="23">
        <v>0</v>
      </c>
      <c r="F370" s="24">
        <v>0</v>
      </c>
      <c r="G370" s="24">
        <v>0</v>
      </c>
      <c r="H370" s="25">
        <v>0</v>
      </c>
      <c r="I370" s="26"/>
      <c r="J370" s="24">
        <v>0</v>
      </c>
      <c r="K370" s="27">
        <v>0</v>
      </c>
      <c r="L370" s="43"/>
      <c r="M370" s="53">
        <v>0</v>
      </c>
      <c r="O370" s="60">
        <v>4279785</v>
      </c>
      <c r="P370" s="60">
        <v>4817</v>
      </c>
      <c r="Q370" s="60">
        <v>3853.6</v>
      </c>
      <c r="R370" s="60">
        <v>3612.75</v>
      </c>
      <c r="T370" s="96">
        <f t="shared" si="20"/>
        <v>0</v>
      </c>
      <c r="U370" s="96">
        <f t="shared" si="21"/>
        <v>0</v>
      </c>
      <c r="W370" s="94">
        <f t="shared" si="22"/>
        <v>0</v>
      </c>
      <c r="X370" s="94">
        <f t="shared" si="23"/>
        <v>0</v>
      </c>
    </row>
    <row r="371" spans="1:24" ht="89.25">
      <c r="A371" s="20">
        <v>361</v>
      </c>
      <c r="B371" s="21" t="s">
        <v>1141</v>
      </c>
      <c r="C371" s="31" t="s">
        <v>1142</v>
      </c>
      <c r="D371" s="21" t="s">
        <v>559</v>
      </c>
      <c r="E371" s="23">
        <v>0</v>
      </c>
      <c r="F371" s="24">
        <v>0</v>
      </c>
      <c r="G371" s="24">
        <v>0</v>
      </c>
      <c r="H371" s="25">
        <v>0</v>
      </c>
      <c r="I371" s="26"/>
      <c r="J371" s="24">
        <v>0</v>
      </c>
      <c r="K371" s="27">
        <v>0</v>
      </c>
      <c r="L371" s="43"/>
      <c r="M371" s="53">
        <v>0</v>
      </c>
      <c r="O371" s="60">
        <v>3096763</v>
      </c>
      <c r="P371" s="60">
        <v>46071</v>
      </c>
      <c r="Q371" s="60">
        <v>36856.800000000003</v>
      </c>
      <c r="R371" s="60">
        <v>34553.25</v>
      </c>
      <c r="T371" s="96">
        <f t="shared" si="20"/>
        <v>0</v>
      </c>
      <c r="U371" s="96">
        <f t="shared" si="21"/>
        <v>0</v>
      </c>
      <c r="W371" s="94">
        <f t="shared" si="22"/>
        <v>0</v>
      </c>
      <c r="X371" s="94">
        <f t="shared" si="23"/>
        <v>0</v>
      </c>
    </row>
    <row r="372" spans="1:24" ht="63.75">
      <c r="A372" s="20">
        <v>362</v>
      </c>
      <c r="B372" s="21" t="s">
        <v>1143</v>
      </c>
      <c r="C372" s="31" t="s">
        <v>1144</v>
      </c>
      <c r="D372" s="21" t="s">
        <v>559</v>
      </c>
      <c r="E372" s="23">
        <v>0</v>
      </c>
      <c r="F372" s="24">
        <v>0</v>
      </c>
      <c r="G372" s="24">
        <v>0</v>
      </c>
      <c r="H372" s="25">
        <v>0</v>
      </c>
      <c r="I372" s="26"/>
      <c r="J372" s="24">
        <v>0</v>
      </c>
      <c r="K372" s="27">
        <v>0</v>
      </c>
      <c r="L372" s="43"/>
      <c r="M372" s="53">
        <v>0</v>
      </c>
      <c r="O372" s="60">
        <v>1848008</v>
      </c>
      <c r="P372" s="60">
        <v>33537</v>
      </c>
      <c r="Q372" s="60">
        <v>26829.599999999999</v>
      </c>
      <c r="R372" s="60">
        <v>25152.75</v>
      </c>
      <c r="T372" s="96">
        <f t="shared" si="20"/>
        <v>0</v>
      </c>
      <c r="U372" s="96">
        <f t="shared" si="21"/>
        <v>0</v>
      </c>
      <c r="W372" s="94">
        <f t="shared" si="22"/>
        <v>0</v>
      </c>
      <c r="X372" s="94">
        <f t="shared" si="23"/>
        <v>0</v>
      </c>
    </row>
    <row r="373" spans="1:24" ht="153">
      <c r="A373" s="20">
        <v>363</v>
      </c>
      <c r="B373" s="21" t="s">
        <v>1145</v>
      </c>
      <c r="C373" s="31" t="s">
        <v>1146</v>
      </c>
      <c r="D373" s="21" t="s">
        <v>559</v>
      </c>
      <c r="E373" s="23">
        <v>0</v>
      </c>
      <c r="F373" s="24">
        <v>0</v>
      </c>
      <c r="G373" s="24">
        <v>0</v>
      </c>
      <c r="H373" s="25">
        <v>0</v>
      </c>
      <c r="I373" s="26"/>
      <c r="J373" s="24">
        <v>0</v>
      </c>
      <c r="K373" s="27">
        <v>0</v>
      </c>
      <c r="L373" s="43"/>
      <c r="M373" s="53">
        <v>0</v>
      </c>
      <c r="O373" s="60">
        <v>322392</v>
      </c>
      <c r="P373" s="60">
        <v>14253</v>
      </c>
      <c r="Q373" s="60">
        <v>11402.4</v>
      </c>
      <c r="R373" s="60">
        <v>10689.75</v>
      </c>
      <c r="T373" s="96">
        <f t="shared" si="20"/>
        <v>0</v>
      </c>
      <c r="U373" s="96">
        <f t="shared" si="21"/>
        <v>0</v>
      </c>
      <c r="W373" s="94">
        <f t="shared" si="22"/>
        <v>0</v>
      </c>
      <c r="X373" s="94">
        <f t="shared" si="23"/>
        <v>0</v>
      </c>
    </row>
    <row r="374" spans="1:24" ht="153">
      <c r="A374" s="20">
        <v>364</v>
      </c>
      <c r="B374" s="21" t="s">
        <v>1147</v>
      </c>
      <c r="C374" s="31" t="s">
        <v>1146</v>
      </c>
      <c r="D374" s="21" t="s">
        <v>559</v>
      </c>
      <c r="E374" s="23">
        <v>0</v>
      </c>
      <c r="F374" s="24">
        <v>0</v>
      </c>
      <c r="G374" s="24">
        <v>0</v>
      </c>
      <c r="H374" s="25">
        <v>0</v>
      </c>
      <c r="I374" s="26"/>
      <c r="J374" s="24">
        <v>0</v>
      </c>
      <c r="K374" s="27">
        <v>0</v>
      </c>
      <c r="L374" s="43"/>
      <c r="M374" s="53">
        <v>0</v>
      </c>
      <c r="O374" s="60">
        <v>1230451</v>
      </c>
      <c r="P374" s="60">
        <v>14253</v>
      </c>
      <c r="Q374" s="60">
        <v>11402.4</v>
      </c>
      <c r="R374" s="60">
        <v>10689.75</v>
      </c>
      <c r="T374" s="96">
        <f t="shared" si="20"/>
        <v>0</v>
      </c>
      <c r="U374" s="96">
        <f t="shared" si="21"/>
        <v>0</v>
      </c>
      <c r="W374" s="94">
        <f t="shared" si="22"/>
        <v>0</v>
      </c>
      <c r="X374" s="94">
        <f t="shared" si="23"/>
        <v>0</v>
      </c>
    </row>
    <row r="375" spans="1:24" ht="153">
      <c r="A375" s="20">
        <v>365</v>
      </c>
      <c r="B375" s="21" t="s">
        <v>1148</v>
      </c>
      <c r="C375" s="31" t="s">
        <v>1149</v>
      </c>
      <c r="D375" s="21" t="s">
        <v>559</v>
      </c>
      <c r="E375" s="23">
        <v>0</v>
      </c>
      <c r="F375" s="24">
        <v>0</v>
      </c>
      <c r="G375" s="24">
        <v>0</v>
      </c>
      <c r="H375" s="25">
        <v>0</v>
      </c>
      <c r="I375" s="26"/>
      <c r="J375" s="24">
        <v>0</v>
      </c>
      <c r="K375" s="27">
        <v>0</v>
      </c>
      <c r="L375" s="43"/>
      <c r="M375" s="53">
        <v>0</v>
      </c>
      <c r="O375" s="60">
        <v>350672</v>
      </c>
      <c r="P375" s="60">
        <v>17420</v>
      </c>
      <c r="Q375" s="60">
        <v>13936</v>
      </c>
      <c r="R375" s="60">
        <v>13065</v>
      </c>
      <c r="T375" s="96">
        <f t="shared" si="20"/>
        <v>0</v>
      </c>
      <c r="U375" s="96">
        <f t="shared" si="21"/>
        <v>0</v>
      </c>
      <c r="W375" s="94">
        <f t="shared" si="22"/>
        <v>0</v>
      </c>
      <c r="X375" s="94">
        <f t="shared" si="23"/>
        <v>0</v>
      </c>
    </row>
    <row r="376" spans="1:24" ht="153">
      <c r="A376" s="20">
        <v>366</v>
      </c>
      <c r="B376" s="21" t="s">
        <v>1150</v>
      </c>
      <c r="C376" s="31" t="s">
        <v>1149</v>
      </c>
      <c r="D376" s="21" t="s">
        <v>559</v>
      </c>
      <c r="E376" s="23">
        <v>0</v>
      </c>
      <c r="F376" s="24">
        <v>0</v>
      </c>
      <c r="G376" s="24">
        <v>0</v>
      </c>
      <c r="H376" s="25">
        <v>0</v>
      </c>
      <c r="I376" s="26"/>
      <c r="J376" s="24">
        <v>0</v>
      </c>
      <c r="K376" s="27">
        <v>0</v>
      </c>
      <c r="L376" s="43"/>
      <c r="M376" s="53">
        <v>0</v>
      </c>
      <c r="O376" s="60">
        <v>1360952</v>
      </c>
      <c r="P376" s="60">
        <v>17420</v>
      </c>
      <c r="Q376" s="60">
        <v>13936</v>
      </c>
      <c r="R376" s="60">
        <v>13065</v>
      </c>
      <c r="T376" s="96">
        <f t="shared" si="20"/>
        <v>0</v>
      </c>
      <c r="U376" s="96">
        <f t="shared" si="21"/>
        <v>0</v>
      </c>
      <c r="W376" s="94">
        <f t="shared" si="22"/>
        <v>0</v>
      </c>
      <c r="X376" s="94">
        <f t="shared" si="23"/>
        <v>0</v>
      </c>
    </row>
    <row r="377" spans="1:24" ht="165.75">
      <c r="A377" s="20">
        <v>367</v>
      </c>
      <c r="B377" s="21" t="s">
        <v>1151</v>
      </c>
      <c r="C377" s="31" t="s">
        <v>1152</v>
      </c>
      <c r="D377" s="21" t="s">
        <v>559</v>
      </c>
      <c r="E377" s="23">
        <v>2</v>
      </c>
      <c r="F377" s="24">
        <v>29920</v>
      </c>
      <c r="G377" s="24">
        <v>20984</v>
      </c>
      <c r="H377" s="25">
        <v>0</v>
      </c>
      <c r="I377" s="26"/>
      <c r="J377" s="24">
        <v>29920</v>
      </c>
      <c r="K377" s="27">
        <v>59840</v>
      </c>
      <c r="L377" s="43"/>
      <c r="M377" s="53">
        <v>2</v>
      </c>
      <c r="O377" s="60">
        <v>373296</v>
      </c>
      <c r="P377" s="60">
        <v>20984</v>
      </c>
      <c r="Q377" s="60">
        <v>16787.2</v>
      </c>
      <c r="R377" s="60">
        <v>15738</v>
      </c>
      <c r="T377" s="96">
        <f t="shared" si="20"/>
        <v>502273024</v>
      </c>
      <c r="U377" s="96">
        <f t="shared" si="21"/>
        <v>470880960</v>
      </c>
      <c r="W377" s="94">
        <f t="shared" si="22"/>
        <v>502273024</v>
      </c>
      <c r="X377" s="94">
        <f t="shared" si="23"/>
        <v>470880960</v>
      </c>
    </row>
    <row r="378" spans="1:24" ht="165.75">
      <c r="A378" s="20">
        <v>368</v>
      </c>
      <c r="B378" s="21" t="s">
        <v>1153</v>
      </c>
      <c r="C378" s="31" t="s">
        <v>1152</v>
      </c>
      <c r="D378" s="21" t="s">
        <v>559</v>
      </c>
      <c r="E378" s="23">
        <v>0</v>
      </c>
      <c r="F378" s="24">
        <v>0</v>
      </c>
      <c r="G378" s="24">
        <v>0</v>
      </c>
      <c r="H378" s="25">
        <v>0</v>
      </c>
      <c r="I378" s="26"/>
      <c r="J378" s="24">
        <v>0</v>
      </c>
      <c r="K378" s="27">
        <v>0</v>
      </c>
      <c r="L378" s="43"/>
      <c r="M378" s="53">
        <v>0</v>
      </c>
      <c r="O378" s="60">
        <v>1455127</v>
      </c>
      <c r="P378" s="60">
        <v>20984</v>
      </c>
      <c r="Q378" s="60">
        <v>16787.2</v>
      </c>
      <c r="R378" s="60">
        <v>15738</v>
      </c>
      <c r="T378" s="96">
        <f t="shared" si="20"/>
        <v>0</v>
      </c>
      <c r="U378" s="96">
        <f t="shared" si="21"/>
        <v>0</v>
      </c>
      <c r="W378" s="94">
        <f t="shared" si="22"/>
        <v>0</v>
      </c>
      <c r="X378" s="94">
        <f t="shared" si="23"/>
        <v>0</v>
      </c>
    </row>
    <row r="379" spans="1:24" ht="267.75">
      <c r="A379" s="20">
        <v>369</v>
      </c>
      <c r="B379" s="21" t="s">
        <v>1154</v>
      </c>
      <c r="C379" s="31" t="s">
        <v>1155</v>
      </c>
      <c r="D379" s="21" t="s">
        <v>559</v>
      </c>
      <c r="E379" s="23">
        <v>0</v>
      </c>
      <c r="F379" s="24">
        <v>0</v>
      </c>
      <c r="G379" s="24">
        <v>0</v>
      </c>
      <c r="H379" s="25">
        <v>0</v>
      </c>
      <c r="I379" s="26"/>
      <c r="J379" s="24">
        <v>0</v>
      </c>
      <c r="K379" s="27">
        <v>0</v>
      </c>
      <c r="L379" s="43"/>
      <c r="M379" s="53">
        <v>0</v>
      </c>
      <c r="O379" s="60">
        <v>11772940</v>
      </c>
      <c r="P379" s="60">
        <v>125631</v>
      </c>
      <c r="Q379" s="60">
        <v>100504.8</v>
      </c>
      <c r="R379" s="60">
        <v>94223.25</v>
      </c>
      <c r="T379" s="96">
        <f t="shared" si="20"/>
        <v>0</v>
      </c>
      <c r="U379" s="96">
        <f t="shared" si="21"/>
        <v>0</v>
      </c>
      <c r="W379" s="94">
        <f t="shared" si="22"/>
        <v>0</v>
      </c>
      <c r="X379" s="94">
        <f t="shared" si="23"/>
        <v>0</v>
      </c>
    </row>
    <row r="380" spans="1:24" ht="89.25">
      <c r="A380" s="20">
        <v>370</v>
      </c>
      <c r="B380" s="21" t="s">
        <v>1156</v>
      </c>
      <c r="C380" s="31" t="s">
        <v>1157</v>
      </c>
      <c r="D380" s="21" t="s">
        <v>559</v>
      </c>
      <c r="E380" s="23">
        <v>0</v>
      </c>
      <c r="F380" s="24">
        <v>0</v>
      </c>
      <c r="G380" s="24">
        <v>0</v>
      </c>
      <c r="H380" s="25">
        <v>0</v>
      </c>
      <c r="I380" s="26"/>
      <c r="J380" s="24">
        <v>0</v>
      </c>
      <c r="K380" s="27">
        <v>0</v>
      </c>
      <c r="L380" s="43"/>
      <c r="M380" s="53">
        <v>0</v>
      </c>
      <c r="O380" s="60">
        <v>249673</v>
      </c>
      <c r="P380" s="60">
        <v>18099</v>
      </c>
      <c r="Q380" s="60">
        <v>14479.2</v>
      </c>
      <c r="R380" s="60">
        <v>13574.25</v>
      </c>
      <c r="T380" s="96">
        <f t="shared" si="20"/>
        <v>0</v>
      </c>
      <c r="U380" s="96">
        <f t="shared" si="21"/>
        <v>0</v>
      </c>
      <c r="W380" s="94">
        <f t="shared" si="22"/>
        <v>0</v>
      </c>
      <c r="X380" s="94">
        <f t="shared" si="23"/>
        <v>0</v>
      </c>
    </row>
    <row r="381" spans="1:24" ht="89.25">
      <c r="A381" s="20">
        <v>371</v>
      </c>
      <c r="B381" s="21" t="s">
        <v>1158</v>
      </c>
      <c r="C381" s="31" t="s">
        <v>1157</v>
      </c>
      <c r="D381" s="21" t="s">
        <v>559</v>
      </c>
      <c r="E381" s="23">
        <v>0</v>
      </c>
      <c r="F381" s="24">
        <v>0</v>
      </c>
      <c r="G381" s="24">
        <v>0</v>
      </c>
      <c r="H381" s="25">
        <v>0</v>
      </c>
      <c r="I381" s="26"/>
      <c r="J381" s="24">
        <v>0</v>
      </c>
      <c r="K381" s="27">
        <v>0</v>
      </c>
      <c r="L381" s="43"/>
      <c r="M381" s="53">
        <v>0</v>
      </c>
      <c r="O381" s="60">
        <v>2648411</v>
      </c>
      <c r="P381" s="60">
        <v>21776</v>
      </c>
      <c r="Q381" s="60">
        <v>17420.8</v>
      </c>
      <c r="R381" s="60">
        <v>16332</v>
      </c>
      <c r="T381" s="96">
        <f t="shared" si="20"/>
        <v>0</v>
      </c>
      <c r="U381" s="96">
        <f t="shared" si="21"/>
        <v>0</v>
      </c>
      <c r="W381" s="94">
        <f t="shared" si="22"/>
        <v>0</v>
      </c>
      <c r="X381" s="94">
        <f t="shared" si="23"/>
        <v>0</v>
      </c>
    </row>
    <row r="382" spans="1:24" ht="76.5">
      <c r="A382" s="20">
        <v>372</v>
      </c>
      <c r="B382" s="21" t="s">
        <v>1159</v>
      </c>
      <c r="C382" s="31" t="s">
        <v>1160</v>
      </c>
      <c r="D382" s="21" t="s">
        <v>559</v>
      </c>
      <c r="E382" s="23">
        <v>0</v>
      </c>
      <c r="F382" s="24">
        <v>0</v>
      </c>
      <c r="G382" s="24">
        <v>0</v>
      </c>
      <c r="H382" s="25">
        <v>0</v>
      </c>
      <c r="I382" s="26"/>
      <c r="J382" s="24">
        <v>0</v>
      </c>
      <c r="K382" s="27">
        <v>0</v>
      </c>
      <c r="L382" s="43"/>
      <c r="M382" s="53">
        <v>0</v>
      </c>
      <c r="O382" s="60">
        <v>712656</v>
      </c>
      <c r="P382" s="60">
        <v>31574</v>
      </c>
      <c r="Q382" s="60">
        <v>25259.200000000001</v>
      </c>
      <c r="R382" s="60">
        <v>23680.5</v>
      </c>
      <c r="T382" s="96">
        <f t="shared" si="20"/>
        <v>0</v>
      </c>
      <c r="U382" s="96">
        <f t="shared" si="21"/>
        <v>0</v>
      </c>
      <c r="W382" s="94">
        <f t="shared" si="22"/>
        <v>0</v>
      </c>
      <c r="X382" s="94">
        <f t="shared" si="23"/>
        <v>0</v>
      </c>
    </row>
    <row r="383" spans="1:24" ht="76.5">
      <c r="A383" s="20">
        <v>373</v>
      </c>
      <c r="B383" s="21" t="s">
        <v>1161</v>
      </c>
      <c r="C383" s="31" t="s">
        <v>1160</v>
      </c>
      <c r="D383" s="21" t="s">
        <v>559</v>
      </c>
      <c r="E383" s="23">
        <v>0</v>
      </c>
      <c r="F383" s="24">
        <v>0</v>
      </c>
      <c r="G383" s="24">
        <v>0</v>
      </c>
      <c r="H383" s="25">
        <v>0</v>
      </c>
      <c r="I383" s="26"/>
      <c r="J383" s="24">
        <v>0</v>
      </c>
      <c r="K383" s="27">
        <v>0</v>
      </c>
      <c r="L383" s="43"/>
      <c r="M383" s="53">
        <v>0</v>
      </c>
      <c r="O383" s="60">
        <v>4275936</v>
      </c>
      <c r="P383" s="60">
        <v>78722</v>
      </c>
      <c r="Q383" s="60">
        <v>62977.599999999999</v>
      </c>
      <c r="R383" s="60">
        <v>59041.5</v>
      </c>
      <c r="T383" s="96">
        <f t="shared" si="20"/>
        <v>0</v>
      </c>
      <c r="U383" s="96">
        <f t="shared" si="21"/>
        <v>0</v>
      </c>
      <c r="W383" s="94">
        <f t="shared" si="22"/>
        <v>0</v>
      </c>
      <c r="X383" s="94">
        <f t="shared" si="23"/>
        <v>0</v>
      </c>
    </row>
    <row r="384" spans="1:24" ht="63.75">
      <c r="A384" s="20">
        <v>374</v>
      </c>
      <c r="B384" s="21" t="s">
        <v>1162</v>
      </c>
      <c r="C384" s="31" t="s">
        <v>1163</v>
      </c>
      <c r="D384" s="21" t="s">
        <v>559</v>
      </c>
      <c r="E384" s="23">
        <v>0</v>
      </c>
      <c r="F384" s="24">
        <v>0</v>
      </c>
      <c r="G384" s="24">
        <v>0</v>
      </c>
      <c r="H384" s="25">
        <v>0</v>
      </c>
      <c r="I384" s="26"/>
      <c r="J384" s="24">
        <v>0</v>
      </c>
      <c r="K384" s="27">
        <v>0</v>
      </c>
      <c r="L384" s="43"/>
      <c r="M384" s="53">
        <v>0</v>
      </c>
      <c r="O384" s="60">
        <v>127260</v>
      </c>
      <c r="P384" s="60">
        <v>4185</v>
      </c>
      <c r="Q384" s="60">
        <v>3348</v>
      </c>
      <c r="R384" s="60">
        <v>3138.75</v>
      </c>
      <c r="T384" s="96">
        <f t="shared" si="20"/>
        <v>0</v>
      </c>
      <c r="U384" s="96">
        <f t="shared" si="21"/>
        <v>0</v>
      </c>
      <c r="W384" s="94">
        <f t="shared" si="22"/>
        <v>0</v>
      </c>
      <c r="X384" s="94">
        <f t="shared" si="23"/>
        <v>0</v>
      </c>
    </row>
    <row r="385" spans="1:24" ht="63.75">
      <c r="A385" s="20">
        <v>375</v>
      </c>
      <c r="B385" s="21" t="s">
        <v>1164</v>
      </c>
      <c r="C385" s="31" t="s">
        <v>1163</v>
      </c>
      <c r="D385" s="21" t="s">
        <v>559</v>
      </c>
      <c r="E385" s="23">
        <v>0</v>
      </c>
      <c r="F385" s="24">
        <v>0</v>
      </c>
      <c r="G385" s="24">
        <v>0</v>
      </c>
      <c r="H385" s="25">
        <v>0</v>
      </c>
      <c r="I385" s="26"/>
      <c r="J385" s="24">
        <v>0</v>
      </c>
      <c r="K385" s="27">
        <v>0</v>
      </c>
      <c r="L385" s="43"/>
      <c r="M385" s="53">
        <v>0</v>
      </c>
      <c r="O385" s="60">
        <v>329056</v>
      </c>
      <c r="P385" s="60">
        <v>5026</v>
      </c>
      <c r="Q385" s="60">
        <v>4020.8</v>
      </c>
      <c r="R385" s="60">
        <v>3769.5</v>
      </c>
      <c r="T385" s="96">
        <f t="shared" si="20"/>
        <v>0</v>
      </c>
      <c r="U385" s="96">
        <f t="shared" si="21"/>
        <v>0</v>
      </c>
      <c r="W385" s="94">
        <f t="shared" si="22"/>
        <v>0</v>
      </c>
      <c r="X385" s="94">
        <f t="shared" si="23"/>
        <v>0</v>
      </c>
    </row>
    <row r="386" spans="1:24" ht="63.75">
      <c r="A386" s="20">
        <v>376</v>
      </c>
      <c r="B386" s="21" t="s">
        <v>1165</v>
      </c>
      <c r="C386" s="31" t="s">
        <v>1166</v>
      </c>
      <c r="D386" s="21" t="s">
        <v>559</v>
      </c>
      <c r="E386" s="23">
        <v>0</v>
      </c>
      <c r="F386" s="24">
        <v>0</v>
      </c>
      <c r="G386" s="24">
        <v>0</v>
      </c>
      <c r="H386" s="25">
        <v>0</v>
      </c>
      <c r="I386" s="26"/>
      <c r="J386" s="24">
        <v>0</v>
      </c>
      <c r="K386" s="27">
        <v>0</v>
      </c>
      <c r="L386" s="43"/>
      <c r="M386" s="53">
        <v>0</v>
      </c>
      <c r="O386" s="60">
        <v>59388</v>
      </c>
      <c r="P386" s="60">
        <v>4307</v>
      </c>
      <c r="Q386" s="60">
        <v>3445.6</v>
      </c>
      <c r="R386" s="60">
        <v>3230.25</v>
      </c>
      <c r="T386" s="96">
        <f t="shared" si="20"/>
        <v>0</v>
      </c>
      <c r="U386" s="96">
        <f t="shared" si="21"/>
        <v>0</v>
      </c>
      <c r="W386" s="94">
        <f t="shared" si="22"/>
        <v>0</v>
      </c>
      <c r="X386" s="94">
        <f t="shared" si="23"/>
        <v>0</v>
      </c>
    </row>
    <row r="387" spans="1:24" ht="76.5">
      <c r="A387" s="20">
        <v>377</v>
      </c>
      <c r="B387" s="21" t="s">
        <v>1167</v>
      </c>
      <c r="C387" s="31" t="s">
        <v>1168</v>
      </c>
      <c r="D387" s="21" t="s">
        <v>559</v>
      </c>
      <c r="E387" s="23">
        <v>0</v>
      </c>
      <c r="F387" s="24">
        <v>0</v>
      </c>
      <c r="G387" s="24">
        <v>0</v>
      </c>
      <c r="H387" s="25">
        <v>0</v>
      </c>
      <c r="I387" s="26"/>
      <c r="J387" s="24">
        <v>0</v>
      </c>
      <c r="K387" s="27">
        <v>0</v>
      </c>
      <c r="L387" s="43"/>
      <c r="M387" s="53">
        <v>0</v>
      </c>
      <c r="O387" s="60">
        <v>320469</v>
      </c>
      <c r="P387" s="60">
        <v>5143</v>
      </c>
      <c r="Q387" s="60">
        <v>4114.3999999999996</v>
      </c>
      <c r="R387" s="60">
        <v>3857.25</v>
      </c>
      <c r="T387" s="96">
        <f t="shared" si="20"/>
        <v>0</v>
      </c>
      <c r="U387" s="96">
        <f t="shared" si="21"/>
        <v>0</v>
      </c>
      <c r="W387" s="94">
        <f t="shared" si="22"/>
        <v>0</v>
      </c>
      <c r="X387" s="94">
        <f t="shared" si="23"/>
        <v>0</v>
      </c>
    </row>
    <row r="388" spans="1:24" ht="76.5">
      <c r="A388" s="20">
        <v>378</v>
      </c>
      <c r="B388" s="21" t="s">
        <v>1169</v>
      </c>
      <c r="C388" s="31" t="s">
        <v>1170</v>
      </c>
      <c r="D388" s="21" t="s">
        <v>559</v>
      </c>
      <c r="E388" s="23">
        <v>0</v>
      </c>
      <c r="F388" s="24">
        <v>0</v>
      </c>
      <c r="G388" s="24">
        <v>0</v>
      </c>
      <c r="H388" s="25">
        <v>0</v>
      </c>
      <c r="I388" s="26"/>
      <c r="J388" s="24">
        <v>0</v>
      </c>
      <c r="K388" s="27">
        <v>0</v>
      </c>
      <c r="L388" s="43"/>
      <c r="M388" s="53">
        <v>0</v>
      </c>
      <c r="O388" s="60">
        <v>703198</v>
      </c>
      <c r="P388" s="60">
        <v>8116</v>
      </c>
      <c r="Q388" s="60">
        <v>6492.8</v>
      </c>
      <c r="R388" s="60">
        <v>6087</v>
      </c>
      <c r="T388" s="96">
        <f t="shared" si="20"/>
        <v>0</v>
      </c>
      <c r="U388" s="96">
        <f t="shared" si="21"/>
        <v>0</v>
      </c>
      <c r="W388" s="94">
        <f t="shared" si="22"/>
        <v>0</v>
      </c>
      <c r="X388" s="94">
        <f t="shared" si="23"/>
        <v>0</v>
      </c>
    </row>
    <row r="389" spans="1:24" ht="76.5">
      <c r="A389" s="20">
        <v>379</v>
      </c>
      <c r="B389" s="21" t="s">
        <v>1171</v>
      </c>
      <c r="C389" s="31" t="s">
        <v>1172</v>
      </c>
      <c r="D389" s="21" t="s">
        <v>559</v>
      </c>
      <c r="E389" s="23">
        <v>1</v>
      </c>
      <c r="F389" s="24">
        <v>289813</v>
      </c>
      <c r="G389" s="24">
        <v>11284</v>
      </c>
      <c r="H389" s="25">
        <v>0</v>
      </c>
      <c r="I389" s="26"/>
      <c r="J389" s="24">
        <v>289813</v>
      </c>
      <c r="K389" s="27">
        <v>289813</v>
      </c>
      <c r="L389" s="43"/>
      <c r="M389" s="53">
        <v>1</v>
      </c>
      <c r="O389" s="60">
        <v>834826</v>
      </c>
      <c r="P389" s="60">
        <v>11284</v>
      </c>
      <c r="Q389" s="60">
        <v>9027.2000000000007</v>
      </c>
      <c r="R389" s="60">
        <v>8463</v>
      </c>
      <c r="T389" s="96">
        <f t="shared" si="20"/>
        <v>2616199913.6000004</v>
      </c>
      <c r="U389" s="96">
        <f t="shared" si="21"/>
        <v>2452687419</v>
      </c>
      <c r="W389" s="94">
        <f t="shared" si="22"/>
        <v>2616199913.6000004</v>
      </c>
      <c r="X389" s="94">
        <f t="shared" si="23"/>
        <v>2452687419</v>
      </c>
    </row>
    <row r="390" spans="1:24" ht="140.25">
      <c r="A390" s="20">
        <v>380</v>
      </c>
      <c r="B390" s="21" t="s">
        <v>1173</v>
      </c>
      <c r="C390" s="31" t="s">
        <v>1174</v>
      </c>
      <c r="D390" s="21" t="s">
        <v>559</v>
      </c>
      <c r="E390" s="23">
        <v>0</v>
      </c>
      <c r="F390" s="24">
        <v>0</v>
      </c>
      <c r="G390" s="24">
        <v>0</v>
      </c>
      <c r="H390" s="25">
        <v>0</v>
      </c>
      <c r="I390" s="26"/>
      <c r="J390" s="24">
        <v>0</v>
      </c>
      <c r="K390" s="27">
        <v>0</v>
      </c>
      <c r="L390" s="43"/>
      <c r="M390" s="53">
        <v>0</v>
      </c>
      <c r="O390" s="60">
        <v>271488</v>
      </c>
      <c r="P390" s="60">
        <v>19426</v>
      </c>
      <c r="Q390" s="60">
        <v>15540.8</v>
      </c>
      <c r="R390" s="60">
        <v>14569.5</v>
      </c>
      <c r="T390" s="96">
        <f t="shared" si="20"/>
        <v>0</v>
      </c>
      <c r="U390" s="96">
        <f t="shared" si="21"/>
        <v>0</v>
      </c>
      <c r="W390" s="94">
        <f t="shared" si="22"/>
        <v>0</v>
      </c>
      <c r="X390" s="94">
        <f t="shared" si="23"/>
        <v>0</v>
      </c>
    </row>
    <row r="391" spans="1:24" ht="140.25">
      <c r="A391" s="20">
        <v>381</v>
      </c>
      <c r="B391" s="21" t="s">
        <v>1175</v>
      </c>
      <c r="C391" s="31" t="s">
        <v>1174</v>
      </c>
      <c r="D391" s="21" t="s">
        <v>559</v>
      </c>
      <c r="E391" s="23">
        <v>0</v>
      </c>
      <c r="F391" s="24">
        <v>0</v>
      </c>
      <c r="G391" s="24">
        <v>0</v>
      </c>
      <c r="H391" s="25">
        <v>0</v>
      </c>
      <c r="I391" s="26"/>
      <c r="J391" s="24">
        <v>0</v>
      </c>
      <c r="K391" s="27">
        <v>0</v>
      </c>
      <c r="L391" s="43"/>
      <c r="M391" s="53">
        <v>0</v>
      </c>
      <c r="O391" s="60">
        <v>2202603</v>
      </c>
      <c r="P391" s="60">
        <v>32743</v>
      </c>
      <c r="Q391" s="60">
        <v>26194.400000000001</v>
      </c>
      <c r="R391" s="60">
        <v>24557.25</v>
      </c>
      <c r="T391" s="96">
        <f t="shared" si="20"/>
        <v>0</v>
      </c>
      <c r="U391" s="96">
        <f t="shared" si="21"/>
        <v>0</v>
      </c>
      <c r="W391" s="94">
        <f t="shared" si="22"/>
        <v>0</v>
      </c>
      <c r="X391" s="94">
        <f t="shared" si="23"/>
        <v>0</v>
      </c>
    </row>
    <row r="392" spans="1:24" ht="140.25">
      <c r="A392" s="20">
        <v>382</v>
      </c>
      <c r="B392" s="21" t="s">
        <v>1176</v>
      </c>
      <c r="C392" s="31" t="s">
        <v>1177</v>
      </c>
      <c r="D392" s="21" t="s">
        <v>559</v>
      </c>
      <c r="E392" s="23">
        <v>0</v>
      </c>
      <c r="F392" s="24">
        <v>0</v>
      </c>
      <c r="G392" s="24">
        <v>0</v>
      </c>
      <c r="H392" s="25">
        <v>0</v>
      </c>
      <c r="I392" s="26"/>
      <c r="J392" s="24">
        <v>0</v>
      </c>
      <c r="K392" s="27">
        <v>0</v>
      </c>
      <c r="L392" s="43"/>
      <c r="M392" s="53">
        <v>0</v>
      </c>
      <c r="O392" s="60">
        <v>3156048</v>
      </c>
      <c r="P392" s="60">
        <v>32650</v>
      </c>
      <c r="Q392" s="60">
        <v>26120</v>
      </c>
      <c r="R392" s="60">
        <v>24487.5</v>
      </c>
      <c r="T392" s="96">
        <f t="shared" si="20"/>
        <v>0</v>
      </c>
      <c r="U392" s="96">
        <f t="shared" si="21"/>
        <v>0</v>
      </c>
      <c r="W392" s="94">
        <f t="shared" si="22"/>
        <v>0</v>
      </c>
      <c r="X392" s="94">
        <f t="shared" si="23"/>
        <v>0</v>
      </c>
    </row>
    <row r="393" spans="1:24" ht="140.25">
      <c r="A393" s="20">
        <v>383</v>
      </c>
      <c r="B393" s="21" t="s">
        <v>1178</v>
      </c>
      <c r="C393" s="31" t="s">
        <v>1177</v>
      </c>
      <c r="D393" s="21" t="s">
        <v>559</v>
      </c>
      <c r="E393" s="23">
        <v>0</v>
      </c>
      <c r="F393" s="24">
        <v>0</v>
      </c>
      <c r="G393" s="24">
        <v>0</v>
      </c>
      <c r="H393" s="25">
        <v>0</v>
      </c>
      <c r="I393" s="26"/>
      <c r="J393" s="24">
        <v>0</v>
      </c>
      <c r="K393" s="27">
        <v>0</v>
      </c>
      <c r="L393" s="43"/>
      <c r="M393" s="53">
        <v>0</v>
      </c>
      <c r="O393" s="60">
        <v>5721044</v>
      </c>
      <c r="P393" s="60">
        <v>63149</v>
      </c>
      <c r="Q393" s="60">
        <v>50519.199999999997</v>
      </c>
      <c r="R393" s="60">
        <v>47361.75</v>
      </c>
      <c r="T393" s="96">
        <f t="shared" si="20"/>
        <v>0</v>
      </c>
      <c r="U393" s="96">
        <f t="shared" si="21"/>
        <v>0</v>
      </c>
      <c r="W393" s="94">
        <f t="shared" si="22"/>
        <v>0</v>
      </c>
      <c r="X393" s="94">
        <f t="shared" si="23"/>
        <v>0</v>
      </c>
    </row>
    <row r="394" spans="1:24" ht="153">
      <c r="A394" s="20">
        <v>384</v>
      </c>
      <c r="B394" s="21" t="s">
        <v>1179</v>
      </c>
      <c r="C394" s="31" t="s">
        <v>1180</v>
      </c>
      <c r="D394" s="21" t="s">
        <v>1181</v>
      </c>
      <c r="E394" s="23">
        <v>2</v>
      </c>
      <c r="F394" s="24">
        <v>164250</v>
      </c>
      <c r="G394" s="24">
        <v>79234</v>
      </c>
      <c r="H394" s="25">
        <v>0</v>
      </c>
      <c r="I394" s="26"/>
      <c r="J394" s="24">
        <v>164250</v>
      </c>
      <c r="K394" s="27">
        <v>328500</v>
      </c>
      <c r="L394" s="43"/>
      <c r="M394" s="53">
        <v>2</v>
      </c>
      <c r="O394" s="60">
        <v>669105</v>
      </c>
      <c r="P394" s="60">
        <v>79234</v>
      </c>
      <c r="Q394" s="60">
        <v>63387.199999999997</v>
      </c>
      <c r="R394" s="60">
        <v>59425.5</v>
      </c>
      <c r="T394" s="96">
        <f t="shared" ref="T394:T417" si="24">F394*Q394</f>
        <v>10411347600</v>
      </c>
      <c r="U394" s="96">
        <f t="shared" ref="U394:U417" si="25">F394*R394</f>
        <v>9760638375</v>
      </c>
      <c r="W394" s="94">
        <f t="shared" ref="W394:W417" si="26">T394-L394</f>
        <v>10411347600</v>
      </c>
      <c r="X394" s="94">
        <f t="shared" ref="X394:X417" si="27">U394-L394</f>
        <v>9760638375</v>
      </c>
    </row>
    <row r="395" spans="1:24" ht="153">
      <c r="A395" s="20">
        <v>385</v>
      </c>
      <c r="B395" s="21" t="s">
        <v>1182</v>
      </c>
      <c r="C395" s="31" t="s">
        <v>1180</v>
      </c>
      <c r="D395" s="21" t="s">
        <v>1181</v>
      </c>
      <c r="E395" s="23">
        <v>0</v>
      </c>
      <c r="F395" s="24">
        <v>0</v>
      </c>
      <c r="G395" s="24">
        <v>0</v>
      </c>
      <c r="H395" s="25">
        <v>0</v>
      </c>
      <c r="I395" s="26"/>
      <c r="J395" s="24">
        <v>0</v>
      </c>
      <c r="K395" s="27">
        <v>0</v>
      </c>
      <c r="L395" s="43"/>
      <c r="M395" s="53">
        <v>0</v>
      </c>
      <c r="O395" s="60">
        <v>5690388</v>
      </c>
      <c r="P395" s="60">
        <v>83262</v>
      </c>
      <c r="Q395" s="60">
        <v>66609.600000000006</v>
      </c>
      <c r="R395" s="60">
        <v>62446.5</v>
      </c>
      <c r="T395" s="96">
        <f t="shared" si="24"/>
        <v>0</v>
      </c>
      <c r="U395" s="96">
        <f t="shared" si="25"/>
        <v>0</v>
      </c>
      <c r="W395" s="94">
        <f t="shared" si="26"/>
        <v>0</v>
      </c>
      <c r="X395" s="94">
        <f t="shared" si="27"/>
        <v>0</v>
      </c>
    </row>
    <row r="396" spans="1:24" ht="153">
      <c r="A396" s="20">
        <v>386</v>
      </c>
      <c r="B396" s="21" t="s">
        <v>1183</v>
      </c>
      <c r="C396" s="31" t="s">
        <v>1184</v>
      </c>
      <c r="D396" s="21" t="s">
        <v>559</v>
      </c>
      <c r="E396" s="23">
        <v>0</v>
      </c>
      <c r="F396" s="24">
        <v>0</v>
      </c>
      <c r="G396" s="24">
        <v>0</v>
      </c>
      <c r="H396" s="25">
        <v>0</v>
      </c>
      <c r="I396" s="26"/>
      <c r="J396" s="24">
        <v>0</v>
      </c>
      <c r="K396" s="27">
        <v>0</v>
      </c>
      <c r="L396" s="43"/>
      <c r="M396" s="53">
        <v>0</v>
      </c>
      <c r="O396" s="60">
        <v>721140</v>
      </c>
      <c r="P396" s="60">
        <v>84840</v>
      </c>
      <c r="Q396" s="60">
        <v>67872</v>
      </c>
      <c r="R396" s="60">
        <v>63630</v>
      </c>
      <c r="T396" s="96">
        <f t="shared" si="24"/>
        <v>0</v>
      </c>
      <c r="U396" s="96">
        <f t="shared" si="25"/>
        <v>0</v>
      </c>
      <c r="W396" s="94">
        <f t="shared" si="26"/>
        <v>0</v>
      </c>
      <c r="X396" s="94">
        <f t="shared" si="27"/>
        <v>0</v>
      </c>
    </row>
    <row r="397" spans="1:24" ht="153">
      <c r="A397" s="20">
        <v>387</v>
      </c>
      <c r="B397" s="21" t="s">
        <v>1185</v>
      </c>
      <c r="C397" s="31" t="s">
        <v>1184</v>
      </c>
      <c r="D397" s="21" t="s">
        <v>559</v>
      </c>
      <c r="E397" s="23">
        <v>0</v>
      </c>
      <c r="F397" s="24">
        <v>0</v>
      </c>
      <c r="G397" s="24">
        <v>0</v>
      </c>
      <c r="H397" s="25">
        <v>0</v>
      </c>
      <c r="I397" s="26"/>
      <c r="J397" s="24">
        <v>0</v>
      </c>
      <c r="K397" s="27">
        <v>0</v>
      </c>
      <c r="L397" s="43"/>
      <c r="M397" s="53">
        <v>0</v>
      </c>
      <c r="O397" s="60">
        <v>5690388</v>
      </c>
      <c r="P397" s="60">
        <v>90864</v>
      </c>
      <c r="Q397" s="60">
        <v>72691.199999999997</v>
      </c>
      <c r="R397" s="60">
        <v>68148</v>
      </c>
      <c r="T397" s="96">
        <f t="shared" si="24"/>
        <v>0</v>
      </c>
      <c r="U397" s="96">
        <f t="shared" si="25"/>
        <v>0</v>
      </c>
      <c r="W397" s="94">
        <f t="shared" si="26"/>
        <v>0</v>
      </c>
      <c r="X397" s="94">
        <f t="shared" si="27"/>
        <v>0</v>
      </c>
    </row>
    <row r="398" spans="1:24" ht="153">
      <c r="A398" s="20">
        <v>388</v>
      </c>
      <c r="B398" s="21" t="s">
        <v>1186</v>
      </c>
      <c r="C398" s="31" t="s">
        <v>1187</v>
      </c>
      <c r="D398" s="21" t="s">
        <v>559</v>
      </c>
      <c r="E398" s="23">
        <v>0</v>
      </c>
      <c r="F398" s="24">
        <v>0</v>
      </c>
      <c r="G398" s="24">
        <v>0</v>
      </c>
      <c r="H398" s="25">
        <v>0</v>
      </c>
      <c r="I398" s="26"/>
      <c r="J398" s="24">
        <v>0</v>
      </c>
      <c r="K398" s="27">
        <v>0</v>
      </c>
      <c r="L398" s="43"/>
      <c r="M398" s="53">
        <v>0</v>
      </c>
      <c r="O398" s="60">
        <v>989800</v>
      </c>
      <c r="P398" s="60">
        <v>104919</v>
      </c>
      <c r="Q398" s="60">
        <v>83935.2</v>
      </c>
      <c r="R398" s="60">
        <v>78689.25</v>
      </c>
      <c r="T398" s="96">
        <f t="shared" si="24"/>
        <v>0</v>
      </c>
      <c r="U398" s="96">
        <f t="shared" si="25"/>
        <v>0</v>
      </c>
      <c r="W398" s="94">
        <f t="shared" si="26"/>
        <v>0</v>
      </c>
      <c r="X398" s="94">
        <f t="shared" si="27"/>
        <v>0</v>
      </c>
    </row>
    <row r="399" spans="1:24" ht="153">
      <c r="A399" s="20">
        <v>389</v>
      </c>
      <c r="B399" s="21" t="s">
        <v>1188</v>
      </c>
      <c r="C399" s="31" t="s">
        <v>1187</v>
      </c>
      <c r="D399" s="21" t="s">
        <v>559</v>
      </c>
      <c r="E399" s="23">
        <v>0</v>
      </c>
      <c r="F399" s="24">
        <v>0</v>
      </c>
      <c r="G399" s="24">
        <v>0</v>
      </c>
      <c r="H399" s="25">
        <v>0</v>
      </c>
      <c r="I399" s="26"/>
      <c r="J399" s="24">
        <v>0</v>
      </c>
      <c r="K399" s="27">
        <v>0</v>
      </c>
      <c r="L399" s="43"/>
      <c r="M399" s="53">
        <v>0</v>
      </c>
      <c r="O399" s="60">
        <v>13030067</v>
      </c>
      <c r="P399" s="60">
        <v>104919</v>
      </c>
      <c r="Q399" s="60">
        <v>83935.2</v>
      </c>
      <c r="R399" s="60">
        <v>78689.25</v>
      </c>
      <c r="T399" s="96">
        <f t="shared" si="24"/>
        <v>0</v>
      </c>
      <c r="U399" s="96">
        <f t="shared" si="25"/>
        <v>0</v>
      </c>
      <c r="W399" s="94">
        <f t="shared" si="26"/>
        <v>0</v>
      </c>
      <c r="X399" s="94">
        <f t="shared" si="27"/>
        <v>0</v>
      </c>
    </row>
    <row r="400" spans="1:24" ht="102">
      <c r="A400" s="20">
        <v>390</v>
      </c>
      <c r="B400" s="21" t="s">
        <v>1189</v>
      </c>
      <c r="C400" s="31" t="s">
        <v>1190</v>
      </c>
      <c r="D400" s="21" t="s">
        <v>559</v>
      </c>
      <c r="E400" s="23">
        <v>0</v>
      </c>
      <c r="F400" s="24">
        <v>0</v>
      </c>
      <c r="G400" s="24">
        <v>0</v>
      </c>
      <c r="H400" s="25">
        <v>0</v>
      </c>
      <c r="I400" s="26"/>
      <c r="J400" s="24">
        <v>0</v>
      </c>
      <c r="K400" s="27">
        <v>0</v>
      </c>
      <c r="L400" s="43"/>
      <c r="M400" s="53">
        <v>0</v>
      </c>
      <c r="O400" s="60">
        <v>753945</v>
      </c>
      <c r="P400" s="60">
        <v>81164</v>
      </c>
      <c r="Q400" s="60">
        <v>64931.199999999997</v>
      </c>
      <c r="R400" s="60">
        <v>60873</v>
      </c>
      <c r="T400" s="96">
        <f t="shared" si="24"/>
        <v>0</v>
      </c>
      <c r="U400" s="96">
        <f t="shared" si="25"/>
        <v>0</v>
      </c>
      <c r="W400" s="94">
        <f t="shared" si="26"/>
        <v>0</v>
      </c>
      <c r="X400" s="94">
        <f t="shared" si="27"/>
        <v>0</v>
      </c>
    </row>
    <row r="401" spans="1:24" ht="102">
      <c r="A401" s="20">
        <v>391</v>
      </c>
      <c r="B401" s="21" t="s">
        <v>1191</v>
      </c>
      <c r="C401" s="31" t="s">
        <v>1190</v>
      </c>
      <c r="D401" s="21" t="s">
        <v>559</v>
      </c>
      <c r="E401" s="23">
        <v>0</v>
      </c>
      <c r="F401" s="24">
        <v>0</v>
      </c>
      <c r="G401" s="24">
        <v>0</v>
      </c>
      <c r="H401" s="25">
        <v>0</v>
      </c>
      <c r="I401" s="26"/>
      <c r="J401" s="24">
        <v>0</v>
      </c>
      <c r="K401" s="27">
        <v>0</v>
      </c>
      <c r="L401" s="43"/>
      <c r="M401" s="53">
        <v>0</v>
      </c>
      <c r="O401" s="60">
        <v>8479475</v>
      </c>
      <c r="P401" s="60">
        <v>89201</v>
      </c>
      <c r="Q401" s="60">
        <v>71360.800000000003</v>
      </c>
      <c r="R401" s="60">
        <v>66900.75</v>
      </c>
      <c r="T401" s="96">
        <f t="shared" si="24"/>
        <v>0</v>
      </c>
      <c r="U401" s="96">
        <f t="shared" si="25"/>
        <v>0</v>
      </c>
      <c r="W401" s="94">
        <f t="shared" si="26"/>
        <v>0</v>
      </c>
      <c r="X401" s="94">
        <f t="shared" si="27"/>
        <v>0</v>
      </c>
    </row>
    <row r="402" spans="1:24" ht="89.25">
      <c r="A402" s="20">
        <v>392</v>
      </c>
      <c r="B402" s="21" t="s">
        <v>1192</v>
      </c>
      <c r="C402" s="31" t="s">
        <v>1193</v>
      </c>
      <c r="D402" s="21" t="s">
        <v>559</v>
      </c>
      <c r="E402" s="23">
        <v>0</v>
      </c>
      <c r="F402" s="24">
        <v>0</v>
      </c>
      <c r="G402" s="24">
        <v>0</v>
      </c>
      <c r="H402" s="25">
        <v>0</v>
      </c>
      <c r="I402" s="26"/>
      <c r="J402" s="24">
        <v>0</v>
      </c>
      <c r="K402" s="27">
        <v>0</v>
      </c>
      <c r="L402" s="43"/>
      <c r="M402" s="53">
        <v>0</v>
      </c>
      <c r="O402" s="60">
        <v>1074640</v>
      </c>
      <c r="P402" s="60">
        <v>88884</v>
      </c>
      <c r="Q402" s="60">
        <v>71107.199999999997</v>
      </c>
      <c r="R402" s="60">
        <v>66663</v>
      </c>
      <c r="T402" s="96">
        <f t="shared" si="24"/>
        <v>0</v>
      </c>
      <c r="U402" s="96">
        <f t="shared" si="25"/>
        <v>0</v>
      </c>
      <c r="W402" s="94">
        <f t="shared" si="26"/>
        <v>0</v>
      </c>
      <c r="X402" s="94">
        <f t="shared" si="27"/>
        <v>0</v>
      </c>
    </row>
    <row r="403" spans="1:24" ht="89.25">
      <c r="A403" s="20">
        <v>393</v>
      </c>
      <c r="B403" s="21" t="s">
        <v>1194</v>
      </c>
      <c r="C403" s="31" t="s">
        <v>1193</v>
      </c>
      <c r="D403" s="21" t="s">
        <v>559</v>
      </c>
      <c r="E403" s="23">
        <v>0</v>
      </c>
      <c r="F403" s="24">
        <v>0</v>
      </c>
      <c r="G403" s="24">
        <v>0</v>
      </c>
      <c r="H403" s="25">
        <v>0</v>
      </c>
      <c r="I403" s="26"/>
      <c r="J403" s="24">
        <v>0</v>
      </c>
      <c r="K403" s="27">
        <v>0</v>
      </c>
      <c r="L403" s="43"/>
      <c r="M403" s="53">
        <v>0</v>
      </c>
      <c r="O403" s="60">
        <v>19004160</v>
      </c>
      <c r="P403" s="60">
        <v>88884</v>
      </c>
      <c r="Q403" s="60">
        <v>71107.199999999997</v>
      </c>
      <c r="R403" s="60">
        <v>66663</v>
      </c>
      <c r="T403" s="96">
        <f t="shared" si="24"/>
        <v>0</v>
      </c>
      <c r="U403" s="96">
        <f t="shared" si="25"/>
        <v>0</v>
      </c>
      <c r="W403" s="94">
        <f t="shared" si="26"/>
        <v>0</v>
      </c>
      <c r="X403" s="94">
        <f t="shared" si="27"/>
        <v>0</v>
      </c>
    </row>
    <row r="404" spans="1:24" ht="76.5">
      <c r="A404" s="20">
        <v>394</v>
      </c>
      <c r="B404" s="21" t="s">
        <v>1195</v>
      </c>
      <c r="C404" s="31" t="s">
        <v>1196</v>
      </c>
      <c r="D404" s="21" t="s">
        <v>559</v>
      </c>
      <c r="E404" s="23">
        <v>1</v>
      </c>
      <c r="F404" s="24">
        <v>179861</v>
      </c>
      <c r="G404" s="24">
        <v>87668</v>
      </c>
      <c r="H404" s="25">
        <v>0</v>
      </c>
      <c r="I404" s="26"/>
      <c r="J404" s="24">
        <v>179861</v>
      </c>
      <c r="K404" s="27">
        <v>179861</v>
      </c>
      <c r="L404" s="43"/>
      <c r="M404" s="53">
        <v>1</v>
      </c>
      <c r="O404" s="60">
        <v>1187760</v>
      </c>
      <c r="P404" s="60">
        <v>87668</v>
      </c>
      <c r="Q404" s="60">
        <v>70134.399999999994</v>
      </c>
      <c r="R404" s="60">
        <v>65751</v>
      </c>
      <c r="T404" s="96">
        <f t="shared" si="24"/>
        <v>12614443318.4</v>
      </c>
      <c r="U404" s="96">
        <f t="shared" si="25"/>
        <v>11826040611</v>
      </c>
      <c r="W404" s="94">
        <f t="shared" si="26"/>
        <v>12614443318.4</v>
      </c>
      <c r="X404" s="94">
        <f t="shared" si="27"/>
        <v>11826040611</v>
      </c>
    </row>
    <row r="405" spans="1:24" ht="76.5">
      <c r="A405" s="20">
        <v>395</v>
      </c>
      <c r="B405" s="21" t="s">
        <v>1197</v>
      </c>
      <c r="C405" s="31" t="s">
        <v>1196</v>
      </c>
      <c r="D405" s="21" t="s">
        <v>559</v>
      </c>
      <c r="E405" s="23">
        <v>0</v>
      </c>
      <c r="F405" s="24">
        <v>0</v>
      </c>
      <c r="G405" s="24">
        <v>0</v>
      </c>
      <c r="H405" s="25">
        <v>0</v>
      </c>
      <c r="I405" s="26"/>
      <c r="J405" s="24">
        <v>0</v>
      </c>
      <c r="K405" s="27">
        <v>0</v>
      </c>
      <c r="L405" s="43"/>
      <c r="M405" s="53">
        <v>0</v>
      </c>
      <c r="O405" s="60">
        <v>9219358</v>
      </c>
      <c r="P405" s="60">
        <v>102900</v>
      </c>
      <c r="Q405" s="60">
        <v>82320</v>
      </c>
      <c r="R405" s="60">
        <v>77175</v>
      </c>
      <c r="T405" s="96">
        <f t="shared" si="24"/>
        <v>0</v>
      </c>
      <c r="U405" s="96">
        <f t="shared" si="25"/>
        <v>0</v>
      </c>
      <c r="W405" s="94">
        <f t="shared" si="26"/>
        <v>0</v>
      </c>
      <c r="X405" s="94">
        <f t="shared" si="27"/>
        <v>0</v>
      </c>
    </row>
    <row r="406" spans="1:24" ht="140.25">
      <c r="A406" s="20">
        <v>396</v>
      </c>
      <c r="B406" s="21" t="s">
        <v>1198</v>
      </c>
      <c r="C406" s="31" t="s">
        <v>1199</v>
      </c>
      <c r="D406" s="21" t="s">
        <v>559</v>
      </c>
      <c r="E406" s="23">
        <v>0</v>
      </c>
      <c r="F406" s="24">
        <v>0</v>
      </c>
      <c r="G406" s="24">
        <v>0</v>
      </c>
      <c r="H406" s="25">
        <v>0</v>
      </c>
      <c r="I406" s="26"/>
      <c r="J406" s="24">
        <v>0</v>
      </c>
      <c r="K406" s="27">
        <v>0</v>
      </c>
      <c r="L406" s="43"/>
      <c r="M406" s="53">
        <v>0</v>
      </c>
      <c r="O406" s="60">
        <v>509040</v>
      </c>
      <c r="P406" s="60">
        <v>48619</v>
      </c>
      <c r="Q406" s="60">
        <v>38895.199999999997</v>
      </c>
      <c r="R406" s="60">
        <v>36464.25</v>
      </c>
      <c r="T406" s="96">
        <f t="shared" si="24"/>
        <v>0</v>
      </c>
      <c r="U406" s="96">
        <f t="shared" si="25"/>
        <v>0</v>
      </c>
      <c r="W406" s="94">
        <f t="shared" si="26"/>
        <v>0</v>
      </c>
      <c r="X406" s="94">
        <f t="shared" si="27"/>
        <v>0</v>
      </c>
    </row>
    <row r="407" spans="1:24" ht="140.25">
      <c r="A407" s="20">
        <v>397</v>
      </c>
      <c r="B407" s="21" t="s">
        <v>1200</v>
      </c>
      <c r="C407" s="31" t="s">
        <v>1199</v>
      </c>
      <c r="D407" s="21" t="s">
        <v>559</v>
      </c>
      <c r="E407" s="23">
        <v>0</v>
      </c>
      <c r="F407" s="24">
        <v>0</v>
      </c>
      <c r="G407" s="24">
        <v>0</v>
      </c>
      <c r="H407" s="25">
        <v>0</v>
      </c>
      <c r="I407" s="26"/>
      <c r="J407" s="24">
        <v>0</v>
      </c>
      <c r="K407" s="27">
        <v>0</v>
      </c>
      <c r="L407" s="43"/>
      <c r="M407" s="53">
        <v>0</v>
      </c>
      <c r="O407" s="60">
        <v>3955784</v>
      </c>
      <c r="P407" s="60">
        <v>58434</v>
      </c>
      <c r="Q407" s="60">
        <v>46747.199999999997</v>
      </c>
      <c r="R407" s="60">
        <v>43825.5</v>
      </c>
      <c r="T407" s="96">
        <f t="shared" si="24"/>
        <v>0</v>
      </c>
      <c r="U407" s="96">
        <f t="shared" si="25"/>
        <v>0</v>
      </c>
      <c r="W407" s="94">
        <f t="shared" si="26"/>
        <v>0</v>
      </c>
      <c r="X407" s="94">
        <f t="shared" si="27"/>
        <v>0</v>
      </c>
    </row>
    <row r="408" spans="1:24" ht="153">
      <c r="A408" s="20">
        <v>398</v>
      </c>
      <c r="B408" s="21" t="s">
        <v>1201</v>
      </c>
      <c r="C408" s="31" t="s">
        <v>1202</v>
      </c>
      <c r="D408" s="21" t="s">
        <v>559</v>
      </c>
      <c r="E408" s="23">
        <v>1</v>
      </c>
      <c r="F408" s="24">
        <v>2822</v>
      </c>
      <c r="G408" s="24">
        <v>2822</v>
      </c>
      <c r="H408" s="25">
        <v>0</v>
      </c>
      <c r="I408" s="26"/>
      <c r="J408" s="24">
        <v>2822</v>
      </c>
      <c r="K408" s="27">
        <v>2822</v>
      </c>
      <c r="L408" s="43"/>
      <c r="M408" s="53">
        <v>1</v>
      </c>
      <c r="O408" s="60">
        <v>1272600</v>
      </c>
      <c r="P408" s="60">
        <v>2822</v>
      </c>
      <c r="Q408" s="60">
        <v>2257.6</v>
      </c>
      <c r="R408" s="60">
        <v>2116.5</v>
      </c>
      <c r="T408" s="96">
        <f t="shared" si="24"/>
        <v>6370947.2000000002</v>
      </c>
      <c r="U408" s="96">
        <f t="shared" si="25"/>
        <v>5972763</v>
      </c>
      <c r="W408" s="94">
        <f t="shared" si="26"/>
        <v>6370947.2000000002</v>
      </c>
      <c r="X408" s="94">
        <f t="shared" si="27"/>
        <v>5972763</v>
      </c>
    </row>
    <row r="409" spans="1:24" ht="153">
      <c r="A409" s="20">
        <v>399</v>
      </c>
      <c r="B409" s="21" t="s">
        <v>1203</v>
      </c>
      <c r="C409" s="31" t="s">
        <v>1202</v>
      </c>
      <c r="D409" s="21" t="s">
        <v>559</v>
      </c>
      <c r="E409" s="23">
        <v>0</v>
      </c>
      <c r="F409" s="24">
        <v>0</v>
      </c>
      <c r="G409" s="24">
        <v>0</v>
      </c>
      <c r="H409" s="25">
        <v>0</v>
      </c>
      <c r="I409" s="26"/>
      <c r="J409" s="24">
        <v>0</v>
      </c>
      <c r="K409" s="27">
        <v>0</v>
      </c>
      <c r="L409" s="43"/>
      <c r="M409" s="53">
        <v>0</v>
      </c>
      <c r="O409" s="60">
        <v>9877883</v>
      </c>
      <c r="P409" s="60">
        <v>12709</v>
      </c>
      <c r="Q409" s="60">
        <v>10167.200000000001</v>
      </c>
      <c r="R409" s="60">
        <v>9531.75</v>
      </c>
      <c r="T409" s="96">
        <f t="shared" si="24"/>
        <v>0</v>
      </c>
      <c r="U409" s="96">
        <f t="shared" si="25"/>
        <v>0</v>
      </c>
      <c r="W409" s="94">
        <f t="shared" si="26"/>
        <v>0</v>
      </c>
      <c r="X409" s="94">
        <f t="shared" si="27"/>
        <v>0</v>
      </c>
    </row>
    <row r="410" spans="1:24" ht="153">
      <c r="A410" s="20">
        <v>400</v>
      </c>
      <c r="B410" s="21" t="s">
        <v>1204</v>
      </c>
      <c r="C410" s="31" t="s">
        <v>1205</v>
      </c>
      <c r="D410" s="21" t="s">
        <v>559</v>
      </c>
      <c r="E410" s="23">
        <v>0</v>
      </c>
      <c r="F410" s="24">
        <v>0</v>
      </c>
      <c r="G410" s="24">
        <v>0</v>
      </c>
      <c r="H410" s="25">
        <v>0</v>
      </c>
      <c r="I410" s="26"/>
      <c r="J410" s="24">
        <v>0</v>
      </c>
      <c r="K410" s="27">
        <v>0</v>
      </c>
      <c r="L410" s="43"/>
      <c r="M410" s="53">
        <v>0</v>
      </c>
      <c r="O410" s="60">
        <v>2590342</v>
      </c>
      <c r="P410" s="60">
        <v>3757</v>
      </c>
      <c r="Q410" s="60">
        <v>3005.6</v>
      </c>
      <c r="R410" s="60">
        <v>2817.75</v>
      </c>
      <c r="T410" s="96">
        <f t="shared" si="24"/>
        <v>0</v>
      </c>
      <c r="U410" s="96">
        <f t="shared" si="25"/>
        <v>0</v>
      </c>
      <c r="W410" s="94">
        <f t="shared" si="26"/>
        <v>0</v>
      </c>
      <c r="X410" s="94">
        <f t="shared" si="27"/>
        <v>0</v>
      </c>
    </row>
    <row r="411" spans="1:24" ht="153">
      <c r="A411" s="20">
        <v>401</v>
      </c>
      <c r="B411" s="21" t="s">
        <v>1206</v>
      </c>
      <c r="C411" s="31" t="s">
        <v>1207</v>
      </c>
      <c r="D411" s="21" t="s">
        <v>559</v>
      </c>
      <c r="E411" s="23">
        <v>0</v>
      </c>
      <c r="F411" s="24">
        <v>0</v>
      </c>
      <c r="G411" s="24">
        <v>0</v>
      </c>
      <c r="H411" s="25">
        <v>0</v>
      </c>
      <c r="I411" s="26"/>
      <c r="J411" s="24">
        <v>0</v>
      </c>
      <c r="K411" s="27">
        <v>0</v>
      </c>
      <c r="L411" s="43"/>
      <c r="M411" s="53">
        <v>0</v>
      </c>
      <c r="O411" s="60">
        <v>8416128</v>
      </c>
      <c r="P411" s="60">
        <v>75779</v>
      </c>
      <c r="Q411" s="60">
        <v>60623.199999999997</v>
      </c>
      <c r="R411" s="60">
        <v>56834.25</v>
      </c>
      <c r="T411" s="96">
        <f t="shared" si="24"/>
        <v>0</v>
      </c>
      <c r="U411" s="96">
        <f t="shared" si="25"/>
        <v>0</v>
      </c>
      <c r="W411" s="94">
        <f t="shared" si="26"/>
        <v>0</v>
      </c>
      <c r="X411" s="94">
        <f t="shared" si="27"/>
        <v>0</v>
      </c>
    </row>
    <row r="412" spans="1:24" ht="178.5">
      <c r="A412" s="20">
        <v>402</v>
      </c>
      <c r="B412" s="21" t="s">
        <v>1232</v>
      </c>
      <c r="C412" s="31" t="s">
        <v>1233</v>
      </c>
      <c r="D412" s="21" t="s">
        <v>559</v>
      </c>
      <c r="E412" s="23">
        <v>0</v>
      </c>
      <c r="F412" s="24">
        <v>0</v>
      </c>
      <c r="G412" s="24">
        <v>0</v>
      </c>
      <c r="H412" s="25">
        <v>0</v>
      </c>
      <c r="I412" s="26"/>
      <c r="J412" s="24">
        <v>0</v>
      </c>
      <c r="K412" s="27">
        <v>0</v>
      </c>
      <c r="L412" s="43"/>
      <c r="M412" s="53">
        <v>0</v>
      </c>
      <c r="O412" s="60">
        <v>1161463</v>
      </c>
      <c r="P412" s="60">
        <v>66287</v>
      </c>
      <c r="Q412" s="60">
        <v>53029.599999999999</v>
      </c>
      <c r="R412" s="60">
        <v>49715.25</v>
      </c>
      <c r="T412" s="96">
        <f t="shared" si="24"/>
        <v>0</v>
      </c>
      <c r="U412" s="96">
        <f t="shared" si="25"/>
        <v>0</v>
      </c>
      <c r="W412" s="94">
        <f t="shared" si="26"/>
        <v>0</v>
      </c>
      <c r="X412" s="94">
        <f t="shared" si="27"/>
        <v>0</v>
      </c>
    </row>
    <row r="413" spans="1:24" ht="178.5">
      <c r="A413" s="20">
        <v>403</v>
      </c>
      <c r="B413" s="21" t="s">
        <v>1234</v>
      </c>
      <c r="C413" s="31" t="s">
        <v>1233</v>
      </c>
      <c r="D413" s="21" t="s">
        <v>559</v>
      </c>
      <c r="E413" s="23">
        <v>0</v>
      </c>
      <c r="F413" s="24">
        <v>0</v>
      </c>
      <c r="G413" s="24">
        <v>0</v>
      </c>
      <c r="H413" s="25">
        <v>0</v>
      </c>
      <c r="I413" s="26"/>
      <c r="J413" s="24">
        <v>0</v>
      </c>
      <c r="K413" s="27">
        <v>0</v>
      </c>
      <c r="L413" s="43"/>
      <c r="M413" s="53">
        <v>0</v>
      </c>
      <c r="O413" s="60">
        <v>7619558</v>
      </c>
      <c r="P413" s="60">
        <v>128116</v>
      </c>
      <c r="Q413" s="60">
        <v>102492.8</v>
      </c>
      <c r="R413" s="60">
        <v>96087</v>
      </c>
      <c r="T413" s="96">
        <f t="shared" si="24"/>
        <v>0</v>
      </c>
      <c r="U413" s="96">
        <f t="shared" si="25"/>
        <v>0</v>
      </c>
      <c r="W413" s="94">
        <f t="shared" si="26"/>
        <v>0</v>
      </c>
      <c r="X413" s="94">
        <f t="shared" si="27"/>
        <v>0</v>
      </c>
    </row>
    <row r="414" spans="1:24" ht="216.75">
      <c r="A414" s="20">
        <v>404</v>
      </c>
      <c r="B414" s="21" t="s">
        <v>1235</v>
      </c>
      <c r="C414" s="31" t="s">
        <v>1236</v>
      </c>
      <c r="D414" s="21" t="s">
        <v>559</v>
      </c>
      <c r="E414" s="23">
        <v>0</v>
      </c>
      <c r="F414" s="24">
        <v>0</v>
      </c>
      <c r="G414" s="24">
        <v>0</v>
      </c>
      <c r="H414" s="25">
        <v>0</v>
      </c>
      <c r="I414" s="26"/>
      <c r="J414" s="24">
        <v>0</v>
      </c>
      <c r="K414" s="27">
        <v>0</v>
      </c>
      <c r="L414" s="43"/>
      <c r="M414" s="53">
        <v>0</v>
      </c>
      <c r="O414" s="60">
        <v>611296</v>
      </c>
      <c r="P414" s="60">
        <v>55106</v>
      </c>
      <c r="Q414" s="60">
        <v>44084.800000000003</v>
      </c>
      <c r="R414" s="60">
        <v>41329.5</v>
      </c>
      <c r="T414" s="96">
        <f t="shared" si="24"/>
        <v>0</v>
      </c>
      <c r="U414" s="96">
        <f t="shared" si="25"/>
        <v>0</v>
      </c>
      <c r="W414" s="94">
        <f t="shared" si="26"/>
        <v>0</v>
      </c>
      <c r="X414" s="94">
        <f t="shared" si="27"/>
        <v>0</v>
      </c>
    </row>
    <row r="415" spans="1:24" ht="216.75">
      <c r="A415" s="20">
        <v>405</v>
      </c>
      <c r="B415" s="21" t="s">
        <v>1237</v>
      </c>
      <c r="C415" s="31" t="s">
        <v>1236</v>
      </c>
      <c r="D415" s="21" t="s">
        <v>559</v>
      </c>
      <c r="E415" s="23">
        <v>0</v>
      </c>
      <c r="F415" s="24">
        <v>0</v>
      </c>
      <c r="G415" s="24">
        <v>0</v>
      </c>
      <c r="H415" s="25">
        <v>0</v>
      </c>
      <c r="I415" s="26"/>
      <c r="J415" s="24">
        <v>0</v>
      </c>
      <c r="K415" s="27">
        <v>0</v>
      </c>
      <c r="L415" s="43"/>
      <c r="M415" s="53">
        <v>0</v>
      </c>
      <c r="O415" s="60">
        <v>4621427</v>
      </c>
      <c r="P415" s="60">
        <v>75951</v>
      </c>
      <c r="Q415" s="60">
        <v>60760.800000000003</v>
      </c>
      <c r="R415" s="60">
        <v>56963.25</v>
      </c>
      <c r="T415" s="96">
        <f t="shared" si="24"/>
        <v>0</v>
      </c>
      <c r="U415" s="96">
        <f t="shared" si="25"/>
        <v>0</v>
      </c>
      <c r="W415" s="94">
        <f t="shared" si="26"/>
        <v>0</v>
      </c>
      <c r="X415" s="94">
        <f t="shared" si="27"/>
        <v>0</v>
      </c>
    </row>
    <row r="416" spans="1:24" ht="127.5">
      <c r="A416" s="20">
        <v>406</v>
      </c>
      <c r="B416" s="21" t="s">
        <v>1238</v>
      </c>
      <c r="C416" s="31" t="s">
        <v>1239</v>
      </c>
      <c r="D416" s="21" t="s">
        <v>559</v>
      </c>
      <c r="E416" s="23">
        <v>0</v>
      </c>
      <c r="F416" s="24">
        <v>0</v>
      </c>
      <c r="G416" s="24">
        <v>0</v>
      </c>
      <c r="H416" s="25">
        <v>0</v>
      </c>
      <c r="I416" s="26"/>
      <c r="J416" s="24">
        <v>0</v>
      </c>
      <c r="K416" s="27">
        <v>0</v>
      </c>
      <c r="L416" s="43"/>
      <c r="M416" s="53">
        <v>0</v>
      </c>
      <c r="O416" s="60">
        <v>476346</v>
      </c>
      <c r="P416" s="60">
        <v>40749</v>
      </c>
      <c r="Q416" s="60">
        <v>32599.200000000001</v>
      </c>
      <c r="R416" s="60">
        <v>30561.75</v>
      </c>
      <c r="T416" s="96">
        <f t="shared" si="24"/>
        <v>0</v>
      </c>
      <c r="U416" s="96">
        <f t="shared" si="25"/>
        <v>0</v>
      </c>
      <c r="W416" s="94">
        <f t="shared" si="26"/>
        <v>0</v>
      </c>
      <c r="X416" s="94">
        <f t="shared" si="27"/>
        <v>0</v>
      </c>
    </row>
    <row r="417" spans="1:24" ht="127.5">
      <c r="A417" s="20">
        <v>407</v>
      </c>
      <c r="B417" s="21" t="s">
        <v>1240</v>
      </c>
      <c r="C417" s="31" t="s">
        <v>1239</v>
      </c>
      <c r="D417" s="21" t="s">
        <v>559</v>
      </c>
      <c r="E417" s="23">
        <v>0</v>
      </c>
      <c r="F417" s="24">
        <v>0</v>
      </c>
      <c r="G417" s="24">
        <v>0</v>
      </c>
      <c r="H417" s="25">
        <v>0</v>
      </c>
      <c r="I417" s="26"/>
      <c r="J417" s="24">
        <v>0</v>
      </c>
      <c r="K417" s="27">
        <v>0</v>
      </c>
      <c r="L417" s="43"/>
      <c r="M417" s="53">
        <v>0</v>
      </c>
      <c r="O417" s="60">
        <v>4242000</v>
      </c>
      <c r="P417" s="60">
        <v>65876</v>
      </c>
      <c r="Q417" s="60">
        <v>52700.800000000003</v>
      </c>
      <c r="R417" s="60">
        <v>49407</v>
      </c>
      <c r="T417" s="96">
        <f t="shared" si="24"/>
        <v>0</v>
      </c>
      <c r="U417" s="96">
        <f t="shared" si="25"/>
        <v>0</v>
      </c>
      <c r="W417" s="94">
        <f t="shared" si="26"/>
        <v>0</v>
      </c>
      <c r="X417" s="94">
        <f t="shared" si="27"/>
        <v>0</v>
      </c>
    </row>
    <row r="418" spans="1:24" ht="15.75">
      <c r="A418" s="55" t="s">
        <v>1241</v>
      </c>
      <c r="B418" s="56" t="s">
        <v>1241</v>
      </c>
      <c r="C418" s="56" t="s">
        <v>1241</v>
      </c>
      <c r="D418" s="56" t="s">
        <v>1241</v>
      </c>
      <c r="E418" s="56" t="s">
        <v>1241</v>
      </c>
      <c r="F418" s="56" t="s">
        <v>1241</v>
      </c>
      <c r="G418" s="56"/>
      <c r="H418" s="56"/>
      <c r="I418" s="56"/>
      <c r="J418" s="57" t="s">
        <v>1242</v>
      </c>
      <c r="K418" s="58">
        <v>13057363</v>
      </c>
      <c r="L418" s="43"/>
      <c r="M418" s="44"/>
    </row>
    <row r="419" spans="1:24">
      <c r="A419" s="44"/>
      <c r="B419" s="44"/>
      <c r="C419" s="44"/>
      <c r="D419" s="44"/>
      <c r="E419" s="40"/>
      <c r="F419" s="41"/>
      <c r="G419" s="41"/>
      <c r="H419" s="41"/>
      <c r="I419" s="41"/>
      <c r="J419" s="41"/>
      <c r="K419" s="44"/>
      <c r="L419" s="43"/>
      <c r="M419" s="44"/>
    </row>
  </sheetData>
  <mergeCells count="8">
    <mergeCell ref="A1:B1"/>
    <mergeCell ref="A2:B2"/>
    <mergeCell ref="F2:I2"/>
    <mergeCell ref="A3:B5"/>
    <mergeCell ref="C3:C5"/>
    <mergeCell ref="F3:I3"/>
    <mergeCell ref="F4:I4"/>
    <mergeCell ref="F5:I5"/>
  </mergeCells>
  <conditionalFormatting sqref="J10:J417 F10:H417">
    <cfRule type="expression" dxfId="15" priority="8">
      <formula>ISERROR($K10)</formula>
    </cfRule>
  </conditionalFormatting>
  <conditionalFormatting sqref="M10:M417">
    <cfRule type="expression" dxfId="14" priority="7">
      <formula>ISERROR($I10)</formula>
    </cfRule>
  </conditionalFormatting>
  <conditionalFormatting sqref="K10:K417">
    <cfRule type="expression" dxfId="13" priority="6">
      <formula>ISERROR(K10)</formula>
    </cfRule>
  </conditionalFormatting>
  <conditionalFormatting sqref="K418">
    <cfRule type="expression" dxfId="12" priority="5">
      <formula>ISERROR($K$422)</formula>
    </cfRule>
  </conditionalFormatting>
  <conditionalFormatting sqref="E10:E417">
    <cfRule type="cellIs" dxfId="11" priority="4" operator="equal">
      <formula>0</formula>
    </cfRule>
  </conditionalFormatting>
  <conditionalFormatting sqref="C1:C2">
    <cfRule type="cellIs" dxfId="10" priority="3" operator="equal">
      <formula>0</formula>
    </cfRule>
  </conditionalFormatting>
  <conditionalFormatting sqref="J2:J5">
    <cfRule type="cellIs" dxfId="9" priority="2" operator="equal">
      <formula>0</formula>
    </cfRule>
  </conditionalFormatting>
  <conditionalFormatting sqref="K2:K5">
    <cfRule type="cellIs" dxfId="8" priority="1" operator="equal">
      <formula>0</formula>
    </cfRule>
  </conditionalFormatting>
  <dataValidations count="4">
    <dataValidation type="decimal" operator="greaterThan" allowBlank="1" showInputMessage="1" showErrorMessage="1" sqref="N1:N78" xr:uid="{6F679CF6-8D0B-41EF-ABF0-0652C8D2197E}">
      <formula1>0</formula1>
    </dataValidation>
    <dataValidation type="custom" allowBlank="1" showInputMessage="1" showErrorMessage="1" errorTitle="Descuento no valido" error="Por favor verifique en la columna &quot;Descuento sobre precio minimo&quot;:_x000a_- La mitad de los items pueden tener un descuento máximo del 25%_x000a_- La otra mitad puede tener un descuento máximo del 20%" promptTitle="Reglas de Descuento" prompt="Ingrese un descuento entre el 0 % y 100%. Tenga en cuenta en la columna &quot;Descuento sobre precio minimo&quot;:_x000a_- La mitad de los items pueden tener un descuento máximo del 25%_x000a_- La otra mitad puede tener un descuento máximo del 20%" sqref="I10:I417" xr:uid="{2958A187-CAA8-43A5-B365-CBE148D3422E}">
      <formula1>H10&lt;$J$11</formula1>
    </dataValidation>
    <dataValidation type="decimal" allowBlank="1" showInputMessage="1" showErrorMessage="1" errorTitle="Descuento no valido" error="Solo la mitad de los items pueden tener un descuento máximo del 25%._x000a__x000a_La otra mitad puede tener un descuento máximo del 20%." sqref="H10:H417" xr:uid="{C3B98E80-6BC0-436A-A6D7-3801247DEECD}">
      <formula1>-1</formula1>
      <formula2>$J$11</formula2>
    </dataValidation>
    <dataValidation operator="lessThan" allowBlank="1" showErrorMessage="1" errorTitle="Error" error="El valor es menor que el minimo permitido" sqref="J10:J417" xr:uid="{4DDA78C0-5B1B-4438-B012-7D994BADAA72}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A6C4B-5DF2-49DB-913F-BE27AF669C28}">
  <dimension ref="A1:Y418"/>
  <sheetViews>
    <sheetView zoomScale="80" zoomScaleNormal="80" workbookViewId="0">
      <selection activeCell="O1" sqref="O1:O1048576"/>
    </sheetView>
  </sheetViews>
  <sheetFormatPr baseColWidth="10" defaultRowHeight="11.25"/>
  <cols>
    <col min="1" max="2" width="11.42578125" style="93"/>
    <col min="3" max="3" width="21" style="93" customWidth="1"/>
    <col min="4" max="8" width="11.42578125" style="93"/>
    <col min="9" max="9" width="12.28515625" style="93" bestFit="1" customWidth="1"/>
    <col min="10" max="10" width="11.42578125" style="93"/>
    <col min="11" max="12" width="12.28515625" style="93" bestFit="1" customWidth="1"/>
    <col min="13" max="13" width="13.28515625" style="93" bestFit="1" customWidth="1"/>
    <col min="14" max="14" width="11.42578125" style="93"/>
    <col min="15" max="15" width="18.5703125" style="93" bestFit="1" customWidth="1"/>
    <col min="16" max="16384" width="11.42578125" style="93"/>
  </cols>
  <sheetData>
    <row r="1" spans="1:25">
      <c r="A1" s="149" t="s">
        <v>1220</v>
      </c>
      <c r="B1" s="150"/>
      <c r="C1" s="61">
        <v>8</v>
      </c>
      <c r="E1" s="62"/>
      <c r="F1" s="63"/>
      <c r="G1" s="63"/>
      <c r="H1" s="63"/>
      <c r="I1" s="63"/>
      <c r="J1" s="64" t="s">
        <v>1221</v>
      </c>
      <c r="K1" s="64" t="s">
        <v>1219</v>
      </c>
      <c r="L1" s="65"/>
      <c r="M1" s="66"/>
      <c r="N1" s="67"/>
      <c r="O1" s="68"/>
    </row>
    <row r="2" spans="1:25">
      <c r="A2" s="149" t="s">
        <v>1222</v>
      </c>
      <c r="B2" s="150"/>
      <c r="C2" s="61" t="s">
        <v>5</v>
      </c>
      <c r="E2" s="62"/>
      <c r="F2" s="149" t="s">
        <v>1223</v>
      </c>
      <c r="G2" s="151"/>
      <c r="H2" s="151"/>
      <c r="I2" s="150"/>
      <c r="J2" s="61">
        <v>77</v>
      </c>
      <c r="K2" s="69">
        <v>1</v>
      </c>
      <c r="L2" s="65"/>
      <c r="M2" s="66"/>
      <c r="N2" s="67"/>
      <c r="O2" s="68"/>
    </row>
    <row r="3" spans="1:25">
      <c r="A3" s="149" t="s">
        <v>1224</v>
      </c>
      <c r="B3" s="150"/>
      <c r="C3" s="156"/>
      <c r="E3" s="62"/>
      <c r="F3" s="149" t="s">
        <v>1225</v>
      </c>
      <c r="G3" s="151"/>
      <c r="H3" s="151"/>
      <c r="I3" s="150"/>
      <c r="J3" s="61">
        <v>37</v>
      </c>
      <c r="K3" s="69">
        <v>0.48051948051948051</v>
      </c>
      <c r="L3" s="65"/>
      <c r="M3" s="66"/>
      <c r="N3" s="67"/>
      <c r="O3" s="68"/>
    </row>
    <row r="4" spans="1:25">
      <c r="A4" s="152"/>
      <c r="B4" s="153"/>
      <c r="C4" s="157"/>
      <c r="F4" s="159" t="s">
        <v>1226</v>
      </c>
      <c r="G4" s="160"/>
      <c r="H4" s="160"/>
      <c r="I4" s="161"/>
      <c r="J4" s="61">
        <v>38</v>
      </c>
      <c r="K4" s="69">
        <v>0.4935064935064935</v>
      </c>
      <c r="L4" s="65"/>
      <c r="M4" s="66"/>
      <c r="N4" s="67"/>
      <c r="O4" s="68"/>
    </row>
    <row r="5" spans="1:25">
      <c r="A5" s="154"/>
      <c r="B5" s="155"/>
      <c r="C5" s="158"/>
      <c r="E5" s="62"/>
      <c r="F5" s="159" t="s">
        <v>1227</v>
      </c>
      <c r="G5" s="160"/>
      <c r="H5" s="160"/>
      <c r="I5" s="161"/>
      <c r="J5" s="61">
        <v>2</v>
      </c>
      <c r="K5" s="69">
        <v>2.5974025974025976E-2</v>
      </c>
      <c r="L5" s="65"/>
      <c r="M5" s="66"/>
      <c r="N5" s="67"/>
      <c r="O5" s="68"/>
    </row>
    <row r="6" spans="1:25">
      <c r="A6" s="66"/>
      <c r="B6" s="66"/>
      <c r="C6" s="66"/>
      <c r="D6" s="66"/>
      <c r="E6" s="62"/>
      <c r="F6" s="63"/>
      <c r="G6" s="63"/>
      <c r="H6" s="63"/>
      <c r="I6" s="63"/>
      <c r="J6" s="63"/>
      <c r="K6" s="66"/>
      <c r="L6" s="65"/>
      <c r="M6" s="66"/>
      <c r="N6" s="67"/>
      <c r="O6" s="68"/>
    </row>
    <row r="7" spans="1:25">
      <c r="A7" s="70" t="s">
        <v>1228</v>
      </c>
      <c r="B7" s="71"/>
      <c r="C7" s="66"/>
      <c r="D7" s="66"/>
      <c r="E7" s="62"/>
      <c r="F7" s="63"/>
      <c r="G7" s="63"/>
      <c r="H7" s="63"/>
      <c r="I7" s="63"/>
      <c r="J7" s="72">
        <v>0.25009999999999999</v>
      </c>
      <c r="K7" s="73"/>
      <c r="L7" s="65"/>
      <c r="M7" s="74" t="s">
        <v>1229</v>
      </c>
      <c r="N7" s="67"/>
      <c r="O7" s="68"/>
    </row>
    <row r="8" spans="1:25">
      <c r="A8" s="66"/>
      <c r="B8" s="66"/>
      <c r="C8" s="66"/>
      <c r="D8" s="66"/>
      <c r="E8" s="62"/>
      <c r="F8" s="63"/>
      <c r="G8" s="63"/>
      <c r="H8" s="63"/>
      <c r="I8" s="63"/>
      <c r="J8" s="63"/>
      <c r="K8" s="65"/>
      <c r="L8" s="65"/>
      <c r="M8" s="66"/>
      <c r="N8" s="67"/>
      <c r="O8" s="68"/>
    </row>
    <row r="9" spans="1:25" ht="38.25">
      <c r="A9" s="51" t="s">
        <v>391</v>
      </c>
      <c r="B9" s="51" t="s">
        <v>392</v>
      </c>
      <c r="C9" s="52" t="s">
        <v>393</v>
      </c>
      <c r="D9" s="51" t="s">
        <v>394</v>
      </c>
      <c r="E9" s="18" t="s">
        <v>395</v>
      </c>
      <c r="F9" s="19" t="s">
        <v>396</v>
      </c>
      <c r="G9" s="19" t="s">
        <v>397</v>
      </c>
      <c r="H9" s="19" t="s">
        <v>398</v>
      </c>
      <c r="I9" s="19" t="s">
        <v>399</v>
      </c>
      <c r="J9" s="19" t="s">
        <v>400</v>
      </c>
      <c r="K9" s="19" t="s">
        <v>390</v>
      </c>
      <c r="L9" s="65" t="s">
        <v>1230</v>
      </c>
      <c r="M9" s="19" t="s">
        <v>1231</v>
      </c>
      <c r="N9" s="67"/>
      <c r="O9" s="3" t="s">
        <v>18</v>
      </c>
      <c r="P9" s="4" t="s">
        <v>19</v>
      </c>
      <c r="Q9" s="3" t="s">
        <v>20</v>
      </c>
      <c r="R9" s="4" t="s">
        <v>21</v>
      </c>
      <c r="S9"/>
      <c r="T9" s="95" t="s">
        <v>1244</v>
      </c>
      <c r="U9" s="95" t="s">
        <v>1245</v>
      </c>
      <c r="V9"/>
      <c r="W9" s="4" t="s">
        <v>1246</v>
      </c>
      <c r="X9" s="4" t="s">
        <v>1247</v>
      </c>
      <c r="Y9"/>
    </row>
    <row r="10" spans="1:25" ht="33.75">
      <c r="A10" s="75">
        <v>0</v>
      </c>
      <c r="B10" s="76" t="s">
        <v>25</v>
      </c>
      <c r="C10" s="77" t="s">
        <v>1208</v>
      </c>
      <c r="D10" s="76" t="s">
        <v>1209</v>
      </c>
      <c r="E10" s="61">
        <v>0</v>
      </c>
      <c r="F10" s="78">
        <v>0</v>
      </c>
      <c r="G10" s="78">
        <v>0</v>
      </c>
      <c r="H10" s="79">
        <v>0</v>
      </c>
      <c r="I10" s="80"/>
      <c r="J10" s="78">
        <v>0</v>
      </c>
      <c r="K10" s="81">
        <v>0</v>
      </c>
      <c r="L10" s="65">
        <v>0</v>
      </c>
      <c r="M10" s="82">
        <v>0</v>
      </c>
      <c r="N10" s="67"/>
      <c r="O10" s="59">
        <v>3959</v>
      </c>
      <c r="P10" s="59">
        <v>192</v>
      </c>
      <c r="Q10" s="59">
        <v>153.6</v>
      </c>
      <c r="R10" s="59">
        <v>144</v>
      </c>
      <c r="S10"/>
      <c r="T10" s="96">
        <f t="shared" ref="T10:T73" si="0">F10*Q10</f>
        <v>0</v>
      </c>
      <c r="U10" s="96">
        <f t="shared" ref="U10:U73" si="1">F10*R10</f>
        <v>0</v>
      </c>
      <c r="V10"/>
      <c r="W10" s="94">
        <f t="shared" ref="W10:W73" si="2">T10-L10</f>
        <v>0</v>
      </c>
      <c r="X10" s="94">
        <f t="shared" ref="X10:X73" si="3">U10-L10</f>
        <v>0</v>
      </c>
      <c r="Y10"/>
    </row>
    <row r="11" spans="1:25" ht="315">
      <c r="A11" s="75">
        <v>1</v>
      </c>
      <c r="B11" s="76" t="s">
        <v>401</v>
      </c>
      <c r="C11" s="77" t="s">
        <v>402</v>
      </c>
      <c r="D11" s="76" t="s">
        <v>403</v>
      </c>
      <c r="E11" s="61">
        <v>0</v>
      </c>
      <c r="F11" s="78">
        <v>0</v>
      </c>
      <c r="G11" s="78">
        <v>0</v>
      </c>
      <c r="H11" s="79">
        <v>0</v>
      </c>
      <c r="I11" s="80"/>
      <c r="J11" s="78">
        <v>0</v>
      </c>
      <c r="K11" s="81">
        <v>0</v>
      </c>
      <c r="L11" s="65">
        <v>0</v>
      </c>
      <c r="M11" s="82">
        <v>0</v>
      </c>
      <c r="N11" s="67"/>
      <c r="O11" s="60">
        <v>60954</v>
      </c>
      <c r="P11" s="60">
        <v>9248</v>
      </c>
      <c r="Q11" s="60">
        <v>7398.4</v>
      </c>
      <c r="R11" s="60">
        <v>6936</v>
      </c>
      <c r="S11"/>
      <c r="T11" s="96">
        <f t="shared" si="0"/>
        <v>0</v>
      </c>
      <c r="U11" s="96">
        <f t="shared" si="1"/>
        <v>0</v>
      </c>
      <c r="V11"/>
      <c r="W11" s="94">
        <f t="shared" si="2"/>
        <v>0</v>
      </c>
      <c r="X11" s="94">
        <f t="shared" si="3"/>
        <v>0</v>
      </c>
      <c r="Y11"/>
    </row>
    <row r="12" spans="1:25" ht="315">
      <c r="A12" s="75">
        <v>2</v>
      </c>
      <c r="B12" s="76" t="s">
        <v>404</v>
      </c>
      <c r="C12" s="77" t="s">
        <v>402</v>
      </c>
      <c r="D12" s="76" t="s">
        <v>405</v>
      </c>
      <c r="E12" s="61">
        <v>0</v>
      </c>
      <c r="F12" s="78">
        <v>0</v>
      </c>
      <c r="G12" s="78">
        <v>0</v>
      </c>
      <c r="H12" s="79">
        <v>0</v>
      </c>
      <c r="I12" s="80"/>
      <c r="J12" s="78">
        <v>0</v>
      </c>
      <c r="K12" s="81">
        <v>0</v>
      </c>
      <c r="L12" s="65">
        <v>0</v>
      </c>
      <c r="M12" s="82">
        <v>0</v>
      </c>
      <c r="N12" s="67"/>
      <c r="O12" s="60">
        <v>11128</v>
      </c>
      <c r="P12" s="60">
        <v>2558</v>
      </c>
      <c r="Q12" s="60">
        <v>2046.4</v>
      </c>
      <c r="R12" s="60">
        <v>1918.5</v>
      </c>
      <c r="S12"/>
      <c r="T12" s="96">
        <f t="shared" si="0"/>
        <v>0</v>
      </c>
      <c r="U12" s="96">
        <f t="shared" si="1"/>
        <v>0</v>
      </c>
      <c r="V12"/>
      <c r="W12" s="94">
        <f t="shared" si="2"/>
        <v>0</v>
      </c>
      <c r="X12" s="94">
        <f t="shared" si="3"/>
        <v>0</v>
      </c>
      <c r="Y12"/>
    </row>
    <row r="13" spans="1:25" ht="270">
      <c r="A13" s="75">
        <v>3</v>
      </c>
      <c r="B13" s="76" t="s">
        <v>406</v>
      </c>
      <c r="C13" s="77" t="s">
        <v>407</v>
      </c>
      <c r="D13" s="76" t="s">
        <v>408</v>
      </c>
      <c r="E13" s="61">
        <v>4</v>
      </c>
      <c r="F13" s="78">
        <v>12126</v>
      </c>
      <c r="G13" s="78">
        <v>5599</v>
      </c>
      <c r="H13" s="79">
        <v>0.25</v>
      </c>
      <c r="I13" s="80">
        <v>0.65369866402770904</v>
      </c>
      <c r="J13" s="78">
        <v>4199.25</v>
      </c>
      <c r="K13" s="81">
        <v>16797</v>
      </c>
      <c r="L13" s="65">
        <v>0</v>
      </c>
      <c r="M13" s="82">
        <v>4</v>
      </c>
      <c r="N13" s="67"/>
      <c r="O13" s="60">
        <v>15881</v>
      </c>
      <c r="P13" s="60">
        <v>5599</v>
      </c>
      <c r="Q13" s="60">
        <v>4479.2</v>
      </c>
      <c r="R13" s="60">
        <v>4199.25</v>
      </c>
      <c r="S13"/>
      <c r="T13" s="96">
        <f t="shared" si="0"/>
        <v>54314779.199999996</v>
      </c>
      <c r="U13" s="96">
        <f t="shared" si="1"/>
        <v>50920105.5</v>
      </c>
      <c r="V13"/>
      <c r="W13" s="94">
        <f t="shared" si="2"/>
        <v>54314779.199999996</v>
      </c>
      <c r="X13" s="94">
        <f t="shared" si="3"/>
        <v>50920105.5</v>
      </c>
      <c r="Y13"/>
    </row>
    <row r="14" spans="1:25" ht="326.25">
      <c r="A14" s="75">
        <v>4</v>
      </c>
      <c r="B14" s="76" t="s">
        <v>409</v>
      </c>
      <c r="C14" s="77" t="s">
        <v>410</v>
      </c>
      <c r="D14" s="76" t="s">
        <v>411</v>
      </c>
      <c r="E14" s="61">
        <v>0</v>
      </c>
      <c r="F14" s="78">
        <v>0</v>
      </c>
      <c r="G14" s="78">
        <v>0</v>
      </c>
      <c r="H14" s="79">
        <v>0</v>
      </c>
      <c r="I14" s="80"/>
      <c r="J14" s="78">
        <v>0</v>
      </c>
      <c r="K14" s="81">
        <v>0</v>
      </c>
      <c r="L14" s="65">
        <v>0</v>
      </c>
      <c r="M14" s="82">
        <v>0</v>
      </c>
      <c r="N14" s="67"/>
      <c r="O14" s="60">
        <v>16948</v>
      </c>
      <c r="P14" s="60">
        <v>5090</v>
      </c>
      <c r="Q14" s="60">
        <v>4072</v>
      </c>
      <c r="R14" s="60">
        <v>3817.5</v>
      </c>
      <c r="S14"/>
      <c r="T14" s="96">
        <f t="shared" si="0"/>
        <v>0</v>
      </c>
      <c r="U14" s="96">
        <f t="shared" si="1"/>
        <v>0</v>
      </c>
      <c r="V14"/>
      <c r="W14" s="94">
        <f t="shared" si="2"/>
        <v>0</v>
      </c>
      <c r="X14" s="94">
        <f t="shared" si="3"/>
        <v>0</v>
      </c>
      <c r="Y14"/>
    </row>
    <row r="15" spans="1:25" ht="78.75">
      <c r="A15" s="75">
        <v>5</v>
      </c>
      <c r="B15" s="76" t="s">
        <v>412</v>
      </c>
      <c r="C15" s="77" t="s">
        <v>413</v>
      </c>
      <c r="D15" s="76" t="s">
        <v>414</v>
      </c>
      <c r="E15" s="61">
        <v>0</v>
      </c>
      <c r="F15" s="78">
        <v>0</v>
      </c>
      <c r="G15" s="78">
        <v>0</v>
      </c>
      <c r="H15" s="79">
        <v>0</v>
      </c>
      <c r="I15" s="80"/>
      <c r="J15" s="78">
        <v>0</v>
      </c>
      <c r="K15" s="81">
        <v>0</v>
      </c>
      <c r="L15" s="65">
        <v>0</v>
      </c>
      <c r="M15" s="82">
        <v>0</v>
      </c>
      <c r="N15" s="67"/>
      <c r="O15" s="60">
        <v>7593</v>
      </c>
      <c r="P15" s="60">
        <v>1846</v>
      </c>
      <c r="Q15" s="60">
        <v>1476.8</v>
      </c>
      <c r="R15" s="60">
        <v>1384.5</v>
      </c>
      <c r="S15"/>
      <c r="T15" s="96">
        <f t="shared" si="0"/>
        <v>0</v>
      </c>
      <c r="U15" s="96">
        <f t="shared" si="1"/>
        <v>0</v>
      </c>
      <c r="V15"/>
      <c r="W15" s="94">
        <f t="shared" si="2"/>
        <v>0</v>
      </c>
      <c r="X15" s="94">
        <f t="shared" si="3"/>
        <v>0</v>
      </c>
      <c r="Y15"/>
    </row>
    <row r="16" spans="1:25" ht="135">
      <c r="A16" s="75">
        <v>6</v>
      </c>
      <c r="B16" s="76" t="s">
        <v>415</v>
      </c>
      <c r="C16" s="77" t="s">
        <v>416</v>
      </c>
      <c r="D16" s="76" t="s">
        <v>414</v>
      </c>
      <c r="E16" s="61">
        <v>0</v>
      </c>
      <c r="F16" s="78">
        <v>0</v>
      </c>
      <c r="G16" s="78">
        <v>0</v>
      </c>
      <c r="H16" s="79">
        <v>0</v>
      </c>
      <c r="I16" s="80"/>
      <c r="J16" s="78">
        <v>0</v>
      </c>
      <c r="K16" s="81">
        <v>0</v>
      </c>
      <c r="L16" s="65">
        <v>0</v>
      </c>
      <c r="M16" s="82">
        <v>0</v>
      </c>
      <c r="N16" s="67"/>
      <c r="O16" s="60">
        <v>5992</v>
      </c>
      <c r="P16" s="60">
        <v>1810</v>
      </c>
      <c r="Q16" s="60">
        <v>1448</v>
      </c>
      <c r="R16" s="60">
        <v>1357.5</v>
      </c>
      <c r="S16"/>
      <c r="T16" s="96">
        <f t="shared" si="0"/>
        <v>0</v>
      </c>
      <c r="U16" s="96">
        <f t="shared" si="1"/>
        <v>0</v>
      </c>
      <c r="V16"/>
      <c r="W16" s="94">
        <f t="shared" si="2"/>
        <v>0</v>
      </c>
      <c r="X16" s="94">
        <f t="shared" si="3"/>
        <v>0</v>
      </c>
      <c r="Y16"/>
    </row>
    <row r="17" spans="1:25" ht="123.75">
      <c r="A17" s="75">
        <v>7</v>
      </c>
      <c r="B17" s="76" t="s">
        <v>417</v>
      </c>
      <c r="C17" s="77" t="s">
        <v>418</v>
      </c>
      <c r="D17" s="76" t="s">
        <v>419</v>
      </c>
      <c r="E17" s="61">
        <v>0</v>
      </c>
      <c r="F17" s="78">
        <v>0</v>
      </c>
      <c r="G17" s="78">
        <v>0</v>
      </c>
      <c r="H17" s="79">
        <v>0</v>
      </c>
      <c r="I17" s="80"/>
      <c r="J17" s="78">
        <v>0</v>
      </c>
      <c r="K17" s="81">
        <v>0</v>
      </c>
      <c r="L17" s="65">
        <v>0</v>
      </c>
      <c r="M17" s="82">
        <v>0</v>
      </c>
      <c r="N17" s="67"/>
      <c r="O17" s="60">
        <v>9465</v>
      </c>
      <c r="P17" s="60">
        <v>3049</v>
      </c>
      <c r="Q17" s="60">
        <v>2439.1999999999998</v>
      </c>
      <c r="R17" s="60">
        <v>2286.75</v>
      </c>
      <c r="S17"/>
      <c r="T17" s="96">
        <f t="shared" si="0"/>
        <v>0</v>
      </c>
      <c r="U17" s="96">
        <f t="shared" si="1"/>
        <v>0</v>
      </c>
      <c r="V17"/>
      <c r="W17" s="94">
        <f t="shared" si="2"/>
        <v>0</v>
      </c>
      <c r="X17" s="94">
        <f t="shared" si="3"/>
        <v>0</v>
      </c>
      <c r="Y17"/>
    </row>
    <row r="18" spans="1:25" ht="225">
      <c r="A18" s="75">
        <v>8</v>
      </c>
      <c r="B18" s="76" t="s">
        <v>420</v>
      </c>
      <c r="C18" s="77" t="s">
        <v>421</v>
      </c>
      <c r="D18" s="76" t="s">
        <v>422</v>
      </c>
      <c r="E18" s="61">
        <v>0</v>
      </c>
      <c r="F18" s="78">
        <v>0</v>
      </c>
      <c r="G18" s="78">
        <v>0</v>
      </c>
      <c r="H18" s="79">
        <v>0</v>
      </c>
      <c r="I18" s="80"/>
      <c r="J18" s="78">
        <v>0</v>
      </c>
      <c r="K18" s="81">
        <v>0</v>
      </c>
      <c r="L18" s="65">
        <v>0</v>
      </c>
      <c r="M18" s="82">
        <v>0</v>
      </c>
      <c r="N18" s="67"/>
      <c r="O18" s="60">
        <v>7048</v>
      </c>
      <c r="P18" s="60">
        <v>1908</v>
      </c>
      <c r="Q18" s="60">
        <v>1526.4</v>
      </c>
      <c r="R18" s="60">
        <v>1431</v>
      </c>
      <c r="S18"/>
      <c r="T18" s="96">
        <f t="shared" si="0"/>
        <v>0</v>
      </c>
      <c r="U18" s="96">
        <f t="shared" si="1"/>
        <v>0</v>
      </c>
      <c r="V18"/>
      <c r="W18" s="94">
        <f t="shared" si="2"/>
        <v>0</v>
      </c>
      <c r="X18" s="94">
        <f t="shared" si="3"/>
        <v>0</v>
      </c>
      <c r="Y18"/>
    </row>
    <row r="19" spans="1:25" ht="409.5">
      <c r="A19" s="75">
        <v>9</v>
      </c>
      <c r="B19" s="76" t="s">
        <v>423</v>
      </c>
      <c r="C19" s="77" t="s">
        <v>424</v>
      </c>
      <c r="D19" s="76" t="s">
        <v>425</v>
      </c>
      <c r="E19" s="61">
        <v>0</v>
      </c>
      <c r="F19" s="78">
        <v>0</v>
      </c>
      <c r="G19" s="78">
        <v>0</v>
      </c>
      <c r="H19" s="79">
        <v>0</v>
      </c>
      <c r="I19" s="80"/>
      <c r="J19" s="78">
        <v>0</v>
      </c>
      <c r="K19" s="81">
        <v>0</v>
      </c>
      <c r="L19" s="65">
        <v>0</v>
      </c>
      <c r="M19" s="82">
        <v>0</v>
      </c>
      <c r="N19" s="67"/>
      <c r="O19" s="60">
        <v>131538</v>
      </c>
      <c r="P19" s="60">
        <v>31674</v>
      </c>
      <c r="Q19" s="60">
        <v>25339.200000000001</v>
      </c>
      <c r="R19" s="60">
        <v>23755.5</v>
      </c>
      <c r="S19"/>
      <c r="T19" s="96">
        <f t="shared" si="0"/>
        <v>0</v>
      </c>
      <c r="U19" s="96">
        <f t="shared" si="1"/>
        <v>0</v>
      </c>
      <c r="V19"/>
      <c r="W19" s="94">
        <f t="shared" si="2"/>
        <v>0</v>
      </c>
      <c r="X19" s="94">
        <f t="shared" si="3"/>
        <v>0</v>
      </c>
      <c r="Y19"/>
    </row>
    <row r="20" spans="1:25" ht="157.5">
      <c r="A20" s="75">
        <v>10</v>
      </c>
      <c r="B20" s="76" t="s">
        <v>426</v>
      </c>
      <c r="C20" s="77" t="s">
        <v>427</v>
      </c>
      <c r="D20" s="76" t="s">
        <v>428</v>
      </c>
      <c r="E20" s="61">
        <v>0</v>
      </c>
      <c r="F20" s="78">
        <v>0</v>
      </c>
      <c r="G20" s="78">
        <v>0</v>
      </c>
      <c r="H20" s="79">
        <v>0</v>
      </c>
      <c r="I20" s="80"/>
      <c r="J20" s="78">
        <v>0</v>
      </c>
      <c r="K20" s="81">
        <v>0</v>
      </c>
      <c r="L20" s="65">
        <v>0</v>
      </c>
      <c r="M20" s="82">
        <v>0</v>
      </c>
      <c r="N20" s="67"/>
      <c r="O20" s="60">
        <v>14893</v>
      </c>
      <c r="P20" s="60">
        <v>1981</v>
      </c>
      <c r="Q20" s="60">
        <v>1584.8</v>
      </c>
      <c r="R20" s="60">
        <v>1485.75</v>
      </c>
      <c r="S20"/>
      <c r="T20" s="96">
        <f t="shared" si="0"/>
        <v>0</v>
      </c>
      <c r="U20" s="96">
        <f t="shared" si="1"/>
        <v>0</v>
      </c>
      <c r="V20"/>
      <c r="W20" s="94">
        <f t="shared" si="2"/>
        <v>0</v>
      </c>
      <c r="X20" s="94">
        <f t="shared" si="3"/>
        <v>0</v>
      </c>
      <c r="Y20"/>
    </row>
    <row r="21" spans="1:25" ht="157.5">
      <c r="A21" s="75">
        <v>11</v>
      </c>
      <c r="B21" s="76" t="s">
        <v>429</v>
      </c>
      <c r="C21" s="77" t="s">
        <v>427</v>
      </c>
      <c r="D21" s="76" t="s">
        <v>403</v>
      </c>
      <c r="E21" s="61">
        <v>0</v>
      </c>
      <c r="F21" s="78">
        <v>0</v>
      </c>
      <c r="G21" s="78">
        <v>0</v>
      </c>
      <c r="H21" s="79">
        <v>0</v>
      </c>
      <c r="I21" s="80"/>
      <c r="J21" s="78">
        <v>0</v>
      </c>
      <c r="K21" s="81">
        <v>0</v>
      </c>
      <c r="L21" s="65">
        <v>0</v>
      </c>
      <c r="M21" s="82">
        <v>0</v>
      </c>
      <c r="N21" s="67"/>
      <c r="O21" s="60">
        <v>49728</v>
      </c>
      <c r="P21" s="60">
        <v>1471</v>
      </c>
      <c r="Q21" s="60">
        <v>1176.8</v>
      </c>
      <c r="R21" s="60">
        <v>1103.25</v>
      </c>
      <c r="S21"/>
      <c r="T21" s="96">
        <f t="shared" si="0"/>
        <v>0</v>
      </c>
      <c r="U21" s="96">
        <f t="shared" si="1"/>
        <v>0</v>
      </c>
      <c r="V21"/>
      <c r="W21" s="94">
        <f t="shared" si="2"/>
        <v>0</v>
      </c>
      <c r="X21" s="94">
        <f t="shared" si="3"/>
        <v>0</v>
      </c>
      <c r="Y21"/>
    </row>
    <row r="22" spans="1:25" ht="191.25">
      <c r="A22" s="75">
        <v>12</v>
      </c>
      <c r="B22" s="76" t="s">
        <v>430</v>
      </c>
      <c r="C22" s="83" t="s">
        <v>431</v>
      </c>
      <c r="D22" s="76" t="s">
        <v>403</v>
      </c>
      <c r="E22" s="61">
        <v>6</v>
      </c>
      <c r="F22" s="78">
        <v>13224</v>
      </c>
      <c r="G22" s="78">
        <v>6192</v>
      </c>
      <c r="H22" s="79">
        <v>0.25</v>
      </c>
      <c r="I22" s="80">
        <v>0.64882032667876599</v>
      </c>
      <c r="J22" s="78">
        <v>4644</v>
      </c>
      <c r="K22" s="81">
        <v>27864</v>
      </c>
      <c r="L22" s="65">
        <v>0</v>
      </c>
      <c r="M22" s="82">
        <v>6</v>
      </c>
      <c r="N22" s="67"/>
      <c r="O22" s="60">
        <v>53069</v>
      </c>
      <c r="P22" s="60">
        <v>6192</v>
      </c>
      <c r="Q22" s="60">
        <v>4953.6000000000004</v>
      </c>
      <c r="R22" s="60">
        <v>4644</v>
      </c>
      <c r="S22"/>
      <c r="T22" s="96">
        <f t="shared" si="0"/>
        <v>65506406.400000006</v>
      </c>
      <c r="U22" s="96">
        <f t="shared" si="1"/>
        <v>61412256</v>
      </c>
      <c r="V22"/>
      <c r="W22" s="94">
        <f t="shared" si="2"/>
        <v>65506406.400000006</v>
      </c>
      <c r="X22" s="94">
        <f t="shared" si="3"/>
        <v>61412256</v>
      </c>
      <c r="Y22"/>
    </row>
    <row r="23" spans="1:25" ht="67.5">
      <c r="A23" s="75">
        <v>13</v>
      </c>
      <c r="B23" s="76" t="s">
        <v>432</v>
      </c>
      <c r="C23" s="77" t="s">
        <v>433</v>
      </c>
      <c r="D23" s="76" t="s">
        <v>434</v>
      </c>
      <c r="E23" s="61">
        <v>0</v>
      </c>
      <c r="F23" s="78">
        <v>0</v>
      </c>
      <c r="G23" s="78">
        <v>0</v>
      </c>
      <c r="H23" s="79">
        <v>0</v>
      </c>
      <c r="I23" s="80"/>
      <c r="J23" s="78">
        <v>0</v>
      </c>
      <c r="K23" s="81">
        <v>0</v>
      </c>
      <c r="L23" s="65">
        <v>0</v>
      </c>
      <c r="M23" s="82">
        <v>0</v>
      </c>
      <c r="N23" s="67"/>
      <c r="O23" s="60">
        <v>96247</v>
      </c>
      <c r="P23" s="60">
        <v>13215</v>
      </c>
      <c r="Q23" s="60">
        <v>10572</v>
      </c>
      <c r="R23" s="60">
        <v>9911.25</v>
      </c>
      <c r="S23"/>
      <c r="T23" s="96">
        <f t="shared" si="0"/>
        <v>0</v>
      </c>
      <c r="U23" s="96">
        <f t="shared" si="1"/>
        <v>0</v>
      </c>
      <c r="V23"/>
      <c r="W23" s="94">
        <f t="shared" si="2"/>
        <v>0</v>
      </c>
      <c r="X23" s="94">
        <f t="shared" si="3"/>
        <v>0</v>
      </c>
      <c r="Y23"/>
    </row>
    <row r="24" spans="1:25" ht="101.25">
      <c r="A24" s="75">
        <v>14</v>
      </c>
      <c r="B24" s="76" t="s">
        <v>435</v>
      </c>
      <c r="C24" s="77" t="s">
        <v>436</v>
      </c>
      <c r="D24" s="76" t="s">
        <v>437</v>
      </c>
      <c r="E24" s="61">
        <v>0</v>
      </c>
      <c r="F24" s="78">
        <v>0</v>
      </c>
      <c r="G24" s="78">
        <v>0</v>
      </c>
      <c r="H24" s="79">
        <v>0</v>
      </c>
      <c r="I24" s="80"/>
      <c r="J24" s="78">
        <v>0</v>
      </c>
      <c r="K24" s="81">
        <v>0</v>
      </c>
      <c r="L24" s="65">
        <v>0</v>
      </c>
      <c r="M24" s="82">
        <v>0</v>
      </c>
      <c r="N24" s="67"/>
      <c r="O24" s="60">
        <v>67845</v>
      </c>
      <c r="P24" s="60">
        <v>4793</v>
      </c>
      <c r="Q24" s="60">
        <v>3834.4</v>
      </c>
      <c r="R24" s="60">
        <v>3594.75</v>
      </c>
      <c r="S24"/>
      <c r="T24" s="96">
        <f t="shared" si="0"/>
        <v>0</v>
      </c>
      <c r="U24" s="96">
        <f t="shared" si="1"/>
        <v>0</v>
      </c>
      <c r="V24"/>
      <c r="W24" s="94">
        <f t="shared" si="2"/>
        <v>0</v>
      </c>
      <c r="X24" s="94">
        <f t="shared" si="3"/>
        <v>0</v>
      </c>
      <c r="Y24"/>
    </row>
    <row r="25" spans="1:25" ht="247.5">
      <c r="A25" s="75">
        <v>15</v>
      </c>
      <c r="B25" s="76" t="s">
        <v>438</v>
      </c>
      <c r="C25" s="77" t="s">
        <v>439</v>
      </c>
      <c r="D25" s="76" t="s">
        <v>440</v>
      </c>
      <c r="E25" s="61">
        <v>7</v>
      </c>
      <c r="F25" s="78">
        <v>12111</v>
      </c>
      <c r="G25" s="78">
        <v>5371</v>
      </c>
      <c r="H25" s="79">
        <v>0.25</v>
      </c>
      <c r="I25" s="80">
        <v>0.66738915035917801</v>
      </c>
      <c r="J25" s="78">
        <v>4028.25</v>
      </c>
      <c r="K25" s="81">
        <v>28197.75</v>
      </c>
      <c r="L25" s="65">
        <v>0</v>
      </c>
      <c r="M25" s="82">
        <v>7</v>
      </c>
      <c r="N25" s="67"/>
      <c r="O25" s="60">
        <v>33686</v>
      </c>
      <c r="P25" s="60">
        <v>5371</v>
      </c>
      <c r="Q25" s="60">
        <v>4296.8</v>
      </c>
      <c r="R25" s="60">
        <v>4028.25</v>
      </c>
      <c r="S25"/>
      <c r="T25" s="96">
        <f t="shared" si="0"/>
        <v>52038544.800000004</v>
      </c>
      <c r="U25" s="96">
        <f t="shared" si="1"/>
        <v>48786135.75</v>
      </c>
      <c r="V25"/>
      <c r="W25" s="94">
        <f t="shared" si="2"/>
        <v>52038544.800000004</v>
      </c>
      <c r="X25" s="94">
        <f t="shared" si="3"/>
        <v>48786135.75</v>
      </c>
      <c r="Y25"/>
    </row>
    <row r="26" spans="1:25" ht="258.75">
      <c r="A26" s="75">
        <v>16</v>
      </c>
      <c r="B26" s="76" t="s">
        <v>441</v>
      </c>
      <c r="C26" s="77" t="s">
        <v>442</v>
      </c>
      <c r="D26" s="76" t="s">
        <v>443</v>
      </c>
      <c r="E26" s="61">
        <v>0</v>
      </c>
      <c r="F26" s="78">
        <v>0</v>
      </c>
      <c r="G26" s="78">
        <v>0</v>
      </c>
      <c r="H26" s="79">
        <v>0</v>
      </c>
      <c r="I26" s="80"/>
      <c r="J26" s="78">
        <v>0</v>
      </c>
      <c r="K26" s="81">
        <v>0</v>
      </c>
      <c r="L26" s="65">
        <v>0</v>
      </c>
      <c r="M26" s="82">
        <v>0</v>
      </c>
      <c r="N26" s="67"/>
      <c r="O26" s="60">
        <v>15921</v>
      </c>
      <c r="P26" s="60">
        <v>1902</v>
      </c>
      <c r="Q26" s="60">
        <v>1521.6</v>
      </c>
      <c r="R26" s="60">
        <v>1426.5</v>
      </c>
      <c r="S26"/>
      <c r="T26" s="96">
        <f t="shared" si="0"/>
        <v>0</v>
      </c>
      <c r="U26" s="96">
        <f t="shared" si="1"/>
        <v>0</v>
      </c>
      <c r="V26"/>
      <c r="W26" s="94">
        <f t="shared" si="2"/>
        <v>0</v>
      </c>
      <c r="X26" s="94">
        <f t="shared" si="3"/>
        <v>0</v>
      </c>
      <c r="Y26"/>
    </row>
    <row r="27" spans="1:25" ht="258.75">
      <c r="A27" s="75">
        <v>17</v>
      </c>
      <c r="B27" s="76" t="s">
        <v>444</v>
      </c>
      <c r="C27" s="77" t="s">
        <v>442</v>
      </c>
      <c r="D27" s="76" t="s">
        <v>445</v>
      </c>
      <c r="E27" s="61">
        <v>0</v>
      </c>
      <c r="F27" s="78">
        <v>0</v>
      </c>
      <c r="G27" s="78">
        <v>0</v>
      </c>
      <c r="H27" s="79">
        <v>0</v>
      </c>
      <c r="I27" s="80"/>
      <c r="J27" s="78">
        <v>0</v>
      </c>
      <c r="K27" s="81">
        <v>0</v>
      </c>
      <c r="L27" s="65">
        <v>0</v>
      </c>
      <c r="M27" s="82">
        <v>0</v>
      </c>
      <c r="N27" s="67"/>
      <c r="O27" s="60">
        <v>14918</v>
      </c>
      <c r="P27" s="60">
        <v>1696</v>
      </c>
      <c r="Q27" s="60">
        <v>1356.8</v>
      </c>
      <c r="R27" s="60">
        <v>1272</v>
      </c>
      <c r="S27"/>
      <c r="T27" s="96">
        <f t="shared" si="0"/>
        <v>0</v>
      </c>
      <c r="U27" s="96">
        <f t="shared" si="1"/>
        <v>0</v>
      </c>
      <c r="V27"/>
      <c r="W27" s="94">
        <f t="shared" si="2"/>
        <v>0</v>
      </c>
      <c r="X27" s="94">
        <f t="shared" si="3"/>
        <v>0</v>
      </c>
      <c r="Y27"/>
    </row>
    <row r="28" spans="1:25" ht="382.5">
      <c r="A28" s="75">
        <v>18</v>
      </c>
      <c r="B28" s="76" t="s">
        <v>446</v>
      </c>
      <c r="C28" s="83" t="s">
        <v>447</v>
      </c>
      <c r="D28" s="76" t="s">
        <v>448</v>
      </c>
      <c r="E28" s="61">
        <v>0</v>
      </c>
      <c r="F28" s="78">
        <v>0</v>
      </c>
      <c r="G28" s="78">
        <v>0</v>
      </c>
      <c r="H28" s="79">
        <v>0</v>
      </c>
      <c r="I28" s="80"/>
      <c r="J28" s="78">
        <v>0</v>
      </c>
      <c r="K28" s="81">
        <v>0</v>
      </c>
      <c r="L28" s="65">
        <v>0</v>
      </c>
      <c r="M28" s="82">
        <v>0</v>
      </c>
      <c r="N28" s="67"/>
      <c r="O28" s="60">
        <v>35951</v>
      </c>
      <c r="P28" s="60">
        <v>5649</v>
      </c>
      <c r="Q28" s="60">
        <v>4519.2</v>
      </c>
      <c r="R28" s="60">
        <v>4236.75</v>
      </c>
      <c r="S28"/>
      <c r="T28" s="96">
        <f t="shared" si="0"/>
        <v>0</v>
      </c>
      <c r="U28" s="96">
        <f t="shared" si="1"/>
        <v>0</v>
      </c>
      <c r="V28"/>
      <c r="W28" s="94">
        <f t="shared" si="2"/>
        <v>0</v>
      </c>
      <c r="X28" s="94">
        <f t="shared" si="3"/>
        <v>0</v>
      </c>
      <c r="Y28"/>
    </row>
    <row r="29" spans="1:25" ht="292.5">
      <c r="A29" s="75">
        <v>19</v>
      </c>
      <c r="B29" s="76" t="s">
        <v>449</v>
      </c>
      <c r="C29" s="83" t="s">
        <v>450</v>
      </c>
      <c r="D29" s="76" t="s">
        <v>403</v>
      </c>
      <c r="E29" s="61">
        <v>5</v>
      </c>
      <c r="F29" s="78">
        <v>14208</v>
      </c>
      <c r="G29" s="78">
        <v>6855</v>
      </c>
      <c r="H29" s="79">
        <v>0.25</v>
      </c>
      <c r="I29" s="80">
        <v>0.63814400337837796</v>
      </c>
      <c r="J29" s="78">
        <v>5141.25</v>
      </c>
      <c r="K29" s="81">
        <v>25706.25</v>
      </c>
      <c r="L29" s="65">
        <v>0</v>
      </c>
      <c r="M29" s="82">
        <v>5</v>
      </c>
      <c r="N29" s="67"/>
      <c r="O29" s="60">
        <v>111005</v>
      </c>
      <c r="P29" s="60">
        <v>6855</v>
      </c>
      <c r="Q29" s="60">
        <v>5484</v>
      </c>
      <c r="R29" s="60">
        <v>5141.25</v>
      </c>
      <c r="S29"/>
      <c r="T29" s="96">
        <f t="shared" si="0"/>
        <v>77916672</v>
      </c>
      <c r="U29" s="96">
        <f t="shared" si="1"/>
        <v>73046880</v>
      </c>
      <c r="V29"/>
      <c r="W29" s="94">
        <f t="shared" si="2"/>
        <v>77916672</v>
      </c>
      <c r="X29" s="94">
        <f t="shared" si="3"/>
        <v>73046880</v>
      </c>
      <c r="Y29"/>
    </row>
    <row r="30" spans="1:25" ht="315">
      <c r="A30" s="75">
        <v>20</v>
      </c>
      <c r="B30" s="76" t="s">
        <v>451</v>
      </c>
      <c r="C30" s="77" t="s">
        <v>452</v>
      </c>
      <c r="D30" s="76" t="s">
        <v>453</v>
      </c>
      <c r="E30" s="61">
        <v>0</v>
      </c>
      <c r="F30" s="78">
        <v>0</v>
      </c>
      <c r="G30" s="78">
        <v>0</v>
      </c>
      <c r="H30" s="79">
        <v>0</v>
      </c>
      <c r="I30" s="80"/>
      <c r="J30" s="78">
        <v>0</v>
      </c>
      <c r="K30" s="81">
        <v>0</v>
      </c>
      <c r="L30" s="65">
        <v>0</v>
      </c>
      <c r="M30" s="82">
        <v>0</v>
      </c>
      <c r="N30" s="67"/>
      <c r="O30" s="60">
        <v>27941</v>
      </c>
      <c r="P30" s="60">
        <v>8508</v>
      </c>
      <c r="Q30" s="60">
        <v>6806.4</v>
      </c>
      <c r="R30" s="60">
        <v>6381</v>
      </c>
      <c r="S30"/>
      <c r="T30" s="96">
        <f t="shared" si="0"/>
        <v>0</v>
      </c>
      <c r="U30" s="96">
        <f t="shared" si="1"/>
        <v>0</v>
      </c>
      <c r="V30"/>
      <c r="W30" s="94">
        <f t="shared" si="2"/>
        <v>0</v>
      </c>
      <c r="X30" s="94">
        <f t="shared" si="3"/>
        <v>0</v>
      </c>
      <c r="Y30"/>
    </row>
    <row r="31" spans="1:25" ht="213.75">
      <c r="A31" s="75">
        <v>21</v>
      </c>
      <c r="B31" s="76" t="s">
        <v>454</v>
      </c>
      <c r="C31" s="77" t="s">
        <v>455</v>
      </c>
      <c r="D31" s="76" t="s">
        <v>456</v>
      </c>
      <c r="E31" s="61">
        <v>6</v>
      </c>
      <c r="F31" s="78">
        <v>7776</v>
      </c>
      <c r="G31" s="78">
        <v>4362</v>
      </c>
      <c r="H31" s="79">
        <v>0.25</v>
      </c>
      <c r="I31" s="80">
        <v>0.579282407407407</v>
      </c>
      <c r="J31" s="78">
        <v>3271.5</v>
      </c>
      <c r="K31" s="81">
        <v>19629</v>
      </c>
      <c r="L31" s="65">
        <v>0</v>
      </c>
      <c r="M31" s="82">
        <v>6</v>
      </c>
      <c r="N31" s="67"/>
      <c r="O31" s="60">
        <v>17646</v>
      </c>
      <c r="P31" s="60">
        <v>4362</v>
      </c>
      <c r="Q31" s="60">
        <v>3489.6</v>
      </c>
      <c r="R31" s="60">
        <v>3271.5</v>
      </c>
      <c r="S31"/>
      <c r="T31" s="96">
        <f t="shared" si="0"/>
        <v>27135129.599999998</v>
      </c>
      <c r="U31" s="96">
        <f t="shared" si="1"/>
        <v>25439184</v>
      </c>
      <c r="V31"/>
      <c r="W31" s="94">
        <f t="shared" si="2"/>
        <v>27135129.599999998</v>
      </c>
      <c r="X31" s="94">
        <f t="shared" si="3"/>
        <v>25439184</v>
      </c>
      <c r="Y31"/>
    </row>
    <row r="32" spans="1:25" ht="281.25">
      <c r="A32" s="75">
        <v>22</v>
      </c>
      <c r="B32" s="76" t="s">
        <v>457</v>
      </c>
      <c r="C32" s="77" t="s">
        <v>458</v>
      </c>
      <c r="D32" s="76" t="s">
        <v>403</v>
      </c>
      <c r="E32" s="61">
        <v>5</v>
      </c>
      <c r="F32" s="78">
        <v>10916</v>
      </c>
      <c r="G32" s="78">
        <v>5452</v>
      </c>
      <c r="H32" s="79">
        <v>0.25</v>
      </c>
      <c r="I32" s="80">
        <v>0.62541223891535402</v>
      </c>
      <c r="J32" s="78">
        <v>4089</v>
      </c>
      <c r="K32" s="81">
        <v>20445</v>
      </c>
      <c r="L32" s="65">
        <v>0</v>
      </c>
      <c r="M32" s="82">
        <v>5</v>
      </c>
      <c r="N32" s="67"/>
      <c r="O32" s="60">
        <v>30815</v>
      </c>
      <c r="P32" s="60">
        <v>5452</v>
      </c>
      <c r="Q32" s="60">
        <v>4361.6000000000004</v>
      </c>
      <c r="R32" s="60">
        <v>4089</v>
      </c>
      <c r="S32"/>
      <c r="T32" s="96">
        <f t="shared" si="0"/>
        <v>47611225.600000001</v>
      </c>
      <c r="U32" s="96">
        <f t="shared" si="1"/>
        <v>44635524</v>
      </c>
      <c r="V32"/>
      <c r="W32" s="94">
        <f t="shared" si="2"/>
        <v>47611225.600000001</v>
      </c>
      <c r="X32" s="94">
        <f t="shared" si="3"/>
        <v>44635524</v>
      </c>
      <c r="Y32"/>
    </row>
    <row r="33" spans="1:25" ht="281.25">
      <c r="A33" s="75">
        <v>23</v>
      </c>
      <c r="B33" s="76" t="s">
        <v>459</v>
      </c>
      <c r="C33" s="77" t="s">
        <v>458</v>
      </c>
      <c r="D33" s="76" t="s">
        <v>460</v>
      </c>
      <c r="E33" s="61">
        <v>0</v>
      </c>
      <c r="F33" s="78">
        <v>0</v>
      </c>
      <c r="G33" s="78">
        <v>0</v>
      </c>
      <c r="H33" s="79">
        <v>0</v>
      </c>
      <c r="I33" s="80"/>
      <c r="J33" s="78">
        <v>0</v>
      </c>
      <c r="K33" s="81">
        <v>0</v>
      </c>
      <c r="L33" s="65">
        <v>0</v>
      </c>
      <c r="M33" s="82">
        <v>0</v>
      </c>
      <c r="N33" s="67"/>
      <c r="O33" s="60">
        <v>17646</v>
      </c>
      <c r="P33" s="60">
        <v>2593</v>
      </c>
      <c r="Q33" s="60">
        <v>2074.4</v>
      </c>
      <c r="R33" s="60">
        <v>1944.75</v>
      </c>
      <c r="S33"/>
      <c r="T33" s="96">
        <f t="shared" si="0"/>
        <v>0</v>
      </c>
      <c r="U33" s="96">
        <f t="shared" si="1"/>
        <v>0</v>
      </c>
      <c r="V33"/>
      <c r="W33" s="94">
        <f t="shared" si="2"/>
        <v>0</v>
      </c>
      <c r="X33" s="94">
        <f t="shared" si="3"/>
        <v>0</v>
      </c>
      <c r="Y33"/>
    </row>
    <row r="34" spans="1:25" ht="281.25">
      <c r="A34" s="75">
        <v>24</v>
      </c>
      <c r="B34" s="76" t="s">
        <v>461</v>
      </c>
      <c r="C34" s="77" t="s">
        <v>458</v>
      </c>
      <c r="D34" s="76" t="s">
        <v>462</v>
      </c>
      <c r="E34" s="61">
        <v>0</v>
      </c>
      <c r="F34" s="78">
        <v>0</v>
      </c>
      <c r="G34" s="78">
        <v>0</v>
      </c>
      <c r="H34" s="79">
        <v>0</v>
      </c>
      <c r="I34" s="80"/>
      <c r="J34" s="78">
        <v>0</v>
      </c>
      <c r="K34" s="81">
        <v>0</v>
      </c>
      <c r="L34" s="65">
        <v>0</v>
      </c>
      <c r="M34" s="82">
        <v>0</v>
      </c>
      <c r="N34" s="67"/>
      <c r="O34" s="60">
        <v>16263</v>
      </c>
      <c r="P34" s="60">
        <v>1719</v>
      </c>
      <c r="Q34" s="60">
        <v>1375.2</v>
      </c>
      <c r="R34" s="60">
        <v>1289.25</v>
      </c>
      <c r="S34"/>
      <c r="T34" s="96">
        <f t="shared" si="0"/>
        <v>0</v>
      </c>
      <c r="U34" s="96">
        <f t="shared" si="1"/>
        <v>0</v>
      </c>
      <c r="V34"/>
      <c r="W34" s="94">
        <f t="shared" si="2"/>
        <v>0</v>
      </c>
      <c r="X34" s="94">
        <f t="shared" si="3"/>
        <v>0</v>
      </c>
      <c r="Y34"/>
    </row>
    <row r="35" spans="1:25" ht="213.75">
      <c r="A35" s="75">
        <v>25</v>
      </c>
      <c r="B35" s="76" t="s">
        <v>463</v>
      </c>
      <c r="C35" s="77" t="s">
        <v>464</v>
      </c>
      <c r="D35" s="76" t="s">
        <v>465</v>
      </c>
      <c r="E35" s="61">
        <v>0</v>
      </c>
      <c r="F35" s="78">
        <v>0</v>
      </c>
      <c r="G35" s="78">
        <v>0</v>
      </c>
      <c r="H35" s="79">
        <v>0</v>
      </c>
      <c r="I35" s="80"/>
      <c r="J35" s="78">
        <v>0</v>
      </c>
      <c r="K35" s="81">
        <v>0</v>
      </c>
      <c r="L35" s="65">
        <v>0</v>
      </c>
      <c r="M35" s="82">
        <v>0</v>
      </c>
      <c r="N35" s="67"/>
      <c r="O35" s="60">
        <v>203616</v>
      </c>
      <c r="P35" s="60">
        <v>4907</v>
      </c>
      <c r="Q35" s="60">
        <v>3925.6</v>
      </c>
      <c r="R35" s="60">
        <v>3680.25</v>
      </c>
      <c r="S35"/>
      <c r="T35" s="96">
        <f t="shared" si="0"/>
        <v>0</v>
      </c>
      <c r="U35" s="96">
        <f t="shared" si="1"/>
        <v>0</v>
      </c>
      <c r="V35"/>
      <c r="W35" s="94">
        <f t="shared" si="2"/>
        <v>0</v>
      </c>
      <c r="X35" s="94">
        <f t="shared" si="3"/>
        <v>0</v>
      </c>
      <c r="Y35"/>
    </row>
    <row r="36" spans="1:25" ht="45">
      <c r="A36" s="75">
        <v>26</v>
      </c>
      <c r="B36" s="76" t="s">
        <v>466</v>
      </c>
      <c r="C36" s="77" t="s">
        <v>467</v>
      </c>
      <c r="D36" s="76" t="s">
        <v>468</v>
      </c>
      <c r="E36" s="61">
        <v>0</v>
      </c>
      <c r="F36" s="78">
        <v>0</v>
      </c>
      <c r="G36" s="78">
        <v>0</v>
      </c>
      <c r="H36" s="79">
        <v>0</v>
      </c>
      <c r="I36" s="80"/>
      <c r="J36" s="78">
        <v>0</v>
      </c>
      <c r="K36" s="81">
        <v>0</v>
      </c>
      <c r="L36" s="65">
        <v>0</v>
      </c>
      <c r="M36" s="82">
        <v>0</v>
      </c>
      <c r="N36" s="67"/>
      <c r="O36" s="60">
        <v>44492</v>
      </c>
      <c r="P36" s="60">
        <v>3069</v>
      </c>
      <c r="Q36" s="60">
        <v>2455.1999999999998</v>
      </c>
      <c r="R36" s="60">
        <v>2301.75</v>
      </c>
      <c r="S36"/>
      <c r="T36" s="96">
        <f t="shared" si="0"/>
        <v>0</v>
      </c>
      <c r="U36" s="96">
        <f t="shared" si="1"/>
        <v>0</v>
      </c>
      <c r="V36"/>
      <c r="W36" s="94">
        <f t="shared" si="2"/>
        <v>0</v>
      </c>
      <c r="X36" s="94">
        <f t="shared" si="3"/>
        <v>0</v>
      </c>
      <c r="Y36"/>
    </row>
    <row r="37" spans="1:25" ht="191.25">
      <c r="A37" s="75">
        <v>27</v>
      </c>
      <c r="B37" s="76" t="s">
        <v>469</v>
      </c>
      <c r="C37" s="77" t="s">
        <v>470</v>
      </c>
      <c r="D37" s="76" t="s">
        <v>403</v>
      </c>
      <c r="E37" s="61">
        <v>5</v>
      </c>
      <c r="F37" s="78">
        <v>9378</v>
      </c>
      <c r="G37" s="78">
        <v>4173</v>
      </c>
      <c r="H37" s="79">
        <v>0.19999999999999998</v>
      </c>
      <c r="I37" s="80">
        <v>0.64401791426743404</v>
      </c>
      <c r="J37" s="78">
        <v>3338.4</v>
      </c>
      <c r="K37" s="81">
        <v>16692</v>
      </c>
      <c r="L37" s="65">
        <v>0</v>
      </c>
      <c r="M37" s="82">
        <v>5</v>
      </c>
      <c r="N37" s="67"/>
      <c r="O37" s="60">
        <v>35290</v>
      </c>
      <c r="P37" s="60">
        <v>4173</v>
      </c>
      <c r="Q37" s="60">
        <v>3338.4</v>
      </c>
      <c r="R37" s="60">
        <v>3129.75</v>
      </c>
      <c r="S37"/>
      <c r="T37" s="96">
        <f t="shared" si="0"/>
        <v>31307515.199999999</v>
      </c>
      <c r="U37" s="96">
        <f t="shared" si="1"/>
        <v>29350795.5</v>
      </c>
      <c r="V37"/>
      <c r="W37" s="94">
        <f t="shared" si="2"/>
        <v>31307515.199999999</v>
      </c>
      <c r="X37" s="94">
        <f t="shared" si="3"/>
        <v>29350795.5</v>
      </c>
      <c r="Y37"/>
    </row>
    <row r="38" spans="1:25" ht="247.5">
      <c r="A38" s="75">
        <v>28</v>
      </c>
      <c r="B38" s="76" t="s">
        <v>471</v>
      </c>
      <c r="C38" s="83" t="s">
        <v>472</v>
      </c>
      <c r="D38" s="76" t="s">
        <v>443</v>
      </c>
      <c r="E38" s="61">
        <v>0</v>
      </c>
      <c r="F38" s="78">
        <v>0</v>
      </c>
      <c r="G38" s="78">
        <v>0</v>
      </c>
      <c r="H38" s="79">
        <v>0</v>
      </c>
      <c r="I38" s="80"/>
      <c r="J38" s="78">
        <v>0</v>
      </c>
      <c r="K38" s="81">
        <v>0</v>
      </c>
      <c r="L38" s="65">
        <v>0</v>
      </c>
      <c r="M38" s="82">
        <v>0</v>
      </c>
      <c r="N38" s="67"/>
      <c r="O38" s="60">
        <v>14552</v>
      </c>
      <c r="P38" s="60">
        <v>2685</v>
      </c>
      <c r="Q38" s="60">
        <v>2148</v>
      </c>
      <c r="R38" s="60">
        <v>2013.75</v>
      </c>
      <c r="S38"/>
      <c r="T38" s="96">
        <f t="shared" si="0"/>
        <v>0</v>
      </c>
      <c r="U38" s="96">
        <f t="shared" si="1"/>
        <v>0</v>
      </c>
      <c r="V38"/>
      <c r="W38" s="94">
        <f t="shared" si="2"/>
        <v>0</v>
      </c>
      <c r="X38" s="94">
        <f t="shared" si="3"/>
        <v>0</v>
      </c>
      <c r="Y38"/>
    </row>
    <row r="39" spans="1:25" ht="247.5">
      <c r="A39" s="75">
        <v>29</v>
      </c>
      <c r="B39" s="76" t="s">
        <v>473</v>
      </c>
      <c r="C39" s="77" t="s">
        <v>472</v>
      </c>
      <c r="D39" s="76" t="s">
        <v>474</v>
      </c>
      <c r="E39" s="61">
        <v>0</v>
      </c>
      <c r="F39" s="78">
        <v>0</v>
      </c>
      <c r="G39" s="78">
        <v>0</v>
      </c>
      <c r="H39" s="79">
        <v>0</v>
      </c>
      <c r="I39" s="80"/>
      <c r="J39" s="78">
        <v>0</v>
      </c>
      <c r="K39" s="81">
        <v>0</v>
      </c>
      <c r="L39" s="65">
        <v>0</v>
      </c>
      <c r="M39" s="82">
        <v>0</v>
      </c>
      <c r="N39" s="67"/>
      <c r="O39" s="60">
        <v>10426</v>
      </c>
      <c r="P39" s="60">
        <v>1744</v>
      </c>
      <c r="Q39" s="60">
        <v>1395.2</v>
      </c>
      <c r="R39" s="60">
        <v>1308</v>
      </c>
      <c r="S39"/>
      <c r="T39" s="96">
        <f t="shared" si="0"/>
        <v>0</v>
      </c>
      <c r="U39" s="96">
        <f t="shared" si="1"/>
        <v>0</v>
      </c>
      <c r="V39"/>
      <c r="W39" s="94">
        <f t="shared" si="2"/>
        <v>0</v>
      </c>
      <c r="X39" s="94">
        <f t="shared" si="3"/>
        <v>0</v>
      </c>
      <c r="Y39"/>
    </row>
    <row r="40" spans="1:25" ht="281.25">
      <c r="A40" s="75">
        <v>30</v>
      </c>
      <c r="B40" s="76" t="s">
        <v>475</v>
      </c>
      <c r="C40" s="77" t="s">
        <v>476</v>
      </c>
      <c r="D40" s="76" t="s">
        <v>465</v>
      </c>
      <c r="E40" s="61">
        <v>7</v>
      </c>
      <c r="F40" s="78">
        <v>8873</v>
      </c>
      <c r="G40" s="78">
        <v>5064</v>
      </c>
      <c r="H40" s="79">
        <v>0.25</v>
      </c>
      <c r="I40" s="80">
        <v>0.57195987828243</v>
      </c>
      <c r="J40" s="78">
        <v>3798</v>
      </c>
      <c r="K40" s="81">
        <v>26586</v>
      </c>
      <c r="L40" s="65">
        <v>0</v>
      </c>
      <c r="M40" s="82">
        <v>7</v>
      </c>
      <c r="N40" s="67"/>
      <c r="O40" s="60">
        <v>35951</v>
      </c>
      <c r="P40" s="60">
        <v>5064</v>
      </c>
      <c r="Q40" s="60">
        <v>4051.2</v>
      </c>
      <c r="R40" s="60">
        <v>3798</v>
      </c>
      <c r="S40"/>
      <c r="T40" s="96">
        <f t="shared" si="0"/>
        <v>35946297.600000001</v>
      </c>
      <c r="U40" s="96">
        <f t="shared" si="1"/>
        <v>33699654</v>
      </c>
      <c r="V40"/>
      <c r="W40" s="94">
        <f t="shared" si="2"/>
        <v>35946297.600000001</v>
      </c>
      <c r="X40" s="94">
        <f t="shared" si="3"/>
        <v>33699654</v>
      </c>
      <c r="Y40"/>
    </row>
    <row r="41" spans="1:25" ht="281.25">
      <c r="A41" s="75">
        <v>31</v>
      </c>
      <c r="B41" s="76" t="s">
        <v>477</v>
      </c>
      <c r="C41" s="77" t="s">
        <v>476</v>
      </c>
      <c r="D41" s="76" t="s">
        <v>478</v>
      </c>
      <c r="E41" s="61">
        <v>0</v>
      </c>
      <c r="F41" s="78">
        <v>0</v>
      </c>
      <c r="G41" s="78">
        <v>0</v>
      </c>
      <c r="H41" s="79">
        <v>0</v>
      </c>
      <c r="I41" s="80"/>
      <c r="J41" s="78">
        <v>0</v>
      </c>
      <c r="K41" s="81">
        <v>0</v>
      </c>
      <c r="L41" s="65">
        <v>0</v>
      </c>
      <c r="M41" s="82">
        <v>0</v>
      </c>
      <c r="N41" s="67"/>
      <c r="O41" s="60">
        <v>20854</v>
      </c>
      <c r="P41" s="60">
        <v>2170</v>
      </c>
      <c r="Q41" s="60">
        <v>1736</v>
      </c>
      <c r="R41" s="60">
        <v>1627.5</v>
      </c>
      <c r="S41"/>
      <c r="T41" s="96">
        <f t="shared" si="0"/>
        <v>0</v>
      </c>
      <c r="U41" s="96">
        <f t="shared" si="1"/>
        <v>0</v>
      </c>
      <c r="V41"/>
      <c r="W41" s="94">
        <f t="shared" si="2"/>
        <v>0</v>
      </c>
      <c r="X41" s="94">
        <f t="shared" si="3"/>
        <v>0</v>
      </c>
      <c r="Y41"/>
    </row>
    <row r="42" spans="1:25" ht="281.25">
      <c r="A42" s="75">
        <v>32</v>
      </c>
      <c r="B42" s="76" t="s">
        <v>479</v>
      </c>
      <c r="C42" s="77" t="s">
        <v>480</v>
      </c>
      <c r="D42" s="76" t="s">
        <v>481</v>
      </c>
      <c r="E42" s="61">
        <v>0</v>
      </c>
      <c r="F42" s="78">
        <v>0</v>
      </c>
      <c r="G42" s="78">
        <v>0</v>
      </c>
      <c r="H42" s="79">
        <v>0</v>
      </c>
      <c r="I42" s="80"/>
      <c r="J42" s="78">
        <v>0</v>
      </c>
      <c r="K42" s="81">
        <v>0</v>
      </c>
      <c r="L42" s="65">
        <v>0</v>
      </c>
      <c r="M42" s="82">
        <v>0</v>
      </c>
      <c r="N42" s="67"/>
      <c r="O42" s="60">
        <v>57884</v>
      </c>
      <c r="P42" s="60">
        <v>13286</v>
      </c>
      <c r="Q42" s="60">
        <v>10628.8</v>
      </c>
      <c r="R42" s="60">
        <v>9964.5</v>
      </c>
      <c r="S42"/>
      <c r="T42" s="96">
        <f t="shared" si="0"/>
        <v>0</v>
      </c>
      <c r="U42" s="96">
        <f t="shared" si="1"/>
        <v>0</v>
      </c>
      <c r="V42"/>
      <c r="W42" s="94">
        <f t="shared" si="2"/>
        <v>0</v>
      </c>
      <c r="X42" s="94">
        <f t="shared" si="3"/>
        <v>0</v>
      </c>
      <c r="Y42"/>
    </row>
    <row r="43" spans="1:25" ht="67.5">
      <c r="A43" s="75">
        <v>33</v>
      </c>
      <c r="B43" s="76" t="s">
        <v>482</v>
      </c>
      <c r="C43" s="77" t="s">
        <v>483</v>
      </c>
      <c r="D43" s="76" t="s">
        <v>403</v>
      </c>
      <c r="E43" s="61">
        <v>2</v>
      </c>
      <c r="F43" s="78">
        <v>29932</v>
      </c>
      <c r="G43" s="78">
        <v>11723</v>
      </c>
      <c r="H43" s="79">
        <v>0.25</v>
      </c>
      <c r="I43" s="80">
        <v>0.70625918749164796</v>
      </c>
      <c r="J43" s="78">
        <v>8792.25</v>
      </c>
      <c r="K43" s="81">
        <v>17584.5</v>
      </c>
      <c r="L43" s="65">
        <v>0</v>
      </c>
      <c r="M43" s="82">
        <v>2</v>
      </c>
      <c r="N43" s="67"/>
      <c r="O43" s="60">
        <v>51332</v>
      </c>
      <c r="P43" s="60">
        <v>11723</v>
      </c>
      <c r="Q43" s="60">
        <v>9378.4</v>
      </c>
      <c r="R43" s="60">
        <v>8792.25</v>
      </c>
      <c r="S43"/>
      <c r="T43" s="96">
        <f t="shared" si="0"/>
        <v>280714268.80000001</v>
      </c>
      <c r="U43" s="96">
        <f t="shared" si="1"/>
        <v>263169627</v>
      </c>
      <c r="V43"/>
      <c r="W43" s="94">
        <f t="shared" si="2"/>
        <v>280714268.80000001</v>
      </c>
      <c r="X43" s="94">
        <f t="shared" si="3"/>
        <v>263169627</v>
      </c>
      <c r="Y43"/>
    </row>
    <row r="44" spans="1:25" ht="67.5">
      <c r="A44" s="75">
        <v>34</v>
      </c>
      <c r="B44" s="76" t="s">
        <v>484</v>
      </c>
      <c r="C44" s="77" t="s">
        <v>485</v>
      </c>
      <c r="D44" s="76" t="s">
        <v>486</v>
      </c>
      <c r="E44" s="61">
        <v>0</v>
      </c>
      <c r="F44" s="78">
        <v>0</v>
      </c>
      <c r="G44" s="78">
        <v>0</v>
      </c>
      <c r="H44" s="79">
        <v>0</v>
      </c>
      <c r="I44" s="80"/>
      <c r="J44" s="78">
        <v>0</v>
      </c>
      <c r="K44" s="81">
        <v>0</v>
      </c>
      <c r="L44" s="65">
        <v>0</v>
      </c>
      <c r="M44" s="82">
        <v>0</v>
      </c>
      <c r="N44" s="67"/>
      <c r="O44" s="60">
        <v>21399</v>
      </c>
      <c r="P44" s="60">
        <v>3084</v>
      </c>
      <c r="Q44" s="60">
        <v>2467.1999999999998</v>
      </c>
      <c r="R44" s="60">
        <v>2313</v>
      </c>
      <c r="S44"/>
      <c r="T44" s="96">
        <f t="shared" si="0"/>
        <v>0</v>
      </c>
      <c r="U44" s="96">
        <f t="shared" si="1"/>
        <v>0</v>
      </c>
      <c r="V44"/>
      <c r="W44" s="94">
        <f t="shared" si="2"/>
        <v>0</v>
      </c>
      <c r="X44" s="94">
        <f t="shared" si="3"/>
        <v>0</v>
      </c>
      <c r="Y44"/>
    </row>
    <row r="45" spans="1:25" ht="67.5">
      <c r="A45" s="75">
        <v>35</v>
      </c>
      <c r="B45" s="76" t="s">
        <v>487</v>
      </c>
      <c r="C45" s="77" t="s">
        <v>488</v>
      </c>
      <c r="D45" s="76" t="s">
        <v>489</v>
      </c>
      <c r="E45" s="61">
        <v>0</v>
      </c>
      <c r="F45" s="78">
        <v>0</v>
      </c>
      <c r="G45" s="78">
        <v>0</v>
      </c>
      <c r="H45" s="79">
        <v>0</v>
      </c>
      <c r="I45" s="80"/>
      <c r="J45" s="78">
        <v>0</v>
      </c>
      <c r="K45" s="81">
        <v>0</v>
      </c>
      <c r="L45" s="65">
        <v>0</v>
      </c>
      <c r="M45" s="82">
        <v>0</v>
      </c>
      <c r="N45" s="67"/>
      <c r="O45" s="60">
        <v>15720</v>
      </c>
      <c r="P45" s="60">
        <v>2692</v>
      </c>
      <c r="Q45" s="60">
        <v>2153.6</v>
      </c>
      <c r="R45" s="60">
        <v>2019</v>
      </c>
      <c r="S45"/>
      <c r="T45" s="96">
        <f t="shared" si="0"/>
        <v>0</v>
      </c>
      <c r="U45" s="96">
        <f t="shared" si="1"/>
        <v>0</v>
      </c>
      <c r="V45"/>
      <c r="W45" s="94">
        <f t="shared" si="2"/>
        <v>0</v>
      </c>
      <c r="X45" s="94">
        <f t="shared" si="3"/>
        <v>0</v>
      </c>
      <c r="Y45"/>
    </row>
    <row r="46" spans="1:25" ht="67.5">
      <c r="A46" s="75">
        <v>36</v>
      </c>
      <c r="B46" s="76" t="s">
        <v>490</v>
      </c>
      <c r="C46" s="77" t="s">
        <v>488</v>
      </c>
      <c r="D46" s="76" t="s">
        <v>465</v>
      </c>
      <c r="E46" s="61">
        <v>1</v>
      </c>
      <c r="F46" s="78">
        <v>18769</v>
      </c>
      <c r="G46" s="78">
        <v>10365</v>
      </c>
      <c r="H46" s="79">
        <v>0.2</v>
      </c>
      <c r="I46" s="80">
        <v>0.55820768288134703</v>
      </c>
      <c r="J46" s="78">
        <v>8292</v>
      </c>
      <c r="K46" s="81">
        <v>8292</v>
      </c>
      <c r="L46" s="65">
        <v>0</v>
      </c>
      <c r="M46" s="82">
        <v>1</v>
      </c>
      <c r="N46" s="67"/>
      <c r="O46" s="60">
        <v>47933</v>
      </c>
      <c r="P46" s="60">
        <v>10365</v>
      </c>
      <c r="Q46" s="60">
        <v>8292</v>
      </c>
      <c r="R46" s="60">
        <v>7773.75</v>
      </c>
      <c r="S46"/>
      <c r="T46" s="96">
        <f t="shared" si="0"/>
        <v>155632548</v>
      </c>
      <c r="U46" s="96">
        <f t="shared" si="1"/>
        <v>145905513.75</v>
      </c>
      <c r="V46"/>
      <c r="W46" s="94">
        <f t="shared" si="2"/>
        <v>155632548</v>
      </c>
      <c r="X46" s="94">
        <f t="shared" si="3"/>
        <v>145905513.75</v>
      </c>
      <c r="Y46"/>
    </row>
    <row r="47" spans="1:25" ht="236.25">
      <c r="A47" s="75">
        <v>37</v>
      </c>
      <c r="B47" s="76" t="s">
        <v>491</v>
      </c>
      <c r="C47" s="77" t="s">
        <v>492</v>
      </c>
      <c r="D47" s="76" t="s">
        <v>493</v>
      </c>
      <c r="E47" s="61">
        <v>0</v>
      </c>
      <c r="F47" s="78">
        <v>0</v>
      </c>
      <c r="G47" s="78">
        <v>0</v>
      </c>
      <c r="H47" s="79">
        <v>0</v>
      </c>
      <c r="I47" s="80"/>
      <c r="J47" s="78">
        <v>0</v>
      </c>
      <c r="K47" s="81">
        <v>0</v>
      </c>
      <c r="L47" s="65">
        <v>0</v>
      </c>
      <c r="M47" s="82">
        <v>0</v>
      </c>
      <c r="N47" s="67"/>
      <c r="O47" s="60">
        <v>21656</v>
      </c>
      <c r="P47" s="60">
        <v>2991</v>
      </c>
      <c r="Q47" s="60">
        <v>2392.8000000000002</v>
      </c>
      <c r="R47" s="60">
        <v>2243.25</v>
      </c>
      <c r="S47"/>
      <c r="T47" s="96">
        <f t="shared" si="0"/>
        <v>0</v>
      </c>
      <c r="U47" s="96">
        <f t="shared" si="1"/>
        <v>0</v>
      </c>
      <c r="V47"/>
      <c r="W47" s="94">
        <f t="shared" si="2"/>
        <v>0</v>
      </c>
      <c r="X47" s="94">
        <f t="shared" si="3"/>
        <v>0</v>
      </c>
      <c r="Y47"/>
    </row>
    <row r="48" spans="1:25" ht="236.25">
      <c r="A48" s="75">
        <v>38</v>
      </c>
      <c r="B48" s="76" t="s">
        <v>494</v>
      </c>
      <c r="C48" s="77" t="s">
        <v>492</v>
      </c>
      <c r="D48" s="76" t="s">
        <v>495</v>
      </c>
      <c r="E48" s="61">
        <v>0</v>
      </c>
      <c r="F48" s="78">
        <v>0</v>
      </c>
      <c r="G48" s="78">
        <v>0</v>
      </c>
      <c r="H48" s="79">
        <v>0</v>
      </c>
      <c r="I48" s="80"/>
      <c r="J48" s="78">
        <v>0</v>
      </c>
      <c r="K48" s="81">
        <v>0</v>
      </c>
      <c r="L48" s="65">
        <v>0</v>
      </c>
      <c r="M48" s="82">
        <v>0</v>
      </c>
      <c r="N48" s="67"/>
      <c r="O48" s="60">
        <v>17975</v>
      </c>
      <c r="P48" s="60">
        <v>1879</v>
      </c>
      <c r="Q48" s="60">
        <v>1503.2</v>
      </c>
      <c r="R48" s="60">
        <v>1409.25</v>
      </c>
      <c r="S48"/>
      <c r="T48" s="96">
        <f t="shared" si="0"/>
        <v>0</v>
      </c>
      <c r="U48" s="96">
        <f t="shared" si="1"/>
        <v>0</v>
      </c>
      <c r="V48"/>
      <c r="W48" s="94">
        <f t="shared" si="2"/>
        <v>0</v>
      </c>
      <c r="X48" s="94">
        <f t="shared" si="3"/>
        <v>0</v>
      </c>
      <c r="Y48"/>
    </row>
    <row r="49" spans="1:25" ht="123.75">
      <c r="A49" s="75">
        <v>39</v>
      </c>
      <c r="B49" s="76" t="s">
        <v>496</v>
      </c>
      <c r="C49" s="77" t="s">
        <v>497</v>
      </c>
      <c r="D49" s="76" t="s">
        <v>465</v>
      </c>
      <c r="E49" s="61">
        <v>2</v>
      </c>
      <c r="F49" s="78">
        <v>12891</v>
      </c>
      <c r="G49" s="78">
        <v>5937</v>
      </c>
      <c r="H49" s="79">
        <v>0.19999999999999993</v>
      </c>
      <c r="I49" s="80">
        <v>0.631556900162904</v>
      </c>
      <c r="J49" s="78">
        <v>4749.6000000000004</v>
      </c>
      <c r="K49" s="81">
        <v>9499.2000000000007</v>
      </c>
      <c r="L49" s="65">
        <v>0</v>
      </c>
      <c r="M49" s="82">
        <v>2</v>
      </c>
      <c r="N49" s="67"/>
      <c r="O49" s="60">
        <v>46519</v>
      </c>
      <c r="P49" s="60">
        <v>5937</v>
      </c>
      <c r="Q49" s="60">
        <v>4749.6000000000004</v>
      </c>
      <c r="R49" s="60">
        <v>4452.75</v>
      </c>
      <c r="S49"/>
      <c r="T49" s="96">
        <f t="shared" si="0"/>
        <v>61227093.600000001</v>
      </c>
      <c r="U49" s="96">
        <f t="shared" si="1"/>
        <v>57400400.25</v>
      </c>
      <c r="V49"/>
      <c r="W49" s="94">
        <f t="shared" si="2"/>
        <v>61227093.600000001</v>
      </c>
      <c r="X49" s="94">
        <f t="shared" si="3"/>
        <v>57400400.25</v>
      </c>
      <c r="Y49"/>
    </row>
    <row r="50" spans="1:25" ht="157.5">
      <c r="A50" s="75">
        <v>40</v>
      </c>
      <c r="B50" s="76" t="s">
        <v>498</v>
      </c>
      <c r="C50" s="77" t="s">
        <v>499</v>
      </c>
      <c r="D50" s="76" t="s">
        <v>440</v>
      </c>
      <c r="E50" s="61">
        <v>0</v>
      </c>
      <c r="F50" s="78">
        <v>0</v>
      </c>
      <c r="G50" s="78">
        <v>0</v>
      </c>
      <c r="H50" s="79">
        <v>0</v>
      </c>
      <c r="I50" s="80"/>
      <c r="J50" s="78">
        <v>0</v>
      </c>
      <c r="K50" s="81">
        <v>0</v>
      </c>
      <c r="L50" s="65">
        <v>0</v>
      </c>
      <c r="M50" s="82">
        <v>0</v>
      </c>
      <c r="N50" s="67"/>
      <c r="O50" s="60">
        <v>49645</v>
      </c>
      <c r="P50" s="60">
        <v>4579</v>
      </c>
      <c r="Q50" s="60">
        <v>3663.2</v>
      </c>
      <c r="R50" s="60">
        <v>3434.25</v>
      </c>
      <c r="S50"/>
      <c r="T50" s="96">
        <f t="shared" si="0"/>
        <v>0</v>
      </c>
      <c r="U50" s="96">
        <f t="shared" si="1"/>
        <v>0</v>
      </c>
      <c r="V50"/>
      <c r="W50" s="94">
        <f t="shared" si="2"/>
        <v>0</v>
      </c>
      <c r="X50" s="94">
        <f t="shared" si="3"/>
        <v>0</v>
      </c>
      <c r="Y50"/>
    </row>
    <row r="51" spans="1:25" ht="213.75">
      <c r="A51" s="75">
        <v>41</v>
      </c>
      <c r="B51" s="76" t="s">
        <v>500</v>
      </c>
      <c r="C51" s="77" t="s">
        <v>501</v>
      </c>
      <c r="D51" s="76" t="s">
        <v>502</v>
      </c>
      <c r="E51" s="61">
        <v>6</v>
      </c>
      <c r="F51" s="78">
        <v>4242</v>
      </c>
      <c r="G51" s="78">
        <v>1736</v>
      </c>
      <c r="H51" s="79">
        <v>0.20000000000000004</v>
      </c>
      <c r="I51" s="80">
        <v>0.67260726072607302</v>
      </c>
      <c r="J51" s="78">
        <v>1388.8</v>
      </c>
      <c r="K51" s="81">
        <v>8332.7999999999993</v>
      </c>
      <c r="L51" s="65">
        <v>0</v>
      </c>
      <c r="M51" s="82">
        <v>6</v>
      </c>
      <c r="N51" s="67"/>
      <c r="O51" s="60">
        <v>17646</v>
      </c>
      <c r="P51" s="60">
        <v>1736</v>
      </c>
      <c r="Q51" s="60">
        <v>1388.8</v>
      </c>
      <c r="R51" s="60">
        <v>1302</v>
      </c>
      <c r="S51"/>
      <c r="T51" s="96">
        <f t="shared" si="0"/>
        <v>5891289.5999999996</v>
      </c>
      <c r="U51" s="96">
        <f t="shared" si="1"/>
        <v>5523084</v>
      </c>
      <c r="V51"/>
      <c r="W51" s="94">
        <f t="shared" si="2"/>
        <v>5891289.5999999996</v>
      </c>
      <c r="X51" s="94">
        <f t="shared" si="3"/>
        <v>5523084</v>
      </c>
      <c r="Y51"/>
    </row>
    <row r="52" spans="1:25" ht="78.75">
      <c r="A52" s="75">
        <v>42</v>
      </c>
      <c r="B52" s="76" t="s">
        <v>503</v>
      </c>
      <c r="C52" s="77" t="s">
        <v>504</v>
      </c>
      <c r="D52" s="76" t="s">
        <v>505</v>
      </c>
      <c r="E52" s="61">
        <v>0</v>
      </c>
      <c r="F52" s="78">
        <v>0</v>
      </c>
      <c r="G52" s="78">
        <v>0</v>
      </c>
      <c r="H52" s="79">
        <v>0</v>
      </c>
      <c r="I52" s="80"/>
      <c r="J52" s="78">
        <v>0</v>
      </c>
      <c r="K52" s="81">
        <v>0</v>
      </c>
      <c r="L52" s="65">
        <v>0</v>
      </c>
      <c r="M52" s="82">
        <v>0</v>
      </c>
      <c r="N52" s="67"/>
      <c r="O52" s="60">
        <v>33383</v>
      </c>
      <c r="P52" s="60">
        <v>2827</v>
      </c>
      <c r="Q52" s="60">
        <v>2261.6</v>
      </c>
      <c r="R52" s="60">
        <v>2120.25</v>
      </c>
      <c r="S52"/>
      <c r="T52" s="96">
        <f t="shared" si="0"/>
        <v>0</v>
      </c>
      <c r="U52" s="96">
        <f t="shared" si="1"/>
        <v>0</v>
      </c>
      <c r="V52"/>
      <c r="W52" s="94">
        <f t="shared" si="2"/>
        <v>0</v>
      </c>
      <c r="X52" s="94">
        <f t="shared" si="3"/>
        <v>0</v>
      </c>
      <c r="Y52"/>
    </row>
    <row r="53" spans="1:25" ht="67.5">
      <c r="A53" s="75">
        <v>43</v>
      </c>
      <c r="B53" s="76" t="s">
        <v>506</v>
      </c>
      <c r="C53" s="77" t="s">
        <v>507</v>
      </c>
      <c r="D53" s="76" t="s">
        <v>508</v>
      </c>
      <c r="E53" s="61">
        <v>0</v>
      </c>
      <c r="F53" s="78">
        <v>0</v>
      </c>
      <c r="G53" s="78">
        <v>0</v>
      </c>
      <c r="H53" s="79">
        <v>0</v>
      </c>
      <c r="I53" s="80"/>
      <c r="J53" s="78">
        <v>0</v>
      </c>
      <c r="K53" s="81">
        <v>0</v>
      </c>
      <c r="L53" s="65">
        <v>0</v>
      </c>
      <c r="M53" s="82">
        <v>0</v>
      </c>
      <c r="N53" s="67"/>
      <c r="O53" s="60">
        <v>19250</v>
      </c>
      <c r="P53" s="60">
        <v>4072</v>
      </c>
      <c r="Q53" s="60">
        <v>3257.6</v>
      </c>
      <c r="R53" s="60">
        <v>3054</v>
      </c>
      <c r="S53"/>
      <c r="T53" s="96">
        <f t="shared" si="0"/>
        <v>0</v>
      </c>
      <c r="U53" s="96">
        <f t="shared" si="1"/>
        <v>0</v>
      </c>
      <c r="V53"/>
      <c r="W53" s="94">
        <f t="shared" si="2"/>
        <v>0</v>
      </c>
      <c r="X53" s="94">
        <f t="shared" si="3"/>
        <v>0</v>
      </c>
      <c r="Y53"/>
    </row>
    <row r="54" spans="1:25" ht="78.75">
      <c r="A54" s="75">
        <v>44</v>
      </c>
      <c r="B54" s="76" t="s">
        <v>509</v>
      </c>
      <c r="C54" s="77" t="s">
        <v>510</v>
      </c>
      <c r="D54" s="76" t="s">
        <v>403</v>
      </c>
      <c r="E54" s="61">
        <v>6</v>
      </c>
      <c r="F54" s="78">
        <v>31886</v>
      </c>
      <c r="G54" s="78">
        <v>17640</v>
      </c>
      <c r="H54" s="79">
        <v>0.25</v>
      </c>
      <c r="I54" s="80">
        <v>0.58508436304334199</v>
      </c>
      <c r="J54" s="78">
        <v>13230</v>
      </c>
      <c r="K54" s="81">
        <v>79380</v>
      </c>
      <c r="L54" s="65">
        <v>0</v>
      </c>
      <c r="M54" s="82">
        <v>6</v>
      </c>
      <c r="N54" s="67"/>
      <c r="O54" s="60">
        <v>92444</v>
      </c>
      <c r="P54" s="60">
        <v>17640</v>
      </c>
      <c r="Q54" s="60">
        <v>14112</v>
      </c>
      <c r="R54" s="60">
        <v>13230</v>
      </c>
      <c r="S54"/>
      <c r="T54" s="96">
        <f t="shared" si="0"/>
        <v>449975232</v>
      </c>
      <c r="U54" s="96">
        <f t="shared" si="1"/>
        <v>421851780</v>
      </c>
      <c r="V54"/>
      <c r="W54" s="94">
        <f t="shared" si="2"/>
        <v>449975232</v>
      </c>
      <c r="X54" s="94">
        <f t="shared" si="3"/>
        <v>421851780</v>
      </c>
      <c r="Y54"/>
    </row>
    <row r="55" spans="1:25" ht="67.5">
      <c r="A55" s="75">
        <v>45</v>
      </c>
      <c r="B55" s="76" t="s">
        <v>511</v>
      </c>
      <c r="C55" s="83" t="s">
        <v>512</v>
      </c>
      <c r="D55" s="76" t="s">
        <v>465</v>
      </c>
      <c r="E55" s="61">
        <v>5</v>
      </c>
      <c r="F55" s="78">
        <v>13083</v>
      </c>
      <c r="G55" s="78">
        <v>7349</v>
      </c>
      <c r="H55" s="79">
        <v>0.25</v>
      </c>
      <c r="I55" s="80">
        <v>0.57870901169456501</v>
      </c>
      <c r="J55" s="78">
        <v>5511.75</v>
      </c>
      <c r="K55" s="81">
        <v>27558.75</v>
      </c>
      <c r="L55" s="65">
        <v>0</v>
      </c>
      <c r="M55" s="82">
        <v>5</v>
      </c>
      <c r="N55" s="67"/>
      <c r="O55" s="60">
        <v>68977</v>
      </c>
      <c r="P55" s="60">
        <v>7349</v>
      </c>
      <c r="Q55" s="60">
        <v>5879.2</v>
      </c>
      <c r="R55" s="60">
        <v>5511.75</v>
      </c>
      <c r="S55"/>
      <c r="T55" s="96">
        <f t="shared" si="0"/>
        <v>76917573.599999994</v>
      </c>
      <c r="U55" s="96">
        <f t="shared" si="1"/>
        <v>72110225.25</v>
      </c>
      <c r="V55"/>
      <c r="W55" s="94">
        <f t="shared" si="2"/>
        <v>76917573.599999994</v>
      </c>
      <c r="X55" s="94">
        <f t="shared" si="3"/>
        <v>72110225.25</v>
      </c>
      <c r="Y55"/>
    </row>
    <row r="56" spans="1:25" ht="67.5">
      <c r="A56" s="75">
        <v>46</v>
      </c>
      <c r="B56" s="76" t="s">
        <v>513</v>
      </c>
      <c r="C56" s="77" t="s">
        <v>514</v>
      </c>
      <c r="D56" s="76" t="s">
        <v>403</v>
      </c>
      <c r="E56" s="61">
        <v>0</v>
      </c>
      <c r="F56" s="78">
        <v>0</v>
      </c>
      <c r="G56" s="78">
        <v>0</v>
      </c>
      <c r="H56" s="79">
        <v>0</v>
      </c>
      <c r="I56" s="80"/>
      <c r="J56" s="78">
        <v>0</v>
      </c>
      <c r="K56" s="81">
        <v>0</v>
      </c>
      <c r="L56" s="65">
        <v>0</v>
      </c>
      <c r="M56" s="82">
        <v>0</v>
      </c>
      <c r="N56" s="67"/>
      <c r="O56" s="60">
        <v>77036</v>
      </c>
      <c r="P56" s="60">
        <v>7349</v>
      </c>
      <c r="Q56" s="60">
        <v>5879.2</v>
      </c>
      <c r="R56" s="60">
        <v>5511.75</v>
      </c>
      <c r="S56"/>
      <c r="T56" s="96">
        <f t="shared" si="0"/>
        <v>0</v>
      </c>
      <c r="U56" s="96">
        <f t="shared" si="1"/>
        <v>0</v>
      </c>
      <c r="V56"/>
      <c r="W56" s="94">
        <f t="shared" si="2"/>
        <v>0</v>
      </c>
      <c r="X56" s="94">
        <f t="shared" si="3"/>
        <v>0</v>
      </c>
      <c r="Y56"/>
    </row>
    <row r="57" spans="1:25" ht="67.5">
      <c r="A57" s="75">
        <v>47</v>
      </c>
      <c r="B57" s="76" t="s">
        <v>515</v>
      </c>
      <c r="C57" s="77" t="s">
        <v>516</v>
      </c>
      <c r="D57" s="76" t="s">
        <v>465</v>
      </c>
      <c r="E57" s="61">
        <v>0</v>
      </c>
      <c r="F57" s="78">
        <v>0</v>
      </c>
      <c r="G57" s="78">
        <v>0</v>
      </c>
      <c r="H57" s="79">
        <v>0</v>
      </c>
      <c r="I57" s="80"/>
      <c r="J57" s="78">
        <v>0</v>
      </c>
      <c r="K57" s="81">
        <v>0</v>
      </c>
      <c r="L57" s="65">
        <v>0</v>
      </c>
      <c r="M57" s="82">
        <v>0</v>
      </c>
      <c r="N57" s="67"/>
      <c r="O57" s="60">
        <v>77246</v>
      </c>
      <c r="P57" s="60">
        <v>13607</v>
      </c>
      <c r="Q57" s="60">
        <v>10885.6</v>
      </c>
      <c r="R57" s="60">
        <v>10205.25</v>
      </c>
      <c r="S57"/>
      <c r="T57" s="96">
        <f t="shared" si="0"/>
        <v>0</v>
      </c>
      <c r="U57" s="96">
        <f t="shared" si="1"/>
        <v>0</v>
      </c>
      <c r="V57"/>
      <c r="W57" s="94">
        <f t="shared" si="2"/>
        <v>0</v>
      </c>
      <c r="X57" s="94">
        <f t="shared" si="3"/>
        <v>0</v>
      </c>
      <c r="Y57"/>
    </row>
    <row r="58" spans="1:25" ht="225">
      <c r="A58" s="75">
        <v>48</v>
      </c>
      <c r="B58" s="76" t="s">
        <v>517</v>
      </c>
      <c r="C58" s="77" t="s">
        <v>518</v>
      </c>
      <c r="D58" s="76" t="s">
        <v>403</v>
      </c>
      <c r="E58" s="61">
        <v>7</v>
      </c>
      <c r="F58" s="78">
        <v>74560</v>
      </c>
      <c r="G58" s="78">
        <v>30644</v>
      </c>
      <c r="H58" s="79">
        <v>0.25</v>
      </c>
      <c r="I58" s="80">
        <v>0.69175160944206004</v>
      </c>
      <c r="J58" s="78">
        <v>22983</v>
      </c>
      <c r="K58" s="81">
        <v>160881</v>
      </c>
      <c r="L58" s="65">
        <v>0</v>
      </c>
      <c r="M58" s="82">
        <v>7</v>
      </c>
      <c r="N58" s="67"/>
      <c r="O58" s="60">
        <v>213989</v>
      </c>
      <c r="P58" s="60">
        <v>30644</v>
      </c>
      <c r="Q58" s="60">
        <v>24515.200000000001</v>
      </c>
      <c r="R58" s="60">
        <v>22983</v>
      </c>
      <c r="S58"/>
      <c r="T58" s="96">
        <f t="shared" si="0"/>
        <v>1827853312</v>
      </c>
      <c r="U58" s="96">
        <f t="shared" si="1"/>
        <v>1713612480</v>
      </c>
      <c r="V58"/>
      <c r="W58" s="94">
        <f t="shared" si="2"/>
        <v>1827853312</v>
      </c>
      <c r="X58" s="94">
        <f t="shared" si="3"/>
        <v>1713612480</v>
      </c>
      <c r="Y58"/>
    </row>
    <row r="59" spans="1:25" ht="67.5">
      <c r="A59" s="75">
        <v>49</v>
      </c>
      <c r="B59" s="76" t="s">
        <v>519</v>
      </c>
      <c r="C59" s="77" t="s">
        <v>520</v>
      </c>
      <c r="D59" s="76" t="s">
        <v>521</v>
      </c>
      <c r="E59" s="61">
        <v>0</v>
      </c>
      <c r="F59" s="78">
        <v>0</v>
      </c>
      <c r="G59" s="78">
        <v>0</v>
      </c>
      <c r="H59" s="79">
        <v>0</v>
      </c>
      <c r="I59" s="80"/>
      <c r="J59" s="78">
        <v>0</v>
      </c>
      <c r="K59" s="81">
        <v>0</v>
      </c>
      <c r="L59" s="65">
        <v>0</v>
      </c>
      <c r="M59" s="82">
        <v>0</v>
      </c>
      <c r="N59" s="67"/>
      <c r="O59" s="60">
        <v>93039</v>
      </c>
      <c r="P59" s="60">
        <v>16799</v>
      </c>
      <c r="Q59" s="60">
        <v>13439.2</v>
      </c>
      <c r="R59" s="60">
        <v>12599.25</v>
      </c>
      <c r="S59"/>
      <c r="T59" s="96">
        <f t="shared" si="0"/>
        <v>0</v>
      </c>
      <c r="U59" s="96">
        <f t="shared" si="1"/>
        <v>0</v>
      </c>
      <c r="V59"/>
      <c r="W59" s="94">
        <f t="shared" si="2"/>
        <v>0</v>
      </c>
      <c r="X59" s="94">
        <f t="shared" si="3"/>
        <v>0</v>
      </c>
      <c r="Y59"/>
    </row>
    <row r="60" spans="1:25" ht="67.5">
      <c r="A60" s="75">
        <v>50</v>
      </c>
      <c r="B60" s="76" t="s">
        <v>522</v>
      </c>
      <c r="C60" s="77" t="s">
        <v>523</v>
      </c>
      <c r="D60" s="76" t="s">
        <v>403</v>
      </c>
      <c r="E60" s="61">
        <v>7</v>
      </c>
      <c r="F60" s="78">
        <v>15000</v>
      </c>
      <c r="G60" s="78">
        <v>6924</v>
      </c>
      <c r="H60" s="79">
        <v>0.25</v>
      </c>
      <c r="I60" s="80">
        <v>0.65380000000000005</v>
      </c>
      <c r="J60" s="78">
        <v>5193</v>
      </c>
      <c r="K60" s="81">
        <v>36351</v>
      </c>
      <c r="L60" s="65">
        <v>0</v>
      </c>
      <c r="M60" s="82">
        <v>7</v>
      </c>
      <c r="N60" s="67"/>
      <c r="O60" s="60">
        <v>90731</v>
      </c>
      <c r="P60" s="60">
        <v>6924</v>
      </c>
      <c r="Q60" s="60">
        <v>5539.2</v>
      </c>
      <c r="R60" s="60">
        <v>5193</v>
      </c>
      <c r="S60"/>
      <c r="T60" s="96">
        <f t="shared" si="0"/>
        <v>83088000</v>
      </c>
      <c r="U60" s="96">
        <f t="shared" si="1"/>
        <v>77895000</v>
      </c>
      <c r="V60"/>
      <c r="W60" s="94">
        <f t="shared" si="2"/>
        <v>83088000</v>
      </c>
      <c r="X60" s="94">
        <f t="shared" si="3"/>
        <v>77895000</v>
      </c>
      <c r="Y60"/>
    </row>
    <row r="61" spans="1:25" ht="67.5">
      <c r="A61" s="75">
        <v>51</v>
      </c>
      <c r="B61" s="76" t="s">
        <v>524</v>
      </c>
      <c r="C61" s="77" t="s">
        <v>525</v>
      </c>
      <c r="D61" s="76" t="s">
        <v>521</v>
      </c>
      <c r="E61" s="61">
        <v>0</v>
      </c>
      <c r="F61" s="78">
        <v>0</v>
      </c>
      <c r="G61" s="78">
        <v>0</v>
      </c>
      <c r="H61" s="79">
        <v>0</v>
      </c>
      <c r="I61" s="80"/>
      <c r="J61" s="78">
        <v>0</v>
      </c>
      <c r="K61" s="81">
        <v>0</v>
      </c>
      <c r="L61" s="65">
        <v>0</v>
      </c>
      <c r="M61" s="82">
        <v>0</v>
      </c>
      <c r="N61" s="67"/>
      <c r="O61" s="60">
        <v>76997</v>
      </c>
      <c r="P61" s="60">
        <v>5670</v>
      </c>
      <c r="Q61" s="60">
        <v>4536</v>
      </c>
      <c r="R61" s="60">
        <v>4252.5</v>
      </c>
      <c r="S61"/>
      <c r="T61" s="96">
        <f t="shared" si="0"/>
        <v>0</v>
      </c>
      <c r="U61" s="96">
        <f t="shared" si="1"/>
        <v>0</v>
      </c>
      <c r="V61"/>
      <c r="W61" s="94">
        <f t="shared" si="2"/>
        <v>0</v>
      </c>
      <c r="X61" s="94">
        <f t="shared" si="3"/>
        <v>0</v>
      </c>
      <c r="Y61"/>
    </row>
    <row r="62" spans="1:25" ht="90">
      <c r="A62" s="75">
        <v>52</v>
      </c>
      <c r="B62" s="76" t="s">
        <v>526</v>
      </c>
      <c r="C62" s="77" t="s">
        <v>527</v>
      </c>
      <c r="D62" s="76" t="s">
        <v>521</v>
      </c>
      <c r="E62" s="61">
        <v>0</v>
      </c>
      <c r="F62" s="78">
        <v>0</v>
      </c>
      <c r="G62" s="78">
        <v>0</v>
      </c>
      <c r="H62" s="79">
        <v>0</v>
      </c>
      <c r="I62" s="80"/>
      <c r="J62" s="78">
        <v>0</v>
      </c>
      <c r="K62" s="81">
        <v>0</v>
      </c>
      <c r="L62" s="65">
        <v>0</v>
      </c>
      <c r="M62" s="82">
        <v>0</v>
      </c>
      <c r="N62" s="67"/>
      <c r="O62" s="60">
        <v>59917</v>
      </c>
      <c r="P62" s="60">
        <v>6369</v>
      </c>
      <c r="Q62" s="60">
        <v>5095.2</v>
      </c>
      <c r="R62" s="60">
        <v>4776.75</v>
      </c>
      <c r="S62"/>
      <c r="T62" s="96">
        <f t="shared" si="0"/>
        <v>0</v>
      </c>
      <c r="U62" s="96">
        <f t="shared" si="1"/>
        <v>0</v>
      </c>
      <c r="V62"/>
      <c r="W62" s="94">
        <f t="shared" si="2"/>
        <v>0</v>
      </c>
      <c r="X62" s="94">
        <f t="shared" si="3"/>
        <v>0</v>
      </c>
      <c r="Y62"/>
    </row>
    <row r="63" spans="1:25" ht="348.75">
      <c r="A63" s="75">
        <v>53</v>
      </c>
      <c r="B63" s="76" t="s">
        <v>528</v>
      </c>
      <c r="C63" s="77" t="s">
        <v>529</v>
      </c>
      <c r="D63" s="76" t="s">
        <v>530</v>
      </c>
      <c r="E63" s="61">
        <v>0</v>
      </c>
      <c r="F63" s="78">
        <v>0</v>
      </c>
      <c r="G63" s="78">
        <v>0</v>
      </c>
      <c r="H63" s="79">
        <v>0</v>
      </c>
      <c r="I63" s="80"/>
      <c r="J63" s="78">
        <v>0</v>
      </c>
      <c r="K63" s="81">
        <v>0</v>
      </c>
      <c r="L63" s="65">
        <v>0</v>
      </c>
      <c r="M63" s="82">
        <v>0</v>
      </c>
      <c r="N63" s="67"/>
      <c r="O63" s="60">
        <v>280721</v>
      </c>
      <c r="P63" s="60">
        <v>9631</v>
      </c>
      <c r="Q63" s="60">
        <v>7704.8</v>
      </c>
      <c r="R63" s="60">
        <v>7223.25</v>
      </c>
      <c r="S63"/>
      <c r="T63" s="96">
        <f t="shared" si="0"/>
        <v>0</v>
      </c>
      <c r="U63" s="96">
        <f t="shared" si="1"/>
        <v>0</v>
      </c>
      <c r="V63"/>
      <c r="W63" s="94">
        <f t="shared" si="2"/>
        <v>0</v>
      </c>
      <c r="X63" s="94">
        <f t="shared" si="3"/>
        <v>0</v>
      </c>
      <c r="Y63"/>
    </row>
    <row r="64" spans="1:25" ht="90">
      <c r="A64" s="75">
        <v>54</v>
      </c>
      <c r="B64" s="76" t="s">
        <v>531</v>
      </c>
      <c r="C64" s="77" t="s">
        <v>532</v>
      </c>
      <c r="D64" s="76" t="s">
        <v>533</v>
      </c>
      <c r="E64" s="61">
        <v>0</v>
      </c>
      <c r="F64" s="78">
        <v>0</v>
      </c>
      <c r="G64" s="78">
        <v>0</v>
      </c>
      <c r="H64" s="79">
        <v>0</v>
      </c>
      <c r="I64" s="80"/>
      <c r="J64" s="78">
        <v>0</v>
      </c>
      <c r="K64" s="81">
        <v>0</v>
      </c>
      <c r="L64" s="65">
        <v>0</v>
      </c>
      <c r="M64" s="82">
        <v>0</v>
      </c>
      <c r="N64" s="67"/>
      <c r="O64" s="60">
        <v>20543</v>
      </c>
      <c r="P64" s="60">
        <v>5035</v>
      </c>
      <c r="Q64" s="60">
        <v>4028</v>
      </c>
      <c r="R64" s="60">
        <v>3776.25</v>
      </c>
      <c r="S64"/>
      <c r="T64" s="96">
        <f t="shared" si="0"/>
        <v>0</v>
      </c>
      <c r="U64" s="96">
        <f t="shared" si="1"/>
        <v>0</v>
      </c>
      <c r="V64"/>
      <c r="W64" s="94">
        <f t="shared" si="2"/>
        <v>0</v>
      </c>
      <c r="X64" s="94">
        <f t="shared" si="3"/>
        <v>0</v>
      </c>
      <c r="Y64"/>
    </row>
    <row r="65" spans="1:25" ht="90">
      <c r="A65" s="75">
        <v>55</v>
      </c>
      <c r="B65" s="76" t="s">
        <v>534</v>
      </c>
      <c r="C65" s="77" t="s">
        <v>532</v>
      </c>
      <c r="D65" s="76" t="s">
        <v>403</v>
      </c>
      <c r="E65" s="61">
        <v>5</v>
      </c>
      <c r="F65" s="78">
        <v>36108</v>
      </c>
      <c r="G65" s="78">
        <v>14891</v>
      </c>
      <c r="H65" s="79">
        <v>0.25</v>
      </c>
      <c r="I65" s="80">
        <v>0.69069873712196705</v>
      </c>
      <c r="J65" s="78">
        <v>11168.25</v>
      </c>
      <c r="K65" s="81">
        <v>55841.25</v>
      </c>
      <c r="L65" s="65">
        <v>0</v>
      </c>
      <c r="M65" s="82">
        <v>5</v>
      </c>
      <c r="N65" s="67"/>
      <c r="O65" s="60">
        <v>56144</v>
      </c>
      <c r="P65" s="60">
        <v>14891</v>
      </c>
      <c r="Q65" s="60">
        <v>11912.8</v>
      </c>
      <c r="R65" s="60">
        <v>11168.25</v>
      </c>
      <c r="S65"/>
      <c r="T65" s="96">
        <f t="shared" si="0"/>
        <v>430147382.39999998</v>
      </c>
      <c r="U65" s="96">
        <f t="shared" si="1"/>
        <v>403263171</v>
      </c>
      <c r="V65"/>
      <c r="W65" s="94">
        <f t="shared" si="2"/>
        <v>430147382.39999998</v>
      </c>
      <c r="X65" s="94">
        <f t="shared" si="3"/>
        <v>403263171</v>
      </c>
      <c r="Y65"/>
    </row>
    <row r="66" spans="1:25" ht="56.25">
      <c r="A66" s="75">
        <v>56</v>
      </c>
      <c r="B66" s="76" t="s">
        <v>535</v>
      </c>
      <c r="C66" s="77" t="s">
        <v>536</v>
      </c>
      <c r="D66" s="76" t="s">
        <v>537</v>
      </c>
      <c r="E66" s="61">
        <v>0</v>
      </c>
      <c r="F66" s="78">
        <v>0</v>
      </c>
      <c r="G66" s="78">
        <v>0</v>
      </c>
      <c r="H66" s="79">
        <v>0</v>
      </c>
      <c r="I66" s="80"/>
      <c r="J66" s="78">
        <v>0</v>
      </c>
      <c r="K66" s="81">
        <v>0</v>
      </c>
      <c r="L66" s="65">
        <v>0</v>
      </c>
      <c r="M66" s="82">
        <v>0</v>
      </c>
      <c r="N66" s="67"/>
      <c r="O66" s="60">
        <v>30815</v>
      </c>
      <c r="P66" s="60">
        <v>6872</v>
      </c>
      <c r="Q66" s="60">
        <v>5497.6</v>
      </c>
      <c r="R66" s="60">
        <v>5154</v>
      </c>
      <c r="S66"/>
      <c r="T66" s="96">
        <f t="shared" si="0"/>
        <v>0</v>
      </c>
      <c r="U66" s="96">
        <f t="shared" si="1"/>
        <v>0</v>
      </c>
      <c r="V66"/>
      <c r="W66" s="94">
        <f t="shared" si="2"/>
        <v>0</v>
      </c>
      <c r="X66" s="94">
        <f t="shared" si="3"/>
        <v>0</v>
      </c>
      <c r="Y66"/>
    </row>
    <row r="67" spans="1:25" ht="112.5">
      <c r="A67" s="75">
        <v>57</v>
      </c>
      <c r="B67" s="76" t="s">
        <v>538</v>
      </c>
      <c r="C67" s="77" t="s">
        <v>539</v>
      </c>
      <c r="D67" s="76" t="s">
        <v>540</v>
      </c>
      <c r="E67" s="61">
        <v>1</v>
      </c>
      <c r="F67" s="78">
        <v>9932</v>
      </c>
      <c r="G67" s="78">
        <v>6561</v>
      </c>
      <c r="H67" s="79">
        <v>0.19999999999999998</v>
      </c>
      <c r="I67" s="80">
        <v>0.47152637937978298</v>
      </c>
      <c r="J67" s="78">
        <v>5248.8</v>
      </c>
      <c r="K67" s="81">
        <v>5248.8</v>
      </c>
      <c r="L67" s="65">
        <v>0</v>
      </c>
      <c r="M67" s="82">
        <v>1</v>
      </c>
      <c r="N67" s="67"/>
      <c r="O67" s="60">
        <v>17646</v>
      </c>
      <c r="P67" s="60">
        <v>6561</v>
      </c>
      <c r="Q67" s="60">
        <v>5248.8</v>
      </c>
      <c r="R67" s="60">
        <v>4920.75</v>
      </c>
      <c r="S67"/>
      <c r="T67" s="96">
        <f t="shared" si="0"/>
        <v>52131081.600000001</v>
      </c>
      <c r="U67" s="96">
        <f t="shared" si="1"/>
        <v>48872889</v>
      </c>
      <c r="V67"/>
      <c r="W67" s="94">
        <f t="shared" si="2"/>
        <v>52131081.600000001</v>
      </c>
      <c r="X67" s="94">
        <f t="shared" si="3"/>
        <v>48872889</v>
      </c>
      <c r="Y67"/>
    </row>
    <row r="68" spans="1:25" ht="67.5">
      <c r="A68" s="75">
        <v>58</v>
      </c>
      <c r="B68" s="76" t="s">
        <v>541</v>
      </c>
      <c r="C68" s="77" t="s">
        <v>542</v>
      </c>
      <c r="D68" s="76" t="s">
        <v>543</v>
      </c>
      <c r="E68" s="61">
        <v>0</v>
      </c>
      <c r="F68" s="78">
        <v>0</v>
      </c>
      <c r="G68" s="78">
        <v>0</v>
      </c>
      <c r="H68" s="79">
        <v>0</v>
      </c>
      <c r="I68" s="80"/>
      <c r="J68" s="78">
        <v>0</v>
      </c>
      <c r="K68" s="81">
        <v>0</v>
      </c>
      <c r="L68" s="65">
        <v>0</v>
      </c>
      <c r="M68" s="82">
        <v>0</v>
      </c>
      <c r="N68" s="67"/>
      <c r="O68" s="60">
        <v>40417</v>
      </c>
      <c r="P68" s="60">
        <v>7190</v>
      </c>
      <c r="Q68" s="60">
        <v>5752</v>
      </c>
      <c r="R68" s="60">
        <v>5392.5</v>
      </c>
      <c r="S68"/>
      <c r="T68" s="96">
        <f t="shared" si="0"/>
        <v>0</v>
      </c>
      <c r="U68" s="96">
        <f t="shared" si="1"/>
        <v>0</v>
      </c>
      <c r="V68"/>
      <c r="W68" s="94">
        <f t="shared" si="2"/>
        <v>0</v>
      </c>
      <c r="X68" s="94">
        <f t="shared" si="3"/>
        <v>0</v>
      </c>
      <c r="Y68"/>
    </row>
    <row r="69" spans="1:25" ht="292.5">
      <c r="A69" s="75">
        <v>59</v>
      </c>
      <c r="B69" s="76" t="s">
        <v>544</v>
      </c>
      <c r="C69" s="77" t="s">
        <v>545</v>
      </c>
      <c r="D69" s="76" t="s">
        <v>546</v>
      </c>
      <c r="E69" s="61">
        <v>0</v>
      </c>
      <c r="F69" s="78">
        <v>0</v>
      </c>
      <c r="G69" s="78">
        <v>0</v>
      </c>
      <c r="H69" s="79">
        <v>0</v>
      </c>
      <c r="I69" s="80"/>
      <c r="J69" s="78">
        <v>0</v>
      </c>
      <c r="K69" s="81">
        <v>0</v>
      </c>
      <c r="L69" s="65">
        <v>0</v>
      </c>
      <c r="M69" s="82">
        <v>0</v>
      </c>
      <c r="N69" s="67"/>
      <c r="O69" s="60">
        <v>19344</v>
      </c>
      <c r="P69" s="60">
        <v>4556</v>
      </c>
      <c r="Q69" s="60">
        <v>3644.8</v>
      </c>
      <c r="R69" s="60">
        <v>3417</v>
      </c>
      <c r="S69"/>
      <c r="T69" s="96">
        <f t="shared" si="0"/>
        <v>0</v>
      </c>
      <c r="U69" s="96">
        <f t="shared" si="1"/>
        <v>0</v>
      </c>
      <c r="V69"/>
      <c r="W69" s="94">
        <f t="shared" si="2"/>
        <v>0</v>
      </c>
      <c r="X69" s="94">
        <f t="shared" si="3"/>
        <v>0</v>
      </c>
      <c r="Y69"/>
    </row>
    <row r="70" spans="1:25" ht="225">
      <c r="A70" s="75">
        <v>60</v>
      </c>
      <c r="B70" s="76" t="s">
        <v>547</v>
      </c>
      <c r="C70" s="77" t="s">
        <v>548</v>
      </c>
      <c r="D70" s="76" t="s">
        <v>465</v>
      </c>
      <c r="E70" s="61">
        <v>7</v>
      </c>
      <c r="F70" s="78">
        <v>10525</v>
      </c>
      <c r="G70" s="78">
        <v>5512</v>
      </c>
      <c r="H70" s="79">
        <v>0.25</v>
      </c>
      <c r="I70" s="80">
        <v>0.60722090261282702</v>
      </c>
      <c r="J70" s="78">
        <v>4134</v>
      </c>
      <c r="K70" s="81">
        <v>28938</v>
      </c>
      <c r="L70" s="65">
        <v>0</v>
      </c>
      <c r="M70" s="82">
        <v>7</v>
      </c>
      <c r="N70" s="67"/>
      <c r="O70" s="60">
        <v>41628</v>
      </c>
      <c r="P70" s="60">
        <v>5512</v>
      </c>
      <c r="Q70" s="60">
        <v>4409.6000000000004</v>
      </c>
      <c r="R70" s="60">
        <v>4134</v>
      </c>
      <c r="S70"/>
      <c r="T70" s="96">
        <f t="shared" si="0"/>
        <v>46411040.000000007</v>
      </c>
      <c r="U70" s="96">
        <f t="shared" si="1"/>
        <v>43510350</v>
      </c>
      <c r="V70"/>
      <c r="W70" s="94">
        <f t="shared" si="2"/>
        <v>46411040.000000007</v>
      </c>
      <c r="X70" s="94">
        <f t="shared" si="3"/>
        <v>43510350</v>
      </c>
      <c r="Y70"/>
    </row>
    <row r="71" spans="1:25" ht="180">
      <c r="A71" s="75">
        <v>61</v>
      </c>
      <c r="B71" s="76" t="s">
        <v>549</v>
      </c>
      <c r="C71" s="77" t="s">
        <v>550</v>
      </c>
      <c r="D71" s="76" t="s">
        <v>551</v>
      </c>
      <c r="E71" s="61">
        <v>7</v>
      </c>
      <c r="F71" s="78">
        <v>13914</v>
      </c>
      <c r="G71" s="78">
        <v>7353</v>
      </c>
      <c r="H71" s="79">
        <v>0.25</v>
      </c>
      <c r="I71" s="80">
        <v>0.60365459249676601</v>
      </c>
      <c r="J71" s="78">
        <v>5514.75</v>
      </c>
      <c r="K71" s="81">
        <v>38603.25</v>
      </c>
      <c r="L71" s="65">
        <v>0</v>
      </c>
      <c r="M71" s="82">
        <v>7</v>
      </c>
      <c r="N71" s="67"/>
      <c r="O71" s="60">
        <v>19250</v>
      </c>
      <c r="P71" s="60">
        <v>7353</v>
      </c>
      <c r="Q71" s="60">
        <v>5882.4</v>
      </c>
      <c r="R71" s="60">
        <v>5514.75</v>
      </c>
      <c r="S71"/>
      <c r="T71" s="96">
        <f t="shared" si="0"/>
        <v>81847713.599999994</v>
      </c>
      <c r="U71" s="96">
        <f t="shared" si="1"/>
        <v>76732231.5</v>
      </c>
      <c r="V71"/>
      <c r="W71" s="94">
        <f t="shared" si="2"/>
        <v>81847713.599999994</v>
      </c>
      <c r="X71" s="94">
        <f t="shared" si="3"/>
        <v>76732231.5</v>
      </c>
      <c r="Y71"/>
    </row>
    <row r="72" spans="1:25" ht="157.5">
      <c r="A72" s="75">
        <v>62</v>
      </c>
      <c r="B72" s="76" t="s">
        <v>552</v>
      </c>
      <c r="C72" s="77" t="s">
        <v>553</v>
      </c>
      <c r="D72" s="76" t="s">
        <v>554</v>
      </c>
      <c r="E72" s="61">
        <v>0</v>
      </c>
      <c r="F72" s="78">
        <v>0</v>
      </c>
      <c r="G72" s="78">
        <v>0</v>
      </c>
      <c r="H72" s="79">
        <v>0</v>
      </c>
      <c r="I72" s="80"/>
      <c r="J72" s="78">
        <v>0</v>
      </c>
      <c r="K72" s="81">
        <v>0</v>
      </c>
      <c r="L72" s="65">
        <v>0</v>
      </c>
      <c r="M72" s="82">
        <v>0</v>
      </c>
      <c r="N72" s="67"/>
      <c r="O72" s="60">
        <v>31670</v>
      </c>
      <c r="P72" s="60">
        <v>9276</v>
      </c>
      <c r="Q72" s="60">
        <v>7420.8</v>
      </c>
      <c r="R72" s="60">
        <v>6957</v>
      </c>
      <c r="S72"/>
      <c r="T72" s="96">
        <f t="shared" si="0"/>
        <v>0</v>
      </c>
      <c r="U72" s="96">
        <f t="shared" si="1"/>
        <v>0</v>
      </c>
      <c r="V72"/>
      <c r="W72" s="94">
        <f t="shared" si="2"/>
        <v>0</v>
      </c>
      <c r="X72" s="94">
        <f t="shared" si="3"/>
        <v>0</v>
      </c>
      <c r="Y72"/>
    </row>
    <row r="73" spans="1:25" ht="157.5">
      <c r="A73" s="75">
        <v>63</v>
      </c>
      <c r="B73" s="76" t="s">
        <v>555</v>
      </c>
      <c r="C73" s="83" t="s">
        <v>556</v>
      </c>
      <c r="D73" s="76" t="s">
        <v>554</v>
      </c>
      <c r="E73" s="61">
        <v>0</v>
      </c>
      <c r="F73" s="78">
        <v>0</v>
      </c>
      <c r="G73" s="78">
        <v>0</v>
      </c>
      <c r="H73" s="79">
        <v>0</v>
      </c>
      <c r="I73" s="80"/>
      <c r="J73" s="78">
        <v>0</v>
      </c>
      <c r="K73" s="81">
        <v>0</v>
      </c>
      <c r="L73" s="65">
        <v>0</v>
      </c>
      <c r="M73" s="82">
        <v>0</v>
      </c>
      <c r="N73" s="67"/>
      <c r="O73" s="60">
        <v>36735</v>
      </c>
      <c r="P73" s="60">
        <v>10579</v>
      </c>
      <c r="Q73" s="60">
        <v>8463.2000000000007</v>
      </c>
      <c r="R73" s="60">
        <v>7934.25</v>
      </c>
      <c r="S73"/>
      <c r="T73" s="96">
        <f t="shared" si="0"/>
        <v>0</v>
      </c>
      <c r="U73" s="96">
        <f t="shared" si="1"/>
        <v>0</v>
      </c>
      <c r="V73"/>
      <c r="W73" s="94">
        <f t="shared" si="2"/>
        <v>0</v>
      </c>
      <c r="X73" s="94">
        <f t="shared" si="3"/>
        <v>0</v>
      </c>
      <c r="Y73"/>
    </row>
    <row r="74" spans="1:25" ht="56.25">
      <c r="A74" s="75">
        <v>64</v>
      </c>
      <c r="B74" s="76" t="s">
        <v>557</v>
      </c>
      <c r="C74" s="83" t="s">
        <v>558</v>
      </c>
      <c r="D74" s="76" t="s">
        <v>559</v>
      </c>
      <c r="E74" s="61">
        <v>0</v>
      </c>
      <c r="F74" s="78">
        <v>0</v>
      </c>
      <c r="G74" s="78">
        <v>0</v>
      </c>
      <c r="H74" s="79">
        <v>0</v>
      </c>
      <c r="I74" s="80"/>
      <c r="J74" s="78">
        <v>0</v>
      </c>
      <c r="K74" s="81">
        <v>0</v>
      </c>
      <c r="L74" s="65">
        <v>0</v>
      </c>
      <c r="M74" s="82">
        <v>0</v>
      </c>
      <c r="N74" s="67"/>
      <c r="O74" s="60">
        <v>14140</v>
      </c>
      <c r="P74" s="60">
        <v>1145</v>
      </c>
      <c r="Q74" s="60">
        <v>916</v>
      </c>
      <c r="R74" s="60">
        <v>858.75</v>
      </c>
      <c r="S74"/>
      <c r="T74" s="96">
        <f t="shared" ref="T74:T137" si="4">F74*Q74</f>
        <v>0</v>
      </c>
      <c r="U74" s="96">
        <f t="shared" ref="U74:U137" si="5">F74*R74</f>
        <v>0</v>
      </c>
      <c r="V74"/>
      <c r="W74" s="94">
        <f t="shared" ref="W74:W137" si="6">T74-L74</f>
        <v>0</v>
      </c>
      <c r="X74" s="94">
        <f t="shared" ref="X74:X137" si="7">U74-L74</f>
        <v>0</v>
      </c>
      <c r="Y74"/>
    </row>
    <row r="75" spans="1:25" ht="56.25">
      <c r="A75" s="75">
        <v>65</v>
      </c>
      <c r="B75" s="76" t="s">
        <v>560</v>
      </c>
      <c r="C75" s="83" t="s">
        <v>561</v>
      </c>
      <c r="D75" s="76" t="s">
        <v>559</v>
      </c>
      <c r="E75" s="61">
        <v>10</v>
      </c>
      <c r="F75" s="78">
        <v>15138</v>
      </c>
      <c r="G75" s="78">
        <v>1414</v>
      </c>
      <c r="H75" s="79">
        <v>0.19999999999999996</v>
      </c>
      <c r="I75" s="80">
        <v>0.92527414453692702</v>
      </c>
      <c r="J75" s="78">
        <v>1131.2</v>
      </c>
      <c r="K75" s="81">
        <v>11312</v>
      </c>
      <c r="L75" s="65">
        <v>0</v>
      </c>
      <c r="M75" s="82">
        <v>10</v>
      </c>
      <c r="N75" s="67"/>
      <c r="O75" s="60">
        <v>47510</v>
      </c>
      <c r="P75" s="60">
        <v>1414</v>
      </c>
      <c r="Q75" s="60">
        <v>1131.2</v>
      </c>
      <c r="R75" s="60">
        <v>1060.5</v>
      </c>
      <c r="S75"/>
      <c r="T75" s="96">
        <f t="shared" si="4"/>
        <v>17124105.600000001</v>
      </c>
      <c r="U75" s="96">
        <f t="shared" si="5"/>
        <v>16053849</v>
      </c>
      <c r="V75"/>
      <c r="W75" s="94">
        <f t="shared" si="6"/>
        <v>17124105.600000001</v>
      </c>
      <c r="X75" s="94">
        <f t="shared" si="7"/>
        <v>16053849</v>
      </c>
      <c r="Y75"/>
    </row>
    <row r="76" spans="1:25" ht="56.25">
      <c r="A76" s="75">
        <v>66</v>
      </c>
      <c r="B76" s="76" t="s">
        <v>562</v>
      </c>
      <c r="C76" s="77" t="s">
        <v>563</v>
      </c>
      <c r="D76" s="76" t="s">
        <v>559</v>
      </c>
      <c r="E76" s="61">
        <v>0</v>
      </c>
      <c r="F76" s="78">
        <v>0</v>
      </c>
      <c r="G76" s="78">
        <v>0</v>
      </c>
      <c r="H76" s="79">
        <v>0</v>
      </c>
      <c r="I76" s="80"/>
      <c r="J76" s="78">
        <v>0</v>
      </c>
      <c r="K76" s="81">
        <v>0</v>
      </c>
      <c r="L76" s="65">
        <v>0</v>
      </c>
      <c r="M76" s="82">
        <v>0</v>
      </c>
      <c r="N76" s="67"/>
      <c r="O76" s="60">
        <v>12839</v>
      </c>
      <c r="P76" s="60">
        <v>1414</v>
      </c>
      <c r="Q76" s="60">
        <v>1131.2</v>
      </c>
      <c r="R76" s="60">
        <v>1060.5</v>
      </c>
      <c r="S76"/>
      <c r="T76" s="96">
        <f t="shared" si="4"/>
        <v>0</v>
      </c>
      <c r="U76" s="96">
        <f t="shared" si="5"/>
        <v>0</v>
      </c>
      <c r="V76"/>
      <c r="W76" s="94">
        <f t="shared" si="6"/>
        <v>0</v>
      </c>
      <c r="X76" s="94">
        <f t="shared" si="7"/>
        <v>0</v>
      </c>
      <c r="Y76"/>
    </row>
    <row r="77" spans="1:25" ht="56.25">
      <c r="A77" s="75">
        <v>67</v>
      </c>
      <c r="B77" s="76" t="s">
        <v>564</v>
      </c>
      <c r="C77" s="77" t="s">
        <v>565</v>
      </c>
      <c r="D77" s="76" t="s">
        <v>559</v>
      </c>
      <c r="E77" s="61">
        <v>0</v>
      </c>
      <c r="F77" s="78">
        <v>0</v>
      </c>
      <c r="G77" s="78">
        <v>0</v>
      </c>
      <c r="H77" s="79">
        <v>0</v>
      </c>
      <c r="I77" s="80"/>
      <c r="J77" s="78">
        <v>0</v>
      </c>
      <c r="K77" s="81">
        <v>0</v>
      </c>
      <c r="L77" s="65">
        <v>0</v>
      </c>
      <c r="M77" s="82">
        <v>0</v>
      </c>
      <c r="N77" s="67"/>
      <c r="O77" s="60">
        <v>25452</v>
      </c>
      <c r="P77" s="60">
        <v>1145</v>
      </c>
      <c r="Q77" s="60">
        <v>916</v>
      </c>
      <c r="R77" s="60">
        <v>858.75</v>
      </c>
      <c r="S77"/>
      <c r="T77" s="96">
        <f t="shared" si="4"/>
        <v>0</v>
      </c>
      <c r="U77" s="96">
        <f t="shared" si="5"/>
        <v>0</v>
      </c>
      <c r="V77"/>
      <c r="W77" s="94">
        <f t="shared" si="6"/>
        <v>0</v>
      </c>
      <c r="X77" s="94">
        <f t="shared" si="7"/>
        <v>0</v>
      </c>
      <c r="Y77"/>
    </row>
    <row r="78" spans="1:25" ht="56.25">
      <c r="A78" s="75">
        <v>68</v>
      </c>
      <c r="B78" s="76" t="s">
        <v>566</v>
      </c>
      <c r="C78" s="77" t="s">
        <v>567</v>
      </c>
      <c r="D78" s="76" t="s">
        <v>559</v>
      </c>
      <c r="E78" s="61">
        <v>0</v>
      </c>
      <c r="F78" s="78">
        <v>0</v>
      </c>
      <c r="G78" s="78">
        <v>0</v>
      </c>
      <c r="H78" s="79">
        <v>0</v>
      </c>
      <c r="I78" s="80"/>
      <c r="J78" s="78">
        <v>0</v>
      </c>
      <c r="K78" s="81">
        <v>0</v>
      </c>
      <c r="L78" s="65">
        <v>0</v>
      </c>
      <c r="M78" s="82">
        <v>0</v>
      </c>
      <c r="N78" s="67"/>
      <c r="O78" s="60">
        <v>30514</v>
      </c>
      <c r="P78" s="60">
        <v>1145</v>
      </c>
      <c r="Q78" s="60">
        <v>916</v>
      </c>
      <c r="R78" s="60">
        <v>858.75</v>
      </c>
      <c r="S78"/>
      <c r="T78" s="96">
        <f t="shared" si="4"/>
        <v>0</v>
      </c>
      <c r="U78" s="96">
        <f t="shared" si="5"/>
        <v>0</v>
      </c>
      <c r="V78"/>
      <c r="W78" s="94">
        <f t="shared" si="6"/>
        <v>0</v>
      </c>
      <c r="X78" s="94">
        <f t="shared" si="7"/>
        <v>0</v>
      </c>
      <c r="Y78"/>
    </row>
    <row r="79" spans="1:25" ht="78.75">
      <c r="A79" s="75">
        <v>69</v>
      </c>
      <c r="B79" s="76" t="s">
        <v>568</v>
      </c>
      <c r="C79" s="77" t="s">
        <v>569</v>
      </c>
      <c r="D79" s="76" t="s">
        <v>559</v>
      </c>
      <c r="E79" s="61">
        <v>10</v>
      </c>
      <c r="F79" s="78">
        <v>9050</v>
      </c>
      <c r="G79" s="78">
        <v>1414</v>
      </c>
      <c r="H79" s="79">
        <v>0.19999999999999996</v>
      </c>
      <c r="I79" s="80">
        <v>0.87500552486187799</v>
      </c>
      <c r="J79" s="78">
        <v>1131.2</v>
      </c>
      <c r="K79" s="81">
        <v>11312</v>
      </c>
      <c r="L79" s="65">
        <v>0</v>
      </c>
      <c r="M79" s="82">
        <v>10</v>
      </c>
      <c r="N79" s="98"/>
      <c r="O79" s="60">
        <v>56673</v>
      </c>
      <c r="P79" s="60">
        <v>1414</v>
      </c>
      <c r="Q79" s="60">
        <v>1131.2</v>
      </c>
      <c r="R79" s="60">
        <v>1060.5</v>
      </c>
      <c r="S79"/>
      <c r="T79" s="96">
        <f t="shared" si="4"/>
        <v>10237360</v>
      </c>
      <c r="U79" s="96">
        <f t="shared" si="5"/>
        <v>9597525</v>
      </c>
      <c r="V79"/>
      <c r="W79" s="94">
        <f t="shared" si="6"/>
        <v>10237360</v>
      </c>
      <c r="X79" s="94">
        <f t="shared" si="7"/>
        <v>9597525</v>
      </c>
      <c r="Y79"/>
    </row>
    <row r="80" spans="1:25" ht="67.5">
      <c r="A80" s="75">
        <v>70</v>
      </c>
      <c r="B80" s="76" t="s">
        <v>570</v>
      </c>
      <c r="C80" s="77" t="s">
        <v>571</v>
      </c>
      <c r="D80" s="76" t="s">
        <v>559</v>
      </c>
      <c r="E80" s="61">
        <v>0</v>
      </c>
      <c r="F80" s="78">
        <v>0</v>
      </c>
      <c r="G80" s="78">
        <v>0</v>
      </c>
      <c r="H80" s="79">
        <v>0</v>
      </c>
      <c r="I80" s="80"/>
      <c r="J80" s="78">
        <v>0</v>
      </c>
      <c r="K80" s="81">
        <v>0</v>
      </c>
      <c r="L80" s="65">
        <v>0</v>
      </c>
      <c r="M80" s="82">
        <v>0</v>
      </c>
      <c r="N80" s="98"/>
      <c r="O80" s="60">
        <v>56673</v>
      </c>
      <c r="P80" s="60">
        <v>1414</v>
      </c>
      <c r="Q80" s="60">
        <v>1131.2</v>
      </c>
      <c r="R80" s="60">
        <v>1060.5</v>
      </c>
      <c r="S80"/>
      <c r="T80" s="96">
        <f t="shared" si="4"/>
        <v>0</v>
      </c>
      <c r="U80" s="96">
        <f t="shared" si="5"/>
        <v>0</v>
      </c>
      <c r="V80"/>
      <c r="W80" s="94">
        <f t="shared" si="6"/>
        <v>0</v>
      </c>
      <c r="X80" s="94">
        <f t="shared" si="7"/>
        <v>0</v>
      </c>
      <c r="Y80"/>
    </row>
    <row r="81" spans="1:25" ht="78.75">
      <c r="A81" s="75">
        <v>71</v>
      </c>
      <c r="B81" s="76" t="s">
        <v>572</v>
      </c>
      <c r="C81" s="77" t="s">
        <v>573</v>
      </c>
      <c r="D81" s="76" t="s">
        <v>559</v>
      </c>
      <c r="E81" s="61">
        <v>0</v>
      </c>
      <c r="F81" s="78">
        <v>0</v>
      </c>
      <c r="G81" s="78">
        <v>0</v>
      </c>
      <c r="H81" s="79">
        <v>0</v>
      </c>
      <c r="I81" s="80"/>
      <c r="J81" s="78">
        <v>0</v>
      </c>
      <c r="K81" s="81">
        <v>0</v>
      </c>
      <c r="L81" s="65">
        <v>0</v>
      </c>
      <c r="M81" s="82">
        <v>0</v>
      </c>
      <c r="N81" s="84"/>
      <c r="O81" s="60">
        <v>136350</v>
      </c>
      <c r="P81" s="60">
        <v>3394</v>
      </c>
      <c r="Q81" s="60">
        <v>2715.2</v>
      </c>
      <c r="R81" s="60">
        <v>2545.5</v>
      </c>
      <c r="S81"/>
      <c r="T81" s="96">
        <f t="shared" si="4"/>
        <v>0</v>
      </c>
      <c r="U81" s="96">
        <f t="shared" si="5"/>
        <v>0</v>
      </c>
      <c r="V81"/>
      <c r="W81" s="94">
        <f t="shared" si="6"/>
        <v>0</v>
      </c>
      <c r="X81" s="94">
        <f t="shared" si="7"/>
        <v>0</v>
      </c>
      <c r="Y81"/>
    </row>
    <row r="82" spans="1:25" ht="67.5">
      <c r="A82" s="75">
        <v>72</v>
      </c>
      <c r="B82" s="76" t="s">
        <v>574</v>
      </c>
      <c r="C82" s="77" t="s">
        <v>575</v>
      </c>
      <c r="D82" s="76" t="s">
        <v>576</v>
      </c>
      <c r="E82" s="61">
        <v>10</v>
      </c>
      <c r="F82" s="78">
        <v>10396</v>
      </c>
      <c r="G82" s="78">
        <v>1321</v>
      </c>
      <c r="H82" s="79">
        <v>0.20000000000000004</v>
      </c>
      <c r="I82" s="80">
        <v>0.89834551750673297</v>
      </c>
      <c r="J82" s="78">
        <v>1056.8</v>
      </c>
      <c r="K82" s="81">
        <v>10568</v>
      </c>
      <c r="L82" s="65">
        <v>0</v>
      </c>
      <c r="M82" s="82">
        <v>10</v>
      </c>
      <c r="N82" s="84"/>
      <c r="O82" s="60">
        <v>113120</v>
      </c>
      <c r="P82" s="60">
        <v>1321</v>
      </c>
      <c r="Q82" s="60">
        <v>1056.8</v>
      </c>
      <c r="R82" s="60">
        <v>990.75</v>
      </c>
      <c r="S82"/>
      <c r="T82" s="96">
        <f t="shared" si="4"/>
        <v>10986492.799999999</v>
      </c>
      <c r="U82" s="96">
        <f t="shared" si="5"/>
        <v>10299837</v>
      </c>
      <c r="V82"/>
      <c r="W82" s="94">
        <f t="shared" si="6"/>
        <v>10986492.799999999</v>
      </c>
      <c r="X82" s="94">
        <f t="shared" si="7"/>
        <v>10299837</v>
      </c>
      <c r="Y82"/>
    </row>
    <row r="83" spans="1:25" ht="67.5">
      <c r="A83" s="75">
        <v>73</v>
      </c>
      <c r="B83" s="76" t="s">
        <v>577</v>
      </c>
      <c r="C83" s="77" t="s">
        <v>578</v>
      </c>
      <c r="D83" s="76" t="s">
        <v>579</v>
      </c>
      <c r="E83" s="61">
        <v>0</v>
      </c>
      <c r="F83" s="78">
        <v>0</v>
      </c>
      <c r="G83" s="78">
        <v>0</v>
      </c>
      <c r="H83" s="79">
        <v>0</v>
      </c>
      <c r="I83" s="80"/>
      <c r="J83" s="78">
        <v>0</v>
      </c>
      <c r="K83" s="81">
        <v>0</v>
      </c>
      <c r="L83" s="65">
        <v>0</v>
      </c>
      <c r="M83" s="82">
        <v>0</v>
      </c>
      <c r="N83" s="84"/>
      <c r="O83" s="60">
        <v>113120</v>
      </c>
      <c r="P83" s="60">
        <v>1132</v>
      </c>
      <c r="Q83" s="60">
        <v>905.6</v>
      </c>
      <c r="R83" s="60">
        <v>849</v>
      </c>
      <c r="S83"/>
      <c r="T83" s="96">
        <f t="shared" si="4"/>
        <v>0</v>
      </c>
      <c r="U83" s="96">
        <f t="shared" si="5"/>
        <v>0</v>
      </c>
      <c r="V83"/>
      <c r="W83" s="94">
        <f t="shared" si="6"/>
        <v>0</v>
      </c>
      <c r="X83" s="94">
        <f t="shared" si="7"/>
        <v>0</v>
      </c>
      <c r="Y83"/>
    </row>
    <row r="84" spans="1:25" ht="90">
      <c r="A84" s="75">
        <v>74</v>
      </c>
      <c r="B84" s="76" t="s">
        <v>580</v>
      </c>
      <c r="C84" s="77" t="s">
        <v>581</v>
      </c>
      <c r="D84" s="76" t="s">
        <v>582</v>
      </c>
      <c r="E84" s="61">
        <v>0</v>
      </c>
      <c r="F84" s="78">
        <v>0</v>
      </c>
      <c r="G84" s="78">
        <v>0</v>
      </c>
      <c r="H84" s="79">
        <v>0</v>
      </c>
      <c r="I84" s="80"/>
      <c r="J84" s="78">
        <v>0</v>
      </c>
      <c r="K84" s="81">
        <v>0</v>
      </c>
      <c r="L84" s="65">
        <v>0</v>
      </c>
      <c r="M84" s="82">
        <v>0</v>
      </c>
      <c r="N84" s="84"/>
      <c r="O84" s="60">
        <v>42798</v>
      </c>
      <c r="P84" s="60">
        <v>848</v>
      </c>
      <c r="Q84" s="60">
        <v>678.4</v>
      </c>
      <c r="R84" s="60">
        <v>636</v>
      </c>
      <c r="S84"/>
      <c r="T84" s="96">
        <f t="shared" si="4"/>
        <v>0</v>
      </c>
      <c r="U84" s="96">
        <f t="shared" si="5"/>
        <v>0</v>
      </c>
      <c r="V84"/>
      <c r="W84" s="94">
        <f t="shared" si="6"/>
        <v>0</v>
      </c>
      <c r="X84" s="94">
        <f t="shared" si="7"/>
        <v>0</v>
      </c>
      <c r="Y84"/>
    </row>
    <row r="85" spans="1:25" ht="33.75">
      <c r="A85" s="75">
        <v>75</v>
      </c>
      <c r="B85" s="76" t="s">
        <v>583</v>
      </c>
      <c r="C85" s="77" t="s">
        <v>584</v>
      </c>
      <c r="D85" s="76" t="s">
        <v>559</v>
      </c>
      <c r="E85" s="61">
        <v>6</v>
      </c>
      <c r="F85" s="78">
        <v>1516</v>
      </c>
      <c r="G85" s="78">
        <v>594</v>
      </c>
      <c r="H85" s="79">
        <v>0.2</v>
      </c>
      <c r="I85" s="80">
        <v>0.68654353562005299</v>
      </c>
      <c r="J85" s="78">
        <v>475.2</v>
      </c>
      <c r="K85" s="81">
        <v>2851.2</v>
      </c>
      <c r="L85" s="65">
        <v>0</v>
      </c>
      <c r="M85" s="82">
        <v>6</v>
      </c>
      <c r="N85" s="85"/>
      <c r="O85" s="60">
        <v>7539</v>
      </c>
      <c r="P85" s="60">
        <v>594</v>
      </c>
      <c r="Q85" s="60">
        <v>475.2</v>
      </c>
      <c r="R85" s="60">
        <v>445.5</v>
      </c>
      <c r="S85"/>
      <c r="T85" s="96">
        <f t="shared" si="4"/>
        <v>720403.2</v>
      </c>
      <c r="U85" s="96">
        <f t="shared" si="5"/>
        <v>675378</v>
      </c>
      <c r="V85"/>
      <c r="W85" s="94">
        <f t="shared" si="6"/>
        <v>720403.2</v>
      </c>
      <c r="X85" s="94">
        <f t="shared" si="7"/>
        <v>675378</v>
      </c>
      <c r="Y85"/>
    </row>
    <row r="86" spans="1:25" ht="101.25">
      <c r="A86" s="75">
        <v>76</v>
      </c>
      <c r="B86" s="76" t="s">
        <v>585</v>
      </c>
      <c r="C86" s="77" t="s">
        <v>586</v>
      </c>
      <c r="D86" s="76" t="s">
        <v>559</v>
      </c>
      <c r="E86" s="61">
        <v>0</v>
      </c>
      <c r="F86" s="78">
        <v>0</v>
      </c>
      <c r="G86" s="78">
        <v>0</v>
      </c>
      <c r="H86" s="79">
        <v>0</v>
      </c>
      <c r="I86" s="80"/>
      <c r="J86" s="78">
        <v>0</v>
      </c>
      <c r="K86" s="81">
        <v>0</v>
      </c>
      <c r="L86" s="65">
        <v>0</v>
      </c>
      <c r="M86" s="82">
        <v>0</v>
      </c>
      <c r="O86" s="60">
        <v>5992</v>
      </c>
      <c r="P86" s="60">
        <v>249</v>
      </c>
      <c r="Q86" s="60">
        <v>199.2</v>
      </c>
      <c r="R86" s="60">
        <v>186.75</v>
      </c>
      <c r="S86"/>
      <c r="T86" s="96">
        <f t="shared" si="4"/>
        <v>0</v>
      </c>
      <c r="U86" s="96">
        <f t="shared" si="5"/>
        <v>0</v>
      </c>
      <c r="V86"/>
      <c r="W86" s="94">
        <f t="shared" si="6"/>
        <v>0</v>
      </c>
      <c r="X86" s="94">
        <f t="shared" si="7"/>
        <v>0</v>
      </c>
      <c r="Y86"/>
    </row>
    <row r="87" spans="1:25" ht="33.75">
      <c r="A87" s="75">
        <v>77</v>
      </c>
      <c r="B87" s="76" t="s">
        <v>587</v>
      </c>
      <c r="C87" s="77" t="s">
        <v>588</v>
      </c>
      <c r="D87" s="76" t="s">
        <v>559</v>
      </c>
      <c r="E87" s="61">
        <v>0</v>
      </c>
      <c r="F87" s="78">
        <v>0</v>
      </c>
      <c r="G87" s="78">
        <v>0</v>
      </c>
      <c r="H87" s="79">
        <v>0</v>
      </c>
      <c r="I87" s="80"/>
      <c r="J87" s="78">
        <v>0</v>
      </c>
      <c r="K87" s="81">
        <v>0</v>
      </c>
      <c r="L87" s="65">
        <v>0</v>
      </c>
      <c r="M87" s="82">
        <v>0</v>
      </c>
      <c r="O87" s="60">
        <v>4010</v>
      </c>
      <c r="P87" s="60">
        <v>249</v>
      </c>
      <c r="Q87" s="60">
        <v>199.2</v>
      </c>
      <c r="R87" s="60">
        <v>186.75</v>
      </c>
      <c r="S87"/>
      <c r="T87" s="96">
        <f t="shared" si="4"/>
        <v>0</v>
      </c>
      <c r="U87" s="96">
        <f t="shared" si="5"/>
        <v>0</v>
      </c>
      <c r="V87"/>
      <c r="W87" s="94">
        <f t="shared" si="6"/>
        <v>0</v>
      </c>
      <c r="X87" s="94">
        <f t="shared" si="7"/>
        <v>0</v>
      </c>
      <c r="Y87"/>
    </row>
    <row r="88" spans="1:25" ht="56.25">
      <c r="A88" s="75">
        <v>78</v>
      </c>
      <c r="B88" s="86" t="s">
        <v>589</v>
      </c>
      <c r="C88" s="77" t="s">
        <v>590</v>
      </c>
      <c r="D88" s="76" t="s">
        <v>576</v>
      </c>
      <c r="E88" s="61">
        <v>0</v>
      </c>
      <c r="F88" s="78">
        <v>0</v>
      </c>
      <c r="G88" s="78">
        <v>0</v>
      </c>
      <c r="H88" s="79">
        <v>0</v>
      </c>
      <c r="I88" s="80"/>
      <c r="J88" s="78">
        <v>0</v>
      </c>
      <c r="K88" s="81">
        <v>0</v>
      </c>
      <c r="L88" s="65">
        <v>0</v>
      </c>
      <c r="M88" s="82">
        <v>0</v>
      </c>
      <c r="O88" s="60">
        <v>18439</v>
      </c>
      <c r="P88" s="60">
        <v>209</v>
      </c>
      <c r="Q88" s="60">
        <v>167.2</v>
      </c>
      <c r="R88" s="60">
        <v>156.75</v>
      </c>
      <c r="S88"/>
      <c r="T88" s="96">
        <f t="shared" si="4"/>
        <v>0</v>
      </c>
      <c r="U88" s="96">
        <f t="shared" si="5"/>
        <v>0</v>
      </c>
      <c r="V88"/>
      <c r="W88" s="94">
        <f t="shared" si="6"/>
        <v>0</v>
      </c>
      <c r="X88" s="94">
        <f t="shared" si="7"/>
        <v>0</v>
      </c>
      <c r="Y88"/>
    </row>
    <row r="89" spans="1:25" ht="45">
      <c r="A89" s="75">
        <v>79</v>
      </c>
      <c r="B89" s="86" t="s">
        <v>591</v>
      </c>
      <c r="C89" s="77" t="s">
        <v>592</v>
      </c>
      <c r="D89" s="76" t="s">
        <v>559</v>
      </c>
      <c r="E89" s="61">
        <v>6</v>
      </c>
      <c r="F89" s="78">
        <v>588</v>
      </c>
      <c r="G89" s="78">
        <v>191</v>
      </c>
      <c r="H89" s="79">
        <v>0.19999999999999993</v>
      </c>
      <c r="I89" s="80">
        <v>0.740136054421769</v>
      </c>
      <c r="J89" s="78">
        <v>152.80000000000001</v>
      </c>
      <c r="K89" s="81">
        <v>916.80000000000007</v>
      </c>
      <c r="L89" s="65">
        <v>0</v>
      </c>
      <c r="M89" s="82">
        <v>6</v>
      </c>
      <c r="O89" s="60">
        <v>7700</v>
      </c>
      <c r="P89" s="60">
        <v>191</v>
      </c>
      <c r="Q89" s="60">
        <v>152.80000000000001</v>
      </c>
      <c r="R89" s="60">
        <v>143.25</v>
      </c>
      <c r="S89"/>
      <c r="T89" s="96">
        <f t="shared" si="4"/>
        <v>89846.400000000009</v>
      </c>
      <c r="U89" s="96">
        <f t="shared" si="5"/>
        <v>84231</v>
      </c>
      <c r="V89"/>
      <c r="W89" s="94">
        <f t="shared" si="6"/>
        <v>89846.400000000009</v>
      </c>
      <c r="X89" s="94">
        <f t="shared" si="7"/>
        <v>84231</v>
      </c>
      <c r="Y89"/>
    </row>
    <row r="90" spans="1:25" ht="90">
      <c r="A90" s="75">
        <v>80</v>
      </c>
      <c r="B90" s="76" t="s">
        <v>593</v>
      </c>
      <c r="C90" s="77" t="s">
        <v>594</v>
      </c>
      <c r="D90" s="76" t="s">
        <v>559</v>
      </c>
      <c r="E90" s="61">
        <v>0</v>
      </c>
      <c r="F90" s="78">
        <v>0</v>
      </c>
      <c r="G90" s="78">
        <v>0</v>
      </c>
      <c r="H90" s="79">
        <v>0</v>
      </c>
      <c r="I90" s="80"/>
      <c r="J90" s="78">
        <v>0</v>
      </c>
      <c r="K90" s="81">
        <v>0</v>
      </c>
      <c r="L90" s="65">
        <v>0</v>
      </c>
      <c r="M90" s="82">
        <v>0</v>
      </c>
      <c r="O90" s="60">
        <v>8046</v>
      </c>
      <c r="P90" s="60">
        <v>214</v>
      </c>
      <c r="Q90" s="60">
        <v>171.2</v>
      </c>
      <c r="R90" s="60">
        <v>160.5</v>
      </c>
      <c r="S90"/>
      <c r="T90" s="96">
        <f t="shared" si="4"/>
        <v>0</v>
      </c>
      <c r="U90" s="96">
        <f t="shared" si="5"/>
        <v>0</v>
      </c>
      <c r="V90"/>
      <c r="W90" s="94">
        <f t="shared" si="6"/>
        <v>0</v>
      </c>
      <c r="X90" s="94">
        <f t="shared" si="7"/>
        <v>0</v>
      </c>
      <c r="Y90"/>
    </row>
    <row r="91" spans="1:25" ht="90">
      <c r="A91" s="75">
        <v>81</v>
      </c>
      <c r="B91" s="76" t="s">
        <v>595</v>
      </c>
      <c r="C91" s="77" t="s">
        <v>596</v>
      </c>
      <c r="D91" s="76" t="s">
        <v>559</v>
      </c>
      <c r="E91" s="61">
        <v>0</v>
      </c>
      <c r="F91" s="78">
        <v>0</v>
      </c>
      <c r="G91" s="78">
        <v>0</v>
      </c>
      <c r="H91" s="79">
        <v>0</v>
      </c>
      <c r="I91" s="80"/>
      <c r="J91" s="78">
        <v>0</v>
      </c>
      <c r="K91" s="81">
        <v>0</v>
      </c>
      <c r="L91" s="65">
        <v>0</v>
      </c>
      <c r="M91" s="82">
        <v>0</v>
      </c>
      <c r="O91" s="60">
        <v>5133</v>
      </c>
      <c r="P91" s="60">
        <v>214</v>
      </c>
      <c r="Q91" s="60">
        <v>171.2</v>
      </c>
      <c r="R91" s="60">
        <v>160.5</v>
      </c>
      <c r="S91"/>
      <c r="T91" s="96">
        <f t="shared" si="4"/>
        <v>0</v>
      </c>
      <c r="U91" s="96">
        <f t="shared" si="5"/>
        <v>0</v>
      </c>
      <c r="V91"/>
      <c r="W91" s="94">
        <f t="shared" si="6"/>
        <v>0</v>
      </c>
      <c r="X91" s="94">
        <f t="shared" si="7"/>
        <v>0</v>
      </c>
      <c r="Y91"/>
    </row>
    <row r="92" spans="1:25" ht="112.5">
      <c r="A92" s="75">
        <v>82</v>
      </c>
      <c r="B92" s="76" t="s">
        <v>597</v>
      </c>
      <c r="C92" s="77" t="s">
        <v>598</v>
      </c>
      <c r="D92" s="76" t="s">
        <v>559</v>
      </c>
      <c r="E92" s="61">
        <v>0</v>
      </c>
      <c r="F92" s="78">
        <v>0</v>
      </c>
      <c r="G92" s="78">
        <v>0</v>
      </c>
      <c r="H92" s="79">
        <v>0</v>
      </c>
      <c r="I92" s="80"/>
      <c r="J92" s="78">
        <v>0</v>
      </c>
      <c r="K92" s="81">
        <v>0</v>
      </c>
      <c r="L92" s="65">
        <v>0</v>
      </c>
      <c r="M92" s="82">
        <v>0</v>
      </c>
      <c r="O92" s="60">
        <v>13695</v>
      </c>
      <c r="P92" s="60">
        <v>2613</v>
      </c>
      <c r="Q92" s="60">
        <v>2090.4</v>
      </c>
      <c r="R92" s="60">
        <v>1959.75</v>
      </c>
      <c r="S92"/>
      <c r="T92" s="96">
        <f t="shared" si="4"/>
        <v>0</v>
      </c>
      <c r="U92" s="96">
        <f t="shared" si="5"/>
        <v>0</v>
      </c>
      <c r="V92"/>
      <c r="W92" s="94">
        <f t="shared" si="6"/>
        <v>0</v>
      </c>
      <c r="X92" s="94">
        <f t="shared" si="7"/>
        <v>0</v>
      </c>
      <c r="Y92"/>
    </row>
    <row r="93" spans="1:25" ht="112.5">
      <c r="A93" s="75">
        <v>83</v>
      </c>
      <c r="B93" s="76" t="s">
        <v>599</v>
      </c>
      <c r="C93" s="77" t="s">
        <v>600</v>
      </c>
      <c r="D93" s="76" t="s">
        <v>559</v>
      </c>
      <c r="E93" s="61">
        <v>0</v>
      </c>
      <c r="F93" s="78">
        <v>0</v>
      </c>
      <c r="G93" s="78">
        <v>0</v>
      </c>
      <c r="H93" s="79">
        <v>0</v>
      </c>
      <c r="I93" s="80"/>
      <c r="J93" s="78">
        <v>0</v>
      </c>
      <c r="K93" s="81">
        <v>0</v>
      </c>
      <c r="L93" s="65">
        <v>0</v>
      </c>
      <c r="M93" s="82">
        <v>0</v>
      </c>
      <c r="O93" s="60">
        <v>10426</v>
      </c>
      <c r="P93" s="60">
        <v>2613</v>
      </c>
      <c r="Q93" s="60">
        <v>2090.4</v>
      </c>
      <c r="R93" s="60">
        <v>1959.75</v>
      </c>
      <c r="S93"/>
      <c r="T93" s="96">
        <f t="shared" si="4"/>
        <v>0</v>
      </c>
      <c r="U93" s="96">
        <f t="shared" si="5"/>
        <v>0</v>
      </c>
      <c r="V93"/>
      <c r="W93" s="94">
        <f t="shared" si="6"/>
        <v>0</v>
      </c>
      <c r="X93" s="94">
        <f t="shared" si="7"/>
        <v>0</v>
      </c>
      <c r="Y93"/>
    </row>
    <row r="94" spans="1:25" ht="112.5">
      <c r="A94" s="75">
        <v>84</v>
      </c>
      <c r="B94" s="87" t="s">
        <v>601</v>
      </c>
      <c r="C94" s="77" t="s">
        <v>602</v>
      </c>
      <c r="D94" s="76" t="s">
        <v>559</v>
      </c>
      <c r="E94" s="61">
        <v>7</v>
      </c>
      <c r="F94" s="78">
        <v>5907</v>
      </c>
      <c r="G94" s="78">
        <v>3193</v>
      </c>
      <c r="H94" s="79">
        <v>0.19999999999999998</v>
      </c>
      <c r="I94" s="80">
        <v>0.56756390722871197</v>
      </c>
      <c r="J94" s="78">
        <v>2554.4</v>
      </c>
      <c r="K94" s="81">
        <v>17880.8</v>
      </c>
      <c r="L94" s="65">
        <v>0</v>
      </c>
      <c r="M94" s="82">
        <v>7</v>
      </c>
      <c r="O94" s="60">
        <v>15407</v>
      </c>
      <c r="P94" s="60">
        <v>3193</v>
      </c>
      <c r="Q94" s="60">
        <v>2554.4</v>
      </c>
      <c r="R94" s="60">
        <v>2394.75</v>
      </c>
      <c r="S94"/>
      <c r="T94" s="96">
        <f t="shared" si="4"/>
        <v>15088840.800000001</v>
      </c>
      <c r="U94" s="96">
        <f t="shared" si="5"/>
        <v>14145788.25</v>
      </c>
      <c r="V94"/>
      <c r="W94" s="94">
        <f t="shared" si="6"/>
        <v>15088840.800000001</v>
      </c>
      <c r="X94" s="94">
        <f t="shared" si="7"/>
        <v>14145788.25</v>
      </c>
      <c r="Y94"/>
    </row>
    <row r="95" spans="1:25" ht="112.5">
      <c r="A95" s="75">
        <v>85</v>
      </c>
      <c r="B95" s="76" t="s">
        <v>603</v>
      </c>
      <c r="C95" s="77" t="s">
        <v>604</v>
      </c>
      <c r="D95" s="76" t="s">
        <v>559</v>
      </c>
      <c r="E95" s="61">
        <v>0</v>
      </c>
      <c r="F95" s="78">
        <v>0</v>
      </c>
      <c r="G95" s="78">
        <v>0</v>
      </c>
      <c r="H95" s="79">
        <v>0</v>
      </c>
      <c r="I95" s="80"/>
      <c r="J95" s="78">
        <v>0</v>
      </c>
      <c r="K95" s="81">
        <v>0</v>
      </c>
      <c r="L95" s="65">
        <v>0</v>
      </c>
      <c r="M95" s="82">
        <v>0</v>
      </c>
      <c r="O95" s="60">
        <v>14438</v>
      </c>
      <c r="P95" s="60">
        <v>3193</v>
      </c>
      <c r="Q95" s="60">
        <v>2554.4</v>
      </c>
      <c r="R95" s="60">
        <v>2394.75</v>
      </c>
      <c r="S95"/>
      <c r="T95" s="96">
        <f t="shared" si="4"/>
        <v>0</v>
      </c>
      <c r="U95" s="96">
        <f t="shared" si="5"/>
        <v>0</v>
      </c>
      <c r="V95"/>
      <c r="W95" s="94">
        <f t="shared" si="6"/>
        <v>0</v>
      </c>
      <c r="X95" s="94">
        <f t="shared" si="7"/>
        <v>0</v>
      </c>
      <c r="Y95"/>
    </row>
    <row r="96" spans="1:25" ht="303.75">
      <c r="A96" s="75">
        <v>86</v>
      </c>
      <c r="B96" s="76" t="s">
        <v>605</v>
      </c>
      <c r="C96" s="77" t="s">
        <v>606</v>
      </c>
      <c r="D96" s="76" t="s">
        <v>559</v>
      </c>
      <c r="E96" s="61">
        <v>0</v>
      </c>
      <c r="F96" s="78">
        <v>0</v>
      </c>
      <c r="G96" s="78">
        <v>0</v>
      </c>
      <c r="H96" s="79">
        <v>0</v>
      </c>
      <c r="I96" s="80"/>
      <c r="J96" s="78">
        <v>0</v>
      </c>
      <c r="K96" s="81">
        <v>0</v>
      </c>
      <c r="L96" s="65">
        <v>0</v>
      </c>
      <c r="M96" s="82">
        <v>0</v>
      </c>
      <c r="O96" s="60">
        <v>20543</v>
      </c>
      <c r="P96" s="60">
        <v>4185</v>
      </c>
      <c r="Q96" s="60">
        <v>3348</v>
      </c>
      <c r="R96" s="60">
        <v>3138.75</v>
      </c>
      <c r="S96"/>
      <c r="T96" s="96">
        <f t="shared" si="4"/>
        <v>0</v>
      </c>
      <c r="U96" s="96">
        <f t="shared" si="5"/>
        <v>0</v>
      </c>
      <c r="V96"/>
      <c r="W96" s="94">
        <f t="shared" si="6"/>
        <v>0</v>
      </c>
      <c r="X96" s="94">
        <f t="shared" si="7"/>
        <v>0</v>
      </c>
      <c r="Y96"/>
    </row>
    <row r="97" spans="1:25" ht="56.25">
      <c r="A97" s="75">
        <v>87</v>
      </c>
      <c r="B97" s="76" t="s">
        <v>607</v>
      </c>
      <c r="C97" s="77" t="s">
        <v>608</v>
      </c>
      <c r="D97" s="76" t="s">
        <v>559</v>
      </c>
      <c r="E97" s="61">
        <v>0</v>
      </c>
      <c r="F97" s="78">
        <v>0</v>
      </c>
      <c r="G97" s="78">
        <v>0</v>
      </c>
      <c r="H97" s="79">
        <v>0</v>
      </c>
      <c r="I97" s="80"/>
      <c r="J97" s="78">
        <v>0</v>
      </c>
      <c r="K97" s="81">
        <v>0</v>
      </c>
      <c r="L97" s="65">
        <v>0</v>
      </c>
      <c r="M97" s="82">
        <v>0</v>
      </c>
      <c r="O97" s="60">
        <v>13009</v>
      </c>
      <c r="P97" s="60">
        <v>1018</v>
      </c>
      <c r="Q97" s="60">
        <v>814.4</v>
      </c>
      <c r="R97" s="60">
        <v>763.5</v>
      </c>
      <c r="S97"/>
      <c r="T97" s="96">
        <f t="shared" si="4"/>
        <v>0</v>
      </c>
      <c r="U97" s="96">
        <f t="shared" si="5"/>
        <v>0</v>
      </c>
      <c r="V97"/>
      <c r="W97" s="94">
        <f t="shared" si="6"/>
        <v>0</v>
      </c>
      <c r="X97" s="94">
        <f t="shared" si="7"/>
        <v>0</v>
      </c>
      <c r="Y97"/>
    </row>
    <row r="98" spans="1:25" ht="56.25">
      <c r="A98" s="75">
        <v>88</v>
      </c>
      <c r="B98" s="76" t="s">
        <v>609</v>
      </c>
      <c r="C98" s="77" t="s">
        <v>608</v>
      </c>
      <c r="D98" s="76" t="s">
        <v>559</v>
      </c>
      <c r="E98" s="61">
        <v>7</v>
      </c>
      <c r="F98" s="78">
        <v>4966</v>
      </c>
      <c r="G98" s="78">
        <v>1649</v>
      </c>
      <c r="H98" s="79">
        <v>0.19999999999999998</v>
      </c>
      <c r="I98" s="80">
        <v>0.734353604510673</v>
      </c>
      <c r="J98" s="78">
        <v>1319.2</v>
      </c>
      <c r="K98" s="81">
        <v>9234.4</v>
      </c>
      <c r="L98" s="65">
        <v>0</v>
      </c>
      <c r="M98" s="82">
        <v>7</v>
      </c>
      <c r="O98" s="60">
        <v>5992</v>
      </c>
      <c r="P98" s="60">
        <v>1649</v>
      </c>
      <c r="Q98" s="60">
        <v>1319.2</v>
      </c>
      <c r="R98" s="60">
        <v>1236.75</v>
      </c>
      <c r="S98"/>
      <c r="T98" s="96">
        <f t="shared" si="4"/>
        <v>6551147.2000000002</v>
      </c>
      <c r="U98" s="96">
        <f t="shared" si="5"/>
        <v>6141700.5</v>
      </c>
      <c r="V98"/>
      <c r="W98" s="94">
        <f t="shared" si="6"/>
        <v>6551147.2000000002</v>
      </c>
      <c r="X98" s="94">
        <f t="shared" si="7"/>
        <v>6141700.5</v>
      </c>
      <c r="Y98"/>
    </row>
    <row r="99" spans="1:25" ht="101.25">
      <c r="A99" s="75">
        <v>89</v>
      </c>
      <c r="B99" s="76" t="s">
        <v>610</v>
      </c>
      <c r="C99" s="77" t="s">
        <v>611</v>
      </c>
      <c r="D99" s="76" t="s">
        <v>559</v>
      </c>
      <c r="E99" s="61">
        <v>7</v>
      </c>
      <c r="F99" s="78">
        <v>3068</v>
      </c>
      <c r="G99" s="78">
        <v>1620</v>
      </c>
      <c r="H99" s="79">
        <v>0.2</v>
      </c>
      <c r="I99" s="80">
        <v>0.57757496740547598</v>
      </c>
      <c r="J99" s="78">
        <v>1296</v>
      </c>
      <c r="K99" s="81">
        <v>9072</v>
      </c>
      <c r="L99" s="65">
        <v>0</v>
      </c>
      <c r="M99" s="82">
        <v>7</v>
      </c>
      <c r="O99" s="60">
        <v>11228</v>
      </c>
      <c r="P99" s="60">
        <v>1620</v>
      </c>
      <c r="Q99" s="60">
        <v>1296</v>
      </c>
      <c r="R99" s="60">
        <v>1215</v>
      </c>
      <c r="S99"/>
      <c r="T99" s="96">
        <f t="shared" si="4"/>
        <v>3976128</v>
      </c>
      <c r="U99" s="96">
        <f t="shared" si="5"/>
        <v>3727620</v>
      </c>
      <c r="V99"/>
      <c r="W99" s="94">
        <f t="shared" si="6"/>
        <v>3976128</v>
      </c>
      <c r="X99" s="94">
        <f t="shared" si="7"/>
        <v>3727620</v>
      </c>
      <c r="Y99"/>
    </row>
    <row r="100" spans="1:25" ht="123.75">
      <c r="A100" s="75">
        <v>90</v>
      </c>
      <c r="B100" s="76" t="s">
        <v>612</v>
      </c>
      <c r="C100" s="77" t="s">
        <v>613</v>
      </c>
      <c r="D100" s="76" t="s">
        <v>559</v>
      </c>
      <c r="E100" s="61">
        <v>0</v>
      </c>
      <c r="F100" s="78">
        <v>0</v>
      </c>
      <c r="G100" s="78">
        <v>0</v>
      </c>
      <c r="H100" s="79">
        <v>0</v>
      </c>
      <c r="I100" s="80"/>
      <c r="J100" s="78">
        <v>0</v>
      </c>
      <c r="K100" s="81">
        <v>0</v>
      </c>
      <c r="L100" s="65">
        <v>0</v>
      </c>
      <c r="M100" s="82">
        <v>0</v>
      </c>
      <c r="O100" s="60">
        <v>19439</v>
      </c>
      <c r="P100" s="60">
        <v>2727</v>
      </c>
      <c r="Q100" s="60">
        <v>2181.6</v>
      </c>
      <c r="R100" s="60">
        <v>2045.25</v>
      </c>
      <c r="S100"/>
      <c r="T100" s="96">
        <f t="shared" si="4"/>
        <v>0</v>
      </c>
      <c r="U100" s="96">
        <f t="shared" si="5"/>
        <v>0</v>
      </c>
      <c r="V100"/>
      <c r="W100" s="94">
        <f t="shared" si="6"/>
        <v>0</v>
      </c>
      <c r="X100" s="94">
        <f t="shared" si="7"/>
        <v>0</v>
      </c>
      <c r="Y100"/>
    </row>
    <row r="101" spans="1:25" ht="123.75">
      <c r="A101" s="75">
        <v>91</v>
      </c>
      <c r="B101" s="76" t="s">
        <v>614</v>
      </c>
      <c r="C101" s="77" t="s">
        <v>615</v>
      </c>
      <c r="D101" s="76" t="s">
        <v>559</v>
      </c>
      <c r="E101" s="61">
        <v>0</v>
      </c>
      <c r="F101" s="78">
        <v>0</v>
      </c>
      <c r="G101" s="78">
        <v>0</v>
      </c>
      <c r="H101" s="79">
        <v>0</v>
      </c>
      <c r="I101" s="80"/>
      <c r="J101" s="78">
        <v>0</v>
      </c>
      <c r="K101" s="81">
        <v>0</v>
      </c>
      <c r="L101" s="65">
        <v>0</v>
      </c>
      <c r="M101" s="82">
        <v>0</v>
      </c>
      <c r="O101" s="60">
        <v>59352</v>
      </c>
      <c r="P101" s="60">
        <v>4044</v>
      </c>
      <c r="Q101" s="60">
        <v>3235.2</v>
      </c>
      <c r="R101" s="60">
        <v>3033</v>
      </c>
      <c r="S101"/>
      <c r="T101" s="96">
        <f t="shared" si="4"/>
        <v>0</v>
      </c>
      <c r="U101" s="96">
        <f t="shared" si="5"/>
        <v>0</v>
      </c>
      <c r="V101"/>
      <c r="W101" s="94">
        <f t="shared" si="6"/>
        <v>0</v>
      </c>
      <c r="X101" s="94">
        <f t="shared" si="7"/>
        <v>0</v>
      </c>
      <c r="Y101"/>
    </row>
    <row r="102" spans="1:25" ht="101.25">
      <c r="A102" s="75">
        <v>92</v>
      </c>
      <c r="B102" s="76" t="s">
        <v>616</v>
      </c>
      <c r="C102" s="77" t="s">
        <v>617</v>
      </c>
      <c r="D102" s="76" t="s">
        <v>559</v>
      </c>
      <c r="E102" s="61">
        <v>0</v>
      </c>
      <c r="F102" s="78">
        <v>0</v>
      </c>
      <c r="G102" s="78">
        <v>0</v>
      </c>
      <c r="H102" s="79">
        <v>0</v>
      </c>
      <c r="I102" s="80"/>
      <c r="J102" s="78">
        <v>0</v>
      </c>
      <c r="K102" s="81">
        <v>0</v>
      </c>
      <c r="L102" s="65">
        <v>0</v>
      </c>
      <c r="M102" s="82">
        <v>0</v>
      </c>
      <c r="O102" s="60">
        <v>17804</v>
      </c>
      <c r="P102" s="60">
        <v>4413</v>
      </c>
      <c r="Q102" s="60">
        <v>3530.4</v>
      </c>
      <c r="R102" s="60">
        <v>3309.75</v>
      </c>
      <c r="S102"/>
      <c r="T102" s="96">
        <f t="shared" si="4"/>
        <v>0</v>
      </c>
      <c r="U102" s="96">
        <f t="shared" si="5"/>
        <v>0</v>
      </c>
      <c r="V102"/>
      <c r="W102" s="94">
        <f t="shared" si="6"/>
        <v>0</v>
      </c>
      <c r="X102" s="94">
        <f t="shared" si="7"/>
        <v>0</v>
      </c>
      <c r="Y102"/>
    </row>
    <row r="103" spans="1:25" ht="101.25">
      <c r="A103" s="75">
        <v>93</v>
      </c>
      <c r="B103" s="76" t="s">
        <v>618</v>
      </c>
      <c r="C103" s="77" t="s">
        <v>619</v>
      </c>
      <c r="D103" s="76" t="s">
        <v>559</v>
      </c>
      <c r="E103" s="61">
        <v>0</v>
      </c>
      <c r="F103" s="78">
        <v>0</v>
      </c>
      <c r="G103" s="78">
        <v>0</v>
      </c>
      <c r="H103" s="79">
        <v>0</v>
      </c>
      <c r="I103" s="80"/>
      <c r="J103" s="78">
        <v>0</v>
      </c>
      <c r="K103" s="81">
        <v>0</v>
      </c>
      <c r="L103" s="65">
        <v>0</v>
      </c>
      <c r="M103" s="82">
        <v>0</v>
      </c>
      <c r="O103" s="60">
        <v>20052</v>
      </c>
      <c r="P103" s="60">
        <v>5262</v>
      </c>
      <c r="Q103" s="60">
        <v>4209.6000000000004</v>
      </c>
      <c r="R103" s="60">
        <v>3946.5</v>
      </c>
      <c r="S103"/>
      <c r="T103" s="96">
        <f t="shared" si="4"/>
        <v>0</v>
      </c>
      <c r="U103" s="96">
        <f t="shared" si="5"/>
        <v>0</v>
      </c>
      <c r="V103"/>
      <c r="W103" s="94">
        <f t="shared" si="6"/>
        <v>0</v>
      </c>
      <c r="X103" s="94">
        <f t="shared" si="7"/>
        <v>0</v>
      </c>
      <c r="Y103"/>
    </row>
    <row r="104" spans="1:25" ht="90">
      <c r="A104" s="75">
        <v>94</v>
      </c>
      <c r="B104" s="76" t="s">
        <v>620</v>
      </c>
      <c r="C104" s="77" t="s">
        <v>621</v>
      </c>
      <c r="D104" s="76" t="s">
        <v>559</v>
      </c>
      <c r="E104" s="61">
        <v>7</v>
      </c>
      <c r="F104" s="78">
        <v>11185</v>
      </c>
      <c r="G104" s="78">
        <v>5429</v>
      </c>
      <c r="H104" s="79">
        <v>0.25</v>
      </c>
      <c r="I104" s="80">
        <v>0.63596334376397001</v>
      </c>
      <c r="J104" s="78">
        <v>4071.75</v>
      </c>
      <c r="K104" s="81">
        <v>28502.25</v>
      </c>
      <c r="L104" s="65">
        <v>0</v>
      </c>
      <c r="M104" s="82">
        <v>7</v>
      </c>
      <c r="O104" s="60">
        <v>25337</v>
      </c>
      <c r="P104" s="60">
        <v>5429</v>
      </c>
      <c r="Q104" s="60">
        <v>4343.2</v>
      </c>
      <c r="R104" s="60">
        <v>4071.75</v>
      </c>
      <c r="S104"/>
      <c r="T104" s="96">
        <f t="shared" si="4"/>
        <v>48578692</v>
      </c>
      <c r="U104" s="96">
        <f t="shared" si="5"/>
        <v>45542523.75</v>
      </c>
      <c r="V104"/>
      <c r="W104" s="94">
        <f t="shared" si="6"/>
        <v>48578692</v>
      </c>
      <c r="X104" s="94">
        <f t="shared" si="7"/>
        <v>45542523.75</v>
      </c>
      <c r="Y104"/>
    </row>
    <row r="105" spans="1:25" ht="213.75">
      <c r="A105" s="75">
        <v>95</v>
      </c>
      <c r="B105" s="76" t="s">
        <v>622</v>
      </c>
      <c r="C105" s="77" t="s">
        <v>623</v>
      </c>
      <c r="D105" s="76" t="s">
        <v>559</v>
      </c>
      <c r="E105" s="61">
        <v>0</v>
      </c>
      <c r="F105" s="78">
        <v>0</v>
      </c>
      <c r="G105" s="78">
        <v>0</v>
      </c>
      <c r="H105" s="79">
        <v>0</v>
      </c>
      <c r="I105" s="80"/>
      <c r="J105" s="78">
        <v>0</v>
      </c>
      <c r="K105" s="81">
        <v>0</v>
      </c>
      <c r="L105" s="65">
        <v>0</v>
      </c>
      <c r="M105" s="82">
        <v>0</v>
      </c>
      <c r="O105" s="60">
        <v>33366</v>
      </c>
      <c r="P105" s="60">
        <v>4185</v>
      </c>
      <c r="Q105" s="60">
        <v>3348</v>
      </c>
      <c r="R105" s="60">
        <v>3138.75</v>
      </c>
      <c r="S105"/>
      <c r="T105" s="96">
        <f t="shared" si="4"/>
        <v>0</v>
      </c>
      <c r="U105" s="96">
        <f t="shared" si="5"/>
        <v>0</v>
      </c>
      <c r="V105"/>
      <c r="W105" s="94">
        <f t="shared" si="6"/>
        <v>0</v>
      </c>
      <c r="X105" s="94">
        <f t="shared" si="7"/>
        <v>0</v>
      </c>
      <c r="Y105"/>
    </row>
    <row r="106" spans="1:25" ht="56.25">
      <c r="A106" s="75">
        <v>96</v>
      </c>
      <c r="B106" s="76" t="s">
        <v>624</v>
      </c>
      <c r="C106" s="77" t="s">
        <v>625</v>
      </c>
      <c r="D106" s="76" t="s">
        <v>559</v>
      </c>
      <c r="E106" s="61">
        <v>0</v>
      </c>
      <c r="F106" s="78">
        <v>0</v>
      </c>
      <c r="G106" s="78">
        <v>0</v>
      </c>
      <c r="H106" s="79">
        <v>0</v>
      </c>
      <c r="I106" s="80"/>
      <c r="J106" s="78">
        <v>0</v>
      </c>
      <c r="K106" s="81">
        <v>0</v>
      </c>
      <c r="L106" s="65">
        <v>0</v>
      </c>
      <c r="M106" s="82">
        <v>0</v>
      </c>
      <c r="O106" s="60">
        <v>13695</v>
      </c>
      <c r="P106" s="60">
        <v>3054</v>
      </c>
      <c r="Q106" s="60">
        <v>2443.1999999999998</v>
      </c>
      <c r="R106" s="60">
        <v>2290.5</v>
      </c>
      <c r="S106"/>
      <c r="T106" s="96">
        <f t="shared" si="4"/>
        <v>0</v>
      </c>
      <c r="U106" s="96">
        <f t="shared" si="5"/>
        <v>0</v>
      </c>
      <c r="V106"/>
      <c r="W106" s="94">
        <f t="shared" si="6"/>
        <v>0</v>
      </c>
      <c r="X106" s="94">
        <f t="shared" si="7"/>
        <v>0</v>
      </c>
      <c r="Y106"/>
    </row>
    <row r="107" spans="1:25" ht="56.25">
      <c r="A107" s="75">
        <v>97</v>
      </c>
      <c r="B107" s="76" t="s">
        <v>626</v>
      </c>
      <c r="C107" s="77" t="s">
        <v>625</v>
      </c>
      <c r="D107" s="76" t="s">
        <v>559</v>
      </c>
      <c r="E107" s="61">
        <v>7</v>
      </c>
      <c r="F107" s="78">
        <v>4966</v>
      </c>
      <c r="G107" s="78">
        <v>1649</v>
      </c>
      <c r="H107" s="79">
        <v>0.19999999999999998</v>
      </c>
      <c r="I107" s="80">
        <v>0.734353604510673</v>
      </c>
      <c r="J107" s="78">
        <v>1319.2</v>
      </c>
      <c r="K107" s="81">
        <v>9234.4</v>
      </c>
      <c r="L107" s="65">
        <v>0</v>
      </c>
      <c r="M107" s="82">
        <v>7</v>
      </c>
      <c r="O107" s="60">
        <v>5687</v>
      </c>
      <c r="P107" s="60">
        <v>1649</v>
      </c>
      <c r="Q107" s="60">
        <v>1319.2</v>
      </c>
      <c r="R107" s="60">
        <v>1236.75</v>
      </c>
      <c r="S107"/>
      <c r="T107" s="96">
        <f t="shared" si="4"/>
        <v>6551147.2000000002</v>
      </c>
      <c r="U107" s="96">
        <f t="shared" si="5"/>
        <v>6141700.5</v>
      </c>
      <c r="V107"/>
      <c r="W107" s="94">
        <f t="shared" si="6"/>
        <v>6551147.2000000002</v>
      </c>
      <c r="X107" s="94">
        <f t="shared" si="7"/>
        <v>6141700.5</v>
      </c>
      <c r="Y107"/>
    </row>
    <row r="108" spans="1:25" ht="90">
      <c r="A108" s="75">
        <v>98</v>
      </c>
      <c r="B108" s="76" t="s">
        <v>627</v>
      </c>
      <c r="C108" s="77" t="s">
        <v>628</v>
      </c>
      <c r="D108" s="76" t="s">
        <v>559</v>
      </c>
      <c r="E108" s="61">
        <v>1</v>
      </c>
      <c r="F108" s="78">
        <v>7251</v>
      </c>
      <c r="G108" s="78">
        <v>3542</v>
      </c>
      <c r="H108" s="79">
        <v>0.20000000000000004</v>
      </c>
      <c r="I108" s="80">
        <v>0.60921252241070201</v>
      </c>
      <c r="J108" s="78">
        <v>2833.6</v>
      </c>
      <c r="K108" s="81">
        <v>2833.6</v>
      </c>
      <c r="L108" s="65">
        <v>0</v>
      </c>
      <c r="M108" s="82">
        <v>1</v>
      </c>
      <c r="O108" s="60">
        <v>18099</v>
      </c>
      <c r="P108" s="60">
        <v>3542</v>
      </c>
      <c r="Q108" s="60">
        <v>2833.6</v>
      </c>
      <c r="R108" s="60">
        <v>2656.5</v>
      </c>
      <c r="S108"/>
      <c r="T108" s="96">
        <f t="shared" si="4"/>
        <v>20546433.599999998</v>
      </c>
      <c r="U108" s="96">
        <f t="shared" si="5"/>
        <v>19262281.5</v>
      </c>
      <c r="V108"/>
      <c r="W108" s="94">
        <f t="shared" si="6"/>
        <v>20546433.599999998</v>
      </c>
      <c r="X108" s="94">
        <f t="shared" si="7"/>
        <v>19262281.5</v>
      </c>
      <c r="Y108"/>
    </row>
    <row r="109" spans="1:25" ht="45">
      <c r="A109" s="75">
        <v>99</v>
      </c>
      <c r="B109" s="76" t="s">
        <v>629</v>
      </c>
      <c r="C109" s="77" t="s">
        <v>630</v>
      </c>
      <c r="D109" s="76" t="s">
        <v>559</v>
      </c>
      <c r="E109" s="61">
        <v>4</v>
      </c>
      <c r="F109" s="78">
        <v>25219</v>
      </c>
      <c r="G109" s="78">
        <v>13875</v>
      </c>
      <c r="H109" s="79">
        <v>0.25</v>
      </c>
      <c r="I109" s="80">
        <v>0.58736468535627895</v>
      </c>
      <c r="J109" s="78">
        <v>10406.25</v>
      </c>
      <c r="K109" s="81">
        <v>41625</v>
      </c>
      <c r="L109" s="65">
        <v>0</v>
      </c>
      <c r="M109" s="82">
        <v>4</v>
      </c>
      <c r="O109" s="60">
        <v>28846</v>
      </c>
      <c r="P109" s="60">
        <v>13875</v>
      </c>
      <c r="Q109" s="60">
        <v>11100</v>
      </c>
      <c r="R109" s="60">
        <v>10406.25</v>
      </c>
      <c r="S109"/>
      <c r="T109" s="96">
        <f t="shared" si="4"/>
        <v>279930900</v>
      </c>
      <c r="U109" s="96">
        <f t="shared" si="5"/>
        <v>262435218.75</v>
      </c>
      <c r="V109"/>
      <c r="W109" s="94">
        <f t="shared" si="6"/>
        <v>279930900</v>
      </c>
      <c r="X109" s="94">
        <f t="shared" si="7"/>
        <v>262435218.75</v>
      </c>
      <c r="Y109"/>
    </row>
    <row r="110" spans="1:25" ht="45">
      <c r="A110" s="75">
        <v>100</v>
      </c>
      <c r="B110" s="76" t="s">
        <v>631</v>
      </c>
      <c r="C110" s="77" t="s">
        <v>632</v>
      </c>
      <c r="D110" s="76" t="s">
        <v>559</v>
      </c>
      <c r="E110" s="61">
        <v>5</v>
      </c>
      <c r="F110" s="78">
        <v>30619</v>
      </c>
      <c r="G110" s="78">
        <v>14139</v>
      </c>
      <c r="H110" s="79">
        <v>0.25</v>
      </c>
      <c r="I110" s="80">
        <v>0.65367092328292897</v>
      </c>
      <c r="J110" s="78">
        <v>10604.25</v>
      </c>
      <c r="K110" s="81">
        <v>53021.25</v>
      </c>
      <c r="L110" s="65">
        <v>0</v>
      </c>
      <c r="M110" s="82">
        <v>5</v>
      </c>
      <c r="O110" s="60">
        <v>30815</v>
      </c>
      <c r="P110" s="60">
        <v>14139</v>
      </c>
      <c r="Q110" s="60">
        <v>11311.2</v>
      </c>
      <c r="R110" s="60">
        <v>10604.25</v>
      </c>
      <c r="S110"/>
      <c r="T110" s="96">
        <f t="shared" si="4"/>
        <v>346337632.80000001</v>
      </c>
      <c r="U110" s="96">
        <f t="shared" si="5"/>
        <v>324691530.75</v>
      </c>
      <c r="V110"/>
      <c r="W110" s="94">
        <f t="shared" si="6"/>
        <v>346337632.80000001</v>
      </c>
      <c r="X110" s="94">
        <f t="shared" si="7"/>
        <v>324691530.75</v>
      </c>
      <c r="Y110"/>
    </row>
    <row r="111" spans="1:25" ht="45">
      <c r="A111" s="75">
        <v>101</v>
      </c>
      <c r="B111" s="76" t="s">
        <v>633</v>
      </c>
      <c r="C111" s="77" t="s">
        <v>634</v>
      </c>
      <c r="D111" s="76" t="s">
        <v>559</v>
      </c>
      <c r="E111" s="61">
        <v>0</v>
      </c>
      <c r="F111" s="78">
        <v>0</v>
      </c>
      <c r="G111" s="78">
        <v>0</v>
      </c>
      <c r="H111" s="79">
        <v>0</v>
      </c>
      <c r="I111" s="80"/>
      <c r="J111" s="78">
        <v>0</v>
      </c>
      <c r="K111" s="81">
        <v>0</v>
      </c>
      <c r="L111" s="65">
        <v>0</v>
      </c>
      <c r="M111" s="82">
        <v>0</v>
      </c>
      <c r="O111" s="60">
        <v>39479</v>
      </c>
      <c r="P111" s="60">
        <v>14814</v>
      </c>
      <c r="Q111" s="60">
        <v>11851.2</v>
      </c>
      <c r="R111" s="60">
        <v>11110.5</v>
      </c>
      <c r="S111"/>
      <c r="T111" s="96">
        <f t="shared" si="4"/>
        <v>0</v>
      </c>
      <c r="U111" s="96">
        <f t="shared" si="5"/>
        <v>0</v>
      </c>
      <c r="V111"/>
      <c r="W111" s="94">
        <f t="shared" si="6"/>
        <v>0</v>
      </c>
      <c r="X111" s="94">
        <f t="shared" si="7"/>
        <v>0</v>
      </c>
      <c r="Y111"/>
    </row>
    <row r="112" spans="1:25" ht="45">
      <c r="A112" s="75">
        <v>102</v>
      </c>
      <c r="B112" s="76" t="s">
        <v>635</v>
      </c>
      <c r="C112" s="77" t="s">
        <v>636</v>
      </c>
      <c r="D112" s="76" t="s">
        <v>559</v>
      </c>
      <c r="E112" s="61">
        <v>0</v>
      </c>
      <c r="F112" s="78">
        <v>0</v>
      </c>
      <c r="G112" s="78">
        <v>0</v>
      </c>
      <c r="H112" s="79">
        <v>0</v>
      </c>
      <c r="I112" s="80"/>
      <c r="J112" s="78">
        <v>0</v>
      </c>
      <c r="K112" s="81">
        <v>0</v>
      </c>
      <c r="L112" s="65">
        <v>0</v>
      </c>
      <c r="M112" s="82">
        <v>0</v>
      </c>
      <c r="O112" s="60">
        <v>41086</v>
      </c>
      <c r="P112" s="60">
        <v>14814</v>
      </c>
      <c r="Q112" s="60">
        <v>11851.2</v>
      </c>
      <c r="R112" s="60">
        <v>11110.5</v>
      </c>
      <c r="S112"/>
      <c r="T112" s="96">
        <f t="shared" si="4"/>
        <v>0</v>
      </c>
      <c r="U112" s="96">
        <f t="shared" si="5"/>
        <v>0</v>
      </c>
      <c r="V112"/>
      <c r="W112" s="94">
        <f t="shared" si="6"/>
        <v>0</v>
      </c>
      <c r="X112" s="94">
        <f t="shared" si="7"/>
        <v>0</v>
      </c>
      <c r="Y112"/>
    </row>
    <row r="113" spans="1:25" ht="146.25">
      <c r="A113" s="75">
        <v>103</v>
      </c>
      <c r="B113" s="76" t="s">
        <v>637</v>
      </c>
      <c r="C113" s="77" t="s">
        <v>638</v>
      </c>
      <c r="D113" s="76" t="s">
        <v>559</v>
      </c>
      <c r="E113" s="61">
        <v>0</v>
      </c>
      <c r="F113" s="78">
        <v>0</v>
      </c>
      <c r="G113" s="78">
        <v>0</v>
      </c>
      <c r="H113" s="79">
        <v>0</v>
      </c>
      <c r="I113" s="80"/>
      <c r="J113" s="78">
        <v>0</v>
      </c>
      <c r="K113" s="81">
        <v>0</v>
      </c>
      <c r="L113" s="65">
        <v>0</v>
      </c>
      <c r="M113" s="82">
        <v>0</v>
      </c>
      <c r="O113" s="60">
        <v>230977</v>
      </c>
      <c r="P113" s="60">
        <v>11452</v>
      </c>
      <c r="Q113" s="60">
        <v>9161.6</v>
      </c>
      <c r="R113" s="60">
        <v>8589</v>
      </c>
      <c r="S113"/>
      <c r="T113" s="96">
        <f t="shared" si="4"/>
        <v>0</v>
      </c>
      <c r="U113" s="96">
        <f t="shared" si="5"/>
        <v>0</v>
      </c>
      <c r="V113"/>
      <c r="W113" s="94">
        <f t="shared" si="6"/>
        <v>0</v>
      </c>
      <c r="X113" s="94">
        <f t="shared" si="7"/>
        <v>0</v>
      </c>
      <c r="Y113"/>
    </row>
    <row r="114" spans="1:25" ht="45">
      <c r="A114" s="75">
        <v>104</v>
      </c>
      <c r="B114" s="76" t="s">
        <v>639</v>
      </c>
      <c r="C114" s="77" t="s">
        <v>640</v>
      </c>
      <c r="D114" s="76" t="s">
        <v>559</v>
      </c>
      <c r="E114" s="61">
        <v>0</v>
      </c>
      <c r="F114" s="78">
        <v>0</v>
      </c>
      <c r="G114" s="78">
        <v>0</v>
      </c>
      <c r="H114" s="79">
        <v>0</v>
      </c>
      <c r="I114" s="80"/>
      <c r="J114" s="78">
        <v>0</v>
      </c>
      <c r="K114" s="81">
        <v>0</v>
      </c>
      <c r="L114" s="65">
        <v>0</v>
      </c>
      <c r="M114" s="82">
        <v>0</v>
      </c>
      <c r="O114" s="60">
        <v>144115</v>
      </c>
      <c r="P114" s="60">
        <v>39746</v>
      </c>
      <c r="Q114" s="60">
        <v>31796.799999999999</v>
      </c>
      <c r="R114" s="60">
        <v>29809.5</v>
      </c>
      <c r="S114"/>
      <c r="T114" s="96">
        <f t="shared" si="4"/>
        <v>0</v>
      </c>
      <c r="U114" s="96">
        <f t="shared" si="5"/>
        <v>0</v>
      </c>
      <c r="V114"/>
      <c r="W114" s="94">
        <f t="shared" si="6"/>
        <v>0</v>
      </c>
      <c r="X114" s="94">
        <f t="shared" si="7"/>
        <v>0</v>
      </c>
      <c r="Y114"/>
    </row>
    <row r="115" spans="1:25" ht="45">
      <c r="A115" s="75">
        <v>105</v>
      </c>
      <c r="B115" s="76" t="s">
        <v>641</v>
      </c>
      <c r="C115" s="77" t="s">
        <v>642</v>
      </c>
      <c r="D115" s="76" t="s">
        <v>559</v>
      </c>
      <c r="E115" s="61">
        <v>0</v>
      </c>
      <c r="F115" s="78">
        <v>0</v>
      </c>
      <c r="G115" s="78">
        <v>0</v>
      </c>
      <c r="H115" s="79">
        <v>0</v>
      </c>
      <c r="I115" s="80"/>
      <c r="J115" s="78">
        <v>0</v>
      </c>
      <c r="K115" s="81">
        <v>0</v>
      </c>
      <c r="L115" s="65">
        <v>0</v>
      </c>
      <c r="M115" s="82">
        <v>0</v>
      </c>
      <c r="O115" s="60">
        <v>170585</v>
      </c>
      <c r="P115" s="60">
        <v>719</v>
      </c>
      <c r="Q115" s="60">
        <v>575.20000000000005</v>
      </c>
      <c r="R115" s="60">
        <v>539.25</v>
      </c>
      <c r="S115"/>
      <c r="T115" s="96">
        <f t="shared" si="4"/>
        <v>0</v>
      </c>
      <c r="U115" s="96">
        <f t="shared" si="5"/>
        <v>0</v>
      </c>
      <c r="V115"/>
      <c r="W115" s="94">
        <f t="shared" si="6"/>
        <v>0</v>
      </c>
      <c r="X115" s="94">
        <f t="shared" si="7"/>
        <v>0</v>
      </c>
      <c r="Y115"/>
    </row>
    <row r="116" spans="1:25" ht="67.5">
      <c r="A116" s="75">
        <v>106</v>
      </c>
      <c r="B116" s="76" t="s">
        <v>643</v>
      </c>
      <c r="C116" s="83" t="s">
        <v>644</v>
      </c>
      <c r="D116" s="76" t="s">
        <v>645</v>
      </c>
      <c r="E116" s="61">
        <v>30</v>
      </c>
      <c r="F116" s="78">
        <v>1154</v>
      </c>
      <c r="G116" s="78">
        <v>546</v>
      </c>
      <c r="H116" s="79">
        <v>0.19999999999999998</v>
      </c>
      <c r="I116" s="80">
        <v>0.62149046793760798</v>
      </c>
      <c r="J116" s="78">
        <v>436.8</v>
      </c>
      <c r="K116" s="81">
        <v>13104</v>
      </c>
      <c r="L116" s="65">
        <v>0</v>
      </c>
      <c r="M116" s="82">
        <v>30</v>
      </c>
      <c r="O116" s="60">
        <v>14029</v>
      </c>
      <c r="P116" s="60">
        <v>546</v>
      </c>
      <c r="Q116" s="60">
        <v>436.8</v>
      </c>
      <c r="R116" s="60">
        <v>409.5</v>
      </c>
      <c r="S116"/>
      <c r="T116" s="96">
        <f t="shared" si="4"/>
        <v>504067.2</v>
      </c>
      <c r="U116" s="96">
        <f t="shared" si="5"/>
        <v>472563</v>
      </c>
      <c r="V116"/>
      <c r="W116" s="94">
        <f t="shared" si="6"/>
        <v>504067.2</v>
      </c>
      <c r="X116" s="94">
        <f t="shared" si="7"/>
        <v>472563</v>
      </c>
      <c r="Y116"/>
    </row>
    <row r="117" spans="1:25" ht="67.5">
      <c r="A117" s="75">
        <v>107</v>
      </c>
      <c r="B117" s="76" t="s">
        <v>646</v>
      </c>
      <c r="C117" s="83" t="s">
        <v>647</v>
      </c>
      <c r="D117" s="76" t="s">
        <v>645</v>
      </c>
      <c r="E117" s="61">
        <v>30</v>
      </c>
      <c r="F117" s="78">
        <v>1351</v>
      </c>
      <c r="G117" s="78">
        <v>635</v>
      </c>
      <c r="H117" s="79">
        <v>0.2</v>
      </c>
      <c r="I117" s="80">
        <v>0.62398223538119901</v>
      </c>
      <c r="J117" s="78">
        <v>508</v>
      </c>
      <c r="K117" s="81">
        <v>15240</v>
      </c>
      <c r="L117" s="65">
        <v>0</v>
      </c>
      <c r="M117" s="82">
        <v>30</v>
      </c>
      <c r="O117" s="60">
        <v>13146</v>
      </c>
      <c r="P117" s="60">
        <v>635</v>
      </c>
      <c r="Q117" s="60">
        <v>508</v>
      </c>
      <c r="R117" s="60">
        <v>476.25</v>
      </c>
      <c r="S117"/>
      <c r="T117" s="96">
        <f t="shared" si="4"/>
        <v>686308</v>
      </c>
      <c r="U117" s="96">
        <f t="shared" si="5"/>
        <v>643413.75</v>
      </c>
      <c r="V117"/>
      <c r="W117" s="94">
        <f t="shared" si="6"/>
        <v>686308</v>
      </c>
      <c r="X117" s="94">
        <f t="shared" si="7"/>
        <v>643413.75</v>
      </c>
      <c r="Y117"/>
    </row>
    <row r="118" spans="1:25" ht="67.5">
      <c r="A118" s="75">
        <v>108</v>
      </c>
      <c r="B118" s="76" t="s">
        <v>648</v>
      </c>
      <c r="C118" s="83" t="s">
        <v>649</v>
      </c>
      <c r="D118" s="76" t="s">
        <v>645</v>
      </c>
      <c r="E118" s="61">
        <v>30</v>
      </c>
      <c r="F118" s="78">
        <v>1351</v>
      </c>
      <c r="G118" s="78">
        <v>662</v>
      </c>
      <c r="H118" s="79">
        <v>0.19999999999999996</v>
      </c>
      <c r="I118" s="80">
        <v>0.60799407846039999</v>
      </c>
      <c r="J118" s="78">
        <v>529.6</v>
      </c>
      <c r="K118" s="81">
        <v>15888</v>
      </c>
      <c r="L118" s="65">
        <v>0</v>
      </c>
      <c r="M118" s="82">
        <v>30</v>
      </c>
      <c r="O118" s="60">
        <v>14029</v>
      </c>
      <c r="P118" s="60">
        <v>662</v>
      </c>
      <c r="Q118" s="60">
        <v>529.6</v>
      </c>
      <c r="R118" s="60">
        <v>496.5</v>
      </c>
      <c r="S118"/>
      <c r="T118" s="96">
        <f t="shared" si="4"/>
        <v>715489.6</v>
      </c>
      <c r="U118" s="96">
        <f t="shared" si="5"/>
        <v>670771.5</v>
      </c>
      <c r="V118"/>
      <c r="W118" s="94">
        <f t="shared" si="6"/>
        <v>715489.6</v>
      </c>
      <c r="X118" s="94">
        <f t="shared" si="7"/>
        <v>670771.5</v>
      </c>
      <c r="Y118"/>
    </row>
    <row r="119" spans="1:25" ht="90">
      <c r="A119" s="75">
        <v>109</v>
      </c>
      <c r="B119" s="76" t="s">
        <v>650</v>
      </c>
      <c r="C119" s="77" t="s">
        <v>651</v>
      </c>
      <c r="D119" s="76" t="s">
        <v>645</v>
      </c>
      <c r="E119" s="61">
        <v>2</v>
      </c>
      <c r="F119" s="78">
        <v>1471</v>
      </c>
      <c r="G119" s="78">
        <v>467</v>
      </c>
      <c r="H119" s="79">
        <v>0.19999999999999996</v>
      </c>
      <c r="I119" s="80">
        <v>0.74602311352821205</v>
      </c>
      <c r="J119" s="78">
        <v>373.6</v>
      </c>
      <c r="K119" s="81">
        <v>747.2</v>
      </c>
      <c r="L119" s="65">
        <v>0</v>
      </c>
      <c r="M119" s="82">
        <v>2</v>
      </c>
      <c r="O119" s="60">
        <v>13146</v>
      </c>
      <c r="P119" s="60">
        <v>467</v>
      </c>
      <c r="Q119" s="60">
        <v>373.6</v>
      </c>
      <c r="R119" s="60">
        <v>350.25</v>
      </c>
      <c r="S119"/>
      <c r="T119" s="96">
        <f t="shared" si="4"/>
        <v>549565.6</v>
      </c>
      <c r="U119" s="96">
        <f t="shared" si="5"/>
        <v>515217.75</v>
      </c>
      <c r="V119"/>
      <c r="W119" s="94">
        <f t="shared" si="6"/>
        <v>549565.6</v>
      </c>
      <c r="X119" s="94">
        <f t="shared" si="7"/>
        <v>515217.75</v>
      </c>
      <c r="Y119"/>
    </row>
    <row r="120" spans="1:25" ht="67.5">
      <c r="A120" s="75">
        <v>110</v>
      </c>
      <c r="B120" s="76" t="s">
        <v>652</v>
      </c>
      <c r="C120" s="77" t="s">
        <v>653</v>
      </c>
      <c r="D120" s="76" t="s">
        <v>645</v>
      </c>
      <c r="E120" s="61">
        <v>0</v>
      </c>
      <c r="F120" s="78">
        <v>0</v>
      </c>
      <c r="G120" s="78">
        <v>0</v>
      </c>
      <c r="H120" s="79">
        <v>0</v>
      </c>
      <c r="I120" s="80"/>
      <c r="J120" s="78">
        <v>0</v>
      </c>
      <c r="K120" s="81">
        <v>0</v>
      </c>
      <c r="L120" s="65">
        <v>0</v>
      </c>
      <c r="M120" s="82">
        <v>0</v>
      </c>
      <c r="O120" s="60">
        <v>14029</v>
      </c>
      <c r="P120" s="60">
        <v>719</v>
      </c>
      <c r="Q120" s="60">
        <v>575.20000000000005</v>
      </c>
      <c r="R120" s="60">
        <v>539.25</v>
      </c>
      <c r="S120"/>
      <c r="T120" s="96">
        <f t="shared" si="4"/>
        <v>0</v>
      </c>
      <c r="U120" s="96">
        <f t="shared" si="5"/>
        <v>0</v>
      </c>
      <c r="V120"/>
      <c r="W120" s="94">
        <f t="shared" si="6"/>
        <v>0</v>
      </c>
      <c r="X120" s="94">
        <f t="shared" si="7"/>
        <v>0</v>
      </c>
      <c r="Y120"/>
    </row>
    <row r="121" spans="1:25" ht="67.5">
      <c r="A121" s="75">
        <v>111</v>
      </c>
      <c r="B121" s="76" t="s">
        <v>654</v>
      </c>
      <c r="C121" s="77" t="s">
        <v>655</v>
      </c>
      <c r="D121" s="76" t="s">
        <v>645</v>
      </c>
      <c r="E121" s="61">
        <v>0</v>
      </c>
      <c r="F121" s="78">
        <v>0</v>
      </c>
      <c r="G121" s="78">
        <v>0</v>
      </c>
      <c r="H121" s="79">
        <v>0</v>
      </c>
      <c r="I121" s="80"/>
      <c r="J121" s="78">
        <v>0</v>
      </c>
      <c r="K121" s="81">
        <v>0</v>
      </c>
      <c r="L121" s="65">
        <v>0</v>
      </c>
      <c r="M121" s="82">
        <v>0</v>
      </c>
      <c r="O121" s="60">
        <v>13146</v>
      </c>
      <c r="P121" s="60">
        <v>719</v>
      </c>
      <c r="Q121" s="60">
        <v>575.20000000000005</v>
      </c>
      <c r="R121" s="60">
        <v>539.25</v>
      </c>
      <c r="S121"/>
      <c r="T121" s="96">
        <f t="shared" si="4"/>
        <v>0</v>
      </c>
      <c r="U121" s="96">
        <f t="shared" si="5"/>
        <v>0</v>
      </c>
      <c r="V121"/>
      <c r="W121" s="94">
        <f t="shared" si="6"/>
        <v>0</v>
      </c>
      <c r="X121" s="94">
        <f t="shared" si="7"/>
        <v>0</v>
      </c>
      <c r="Y121"/>
    </row>
    <row r="122" spans="1:25" ht="67.5">
      <c r="A122" s="75">
        <v>112</v>
      </c>
      <c r="B122" s="76" t="s">
        <v>656</v>
      </c>
      <c r="C122" s="77" t="s">
        <v>657</v>
      </c>
      <c r="D122" s="76" t="s">
        <v>645</v>
      </c>
      <c r="E122" s="61">
        <v>0</v>
      </c>
      <c r="F122" s="78">
        <v>0</v>
      </c>
      <c r="G122" s="78">
        <v>0</v>
      </c>
      <c r="H122" s="79">
        <v>0</v>
      </c>
      <c r="I122" s="80"/>
      <c r="J122" s="78">
        <v>0</v>
      </c>
      <c r="K122" s="81">
        <v>0</v>
      </c>
      <c r="L122" s="65">
        <v>0</v>
      </c>
      <c r="M122" s="82">
        <v>0</v>
      </c>
      <c r="O122" s="60">
        <v>27305</v>
      </c>
      <c r="P122" s="60">
        <v>1222</v>
      </c>
      <c r="Q122" s="60">
        <v>977.6</v>
      </c>
      <c r="R122" s="60">
        <v>916.5</v>
      </c>
      <c r="S122"/>
      <c r="T122" s="96">
        <f t="shared" si="4"/>
        <v>0</v>
      </c>
      <c r="U122" s="96">
        <f t="shared" si="5"/>
        <v>0</v>
      </c>
      <c r="V122"/>
      <c r="W122" s="94">
        <f t="shared" si="6"/>
        <v>0</v>
      </c>
      <c r="X122" s="94">
        <f t="shared" si="7"/>
        <v>0</v>
      </c>
      <c r="Y122"/>
    </row>
    <row r="123" spans="1:25" ht="67.5">
      <c r="A123" s="75">
        <v>113</v>
      </c>
      <c r="B123" s="76" t="s">
        <v>658</v>
      </c>
      <c r="C123" s="83" t="s">
        <v>659</v>
      </c>
      <c r="D123" s="76" t="s">
        <v>645</v>
      </c>
      <c r="E123" s="61">
        <v>0</v>
      </c>
      <c r="F123" s="78">
        <v>0</v>
      </c>
      <c r="G123" s="78">
        <v>0</v>
      </c>
      <c r="H123" s="79">
        <v>0</v>
      </c>
      <c r="I123" s="80"/>
      <c r="J123" s="78">
        <v>0</v>
      </c>
      <c r="K123" s="81">
        <v>0</v>
      </c>
      <c r="L123" s="65">
        <v>0</v>
      </c>
      <c r="M123" s="82">
        <v>0</v>
      </c>
      <c r="O123" s="60">
        <v>25585</v>
      </c>
      <c r="P123" s="60">
        <v>1296</v>
      </c>
      <c r="Q123" s="60">
        <v>1036.8</v>
      </c>
      <c r="R123" s="60">
        <v>972</v>
      </c>
      <c r="S123"/>
      <c r="T123" s="96">
        <f t="shared" si="4"/>
        <v>0</v>
      </c>
      <c r="U123" s="96">
        <f t="shared" si="5"/>
        <v>0</v>
      </c>
      <c r="V123"/>
      <c r="W123" s="94">
        <f t="shared" si="6"/>
        <v>0</v>
      </c>
      <c r="X123" s="94">
        <f t="shared" si="7"/>
        <v>0</v>
      </c>
      <c r="Y123"/>
    </row>
    <row r="124" spans="1:25" ht="67.5">
      <c r="A124" s="75">
        <v>114</v>
      </c>
      <c r="B124" s="76" t="s">
        <v>660</v>
      </c>
      <c r="C124" s="83" t="s">
        <v>661</v>
      </c>
      <c r="D124" s="76" t="s">
        <v>645</v>
      </c>
      <c r="E124" s="61">
        <v>0</v>
      </c>
      <c r="F124" s="78">
        <v>0</v>
      </c>
      <c r="G124" s="78">
        <v>0</v>
      </c>
      <c r="H124" s="79">
        <v>0</v>
      </c>
      <c r="I124" s="80"/>
      <c r="J124" s="78">
        <v>0</v>
      </c>
      <c r="K124" s="81">
        <v>0</v>
      </c>
      <c r="L124" s="65">
        <v>0</v>
      </c>
      <c r="M124" s="82">
        <v>0</v>
      </c>
      <c r="O124" s="60">
        <v>27305</v>
      </c>
      <c r="P124" s="60">
        <v>1296</v>
      </c>
      <c r="Q124" s="60">
        <v>1036.8</v>
      </c>
      <c r="R124" s="60">
        <v>972</v>
      </c>
      <c r="S124"/>
      <c r="T124" s="96">
        <f t="shared" si="4"/>
        <v>0</v>
      </c>
      <c r="U124" s="96">
        <f t="shared" si="5"/>
        <v>0</v>
      </c>
      <c r="V124"/>
      <c r="W124" s="94">
        <f t="shared" si="6"/>
        <v>0</v>
      </c>
      <c r="X124" s="94">
        <f t="shared" si="7"/>
        <v>0</v>
      </c>
      <c r="Y124"/>
    </row>
    <row r="125" spans="1:25" ht="90">
      <c r="A125" s="75">
        <v>115</v>
      </c>
      <c r="B125" s="76" t="s">
        <v>662</v>
      </c>
      <c r="C125" s="83" t="s">
        <v>663</v>
      </c>
      <c r="D125" s="76" t="s">
        <v>645</v>
      </c>
      <c r="E125" s="61">
        <v>0</v>
      </c>
      <c r="F125" s="78">
        <v>0</v>
      </c>
      <c r="G125" s="78">
        <v>0</v>
      </c>
      <c r="H125" s="79">
        <v>0</v>
      </c>
      <c r="I125" s="80"/>
      <c r="J125" s="78">
        <v>0</v>
      </c>
      <c r="K125" s="81">
        <v>0</v>
      </c>
      <c r="L125" s="65">
        <v>0</v>
      </c>
      <c r="M125" s="82">
        <v>0</v>
      </c>
      <c r="O125" s="60">
        <v>25585</v>
      </c>
      <c r="P125" s="60">
        <v>1296</v>
      </c>
      <c r="Q125" s="60">
        <v>1036.8</v>
      </c>
      <c r="R125" s="60">
        <v>972</v>
      </c>
      <c r="S125"/>
      <c r="T125" s="96">
        <f t="shared" si="4"/>
        <v>0</v>
      </c>
      <c r="U125" s="96">
        <f t="shared" si="5"/>
        <v>0</v>
      </c>
      <c r="V125"/>
      <c r="W125" s="94">
        <f t="shared" si="6"/>
        <v>0</v>
      </c>
      <c r="X125" s="94">
        <f t="shared" si="7"/>
        <v>0</v>
      </c>
      <c r="Y125"/>
    </row>
    <row r="126" spans="1:25" ht="78.75">
      <c r="A126" s="75">
        <v>116</v>
      </c>
      <c r="B126" s="76" t="s">
        <v>664</v>
      </c>
      <c r="C126" s="77" t="s">
        <v>665</v>
      </c>
      <c r="D126" s="76" t="s">
        <v>645</v>
      </c>
      <c r="E126" s="61">
        <v>0</v>
      </c>
      <c r="F126" s="78">
        <v>0</v>
      </c>
      <c r="G126" s="78">
        <v>0</v>
      </c>
      <c r="H126" s="79">
        <v>0</v>
      </c>
      <c r="I126" s="80"/>
      <c r="J126" s="78">
        <v>0</v>
      </c>
      <c r="K126" s="81">
        <v>0</v>
      </c>
      <c r="L126" s="65">
        <v>0</v>
      </c>
      <c r="M126" s="82">
        <v>0</v>
      </c>
      <c r="O126" s="60">
        <v>27305</v>
      </c>
      <c r="P126" s="60">
        <v>1296</v>
      </c>
      <c r="Q126" s="60">
        <v>1036.8</v>
      </c>
      <c r="R126" s="60">
        <v>972</v>
      </c>
      <c r="S126"/>
      <c r="T126" s="96">
        <f t="shared" si="4"/>
        <v>0</v>
      </c>
      <c r="U126" s="96">
        <f t="shared" si="5"/>
        <v>0</v>
      </c>
      <c r="V126"/>
      <c r="W126" s="94">
        <f t="shared" si="6"/>
        <v>0</v>
      </c>
      <c r="X126" s="94">
        <f t="shared" si="7"/>
        <v>0</v>
      </c>
      <c r="Y126"/>
    </row>
    <row r="127" spans="1:25" ht="78.75">
      <c r="A127" s="75">
        <v>117</v>
      </c>
      <c r="B127" s="76" t="s">
        <v>666</v>
      </c>
      <c r="C127" s="77" t="s">
        <v>667</v>
      </c>
      <c r="D127" s="76" t="s">
        <v>645</v>
      </c>
      <c r="E127" s="61">
        <v>0</v>
      </c>
      <c r="F127" s="78">
        <v>0</v>
      </c>
      <c r="G127" s="78">
        <v>0</v>
      </c>
      <c r="H127" s="79">
        <v>0</v>
      </c>
      <c r="I127" s="80"/>
      <c r="J127" s="78">
        <v>0</v>
      </c>
      <c r="K127" s="81">
        <v>0</v>
      </c>
      <c r="L127" s="65">
        <v>0</v>
      </c>
      <c r="M127" s="82">
        <v>0</v>
      </c>
      <c r="O127" s="60">
        <v>25585</v>
      </c>
      <c r="P127" s="60">
        <v>1296</v>
      </c>
      <c r="Q127" s="60">
        <v>1036.8</v>
      </c>
      <c r="R127" s="60">
        <v>972</v>
      </c>
      <c r="S127"/>
      <c r="T127" s="96">
        <f t="shared" si="4"/>
        <v>0</v>
      </c>
      <c r="U127" s="96">
        <f t="shared" si="5"/>
        <v>0</v>
      </c>
      <c r="V127"/>
      <c r="W127" s="94">
        <f t="shared" si="6"/>
        <v>0</v>
      </c>
      <c r="X127" s="94">
        <f t="shared" si="7"/>
        <v>0</v>
      </c>
      <c r="Y127"/>
    </row>
    <row r="128" spans="1:25" ht="67.5">
      <c r="A128" s="75">
        <v>118</v>
      </c>
      <c r="B128" s="76" t="s">
        <v>668</v>
      </c>
      <c r="C128" s="77" t="s">
        <v>669</v>
      </c>
      <c r="D128" s="76" t="s">
        <v>645</v>
      </c>
      <c r="E128" s="61">
        <v>0</v>
      </c>
      <c r="F128" s="78">
        <v>0</v>
      </c>
      <c r="G128" s="78">
        <v>0</v>
      </c>
      <c r="H128" s="79">
        <v>0</v>
      </c>
      <c r="I128" s="80"/>
      <c r="J128" s="78">
        <v>0</v>
      </c>
      <c r="K128" s="81">
        <v>0</v>
      </c>
      <c r="L128" s="65">
        <v>0</v>
      </c>
      <c r="M128" s="82">
        <v>0</v>
      </c>
      <c r="O128" s="60">
        <v>29188</v>
      </c>
      <c r="P128" s="60">
        <v>1739</v>
      </c>
      <c r="Q128" s="60">
        <v>1391.2</v>
      </c>
      <c r="R128" s="60">
        <v>1304.25</v>
      </c>
      <c r="S128"/>
      <c r="T128" s="96">
        <f t="shared" si="4"/>
        <v>0</v>
      </c>
      <c r="U128" s="96">
        <f t="shared" si="5"/>
        <v>0</v>
      </c>
      <c r="V128"/>
      <c r="W128" s="94">
        <f t="shared" si="6"/>
        <v>0</v>
      </c>
      <c r="X128" s="94">
        <f t="shared" si="7"/>
        <v>0</v>
      </c>
      <c r="Y128"/>
    </row>
    <row r="129" spans="1:25" ht="67.5">
      <c r="A129" s="75">
        <v>119</v>
      </c>
      <c r="B129" s="76" t="s">
        <v>670</v>
      </c>
      <c r="C129" s="77" t="s">
        <v>671</v>
      </c>
      <c r="D129" s="76" t="s">
        <v>645</v>
      </c>
      <c r="E129" s="61">
        <v>12</v>
      </c>
      <c r="F129" s="78">
        <v>5034</v>
      </c>
      <c r="G129" s="78">
        <v>1765</v>
      </c>
      <c r="H129" s="79">
        <v>0.2</v>
      </c>
      <c r="I129" s="80">
        <v>0.71950735001986499</v>
      </c>
      <c r="J129" s="78">
        <v>1412</v>
      </c>
      <c r="K129" s="81">
        <v>16944</v>
      </c>
      <c r="L129" s="65">
        <v>0</v>
      </c>
      <c r="M129" s="82">
        <v>12</v>
      </c>
      <c r="O129" s="60">
        <v>27350</v>
      </c>
      <c r="P129" s="60">
        <v>1765</v>
      </c>
      <c r="Q129" s="60">
        <v>1412</v>
      </c>
      <c r="R129" s="60">
        <v>1323.75</v>
      </c>
      <c r="S129"/>
      <c r="T129" s="96">
        <f t="shared" si="4"/>
        <v>7108008</v>
      </c>
      <c r="U129" s="96">
        <f t="shared" si="5"/>
        <v>6663757.5</v>
      </c>
      <c r="V129"/>
      <c r="W129" s="94">
        <f t="shared" si="6"/>
        <v>7108008</v>
      </c>
      <c r="X129" s="94">
        <f t="shared" si="7"/>
        <v>6663757.5</v>
      </c>
      <c r="Y129"/>
    </row>
    <row r="130" spans="1:25" ht="67.5">
      <c r="A130" s="75">
        <v>120</v>
      </c>
      <c r="B130" s="76" t="s">
        <v>672</v>
      </c>
      <c r="C130" s="77" t="s">
        <v>673</v>
      </c>
      <c r="D130" s="76" t="s">
        <v>645</v>
      </c>
      <c r="E130" s="61">
        <v>12</v>
      </c>
      <c r="F130" s="78">
        <v>5034</v>
      </c>
      <c r="G130" s="78">
        <v>1765</v>
      </c>
      <c r="H130" s="79">
        <v>0.2</v>
      </c>
      <c r="I130" s="80">
        <v>0.71950735001986499</v>
      </c>
      <c r="J130" s="78">
        <v>1412</v>
      </c>
      <c r="K130" s="81">
        <v>16944</v>
      </c>
      <c r="L130" s="65">
        <v>0</v>
      </c>
      <c r="M130" s="82">
        <v>12</v>
      </c>
      <c r="O130" s="60">
        <v>29188</v>
      </c>
      <c r="P130" s="60">
        <v>1765</v>
      </c>
      <c r="Q130" s="60">
        <v>1412</v>
      </c>
      <c r="R130" s="60">
        <v>1323.75</v>
      </c>
      <c r="S130"/>
      <c r="T130" s="96">
        <f t="shared" si="4"/>
        <v>7108008</v>
      </c>
      <c r="U130" s="96">
        <f t="shared" si="5"/>
        <v>6663757.5</v>
      </c>
      <c r="V130"/>
      <c r="W130" s="94">
        <f t="shared" si="6"/>
        <v>7108008</v>
      </c>
      <c r="X130" s="94">
        <f t="shared" si="7"/>
        <v>6663757.5</v>
      </c>
      <c r="Y130"/>
    </row>
    <row r="131" spans="1:25" ht="90">
      <c r="A131" s="75">
        <v>121</v>
      </c>
      <c r="B131" s="76" t="s">
        <v>674</v>
      </c>
      <c r="C131" s="77" t="s">
        <v>675</v>
      </c>
      <c r="D131" s="76" t="s">
        <v>645</v>
      </c>
      <c r="E131" s="61">
        <v>0</v>
      </c>
      <c r="F131" s="78">
        <v>0</v>
      </c>
      <c r="G131" s="78">
        <v>0</v>
      </c>
      <c r="H131" s="79">
        <v>0</v>
      </c>
      <c r="I131" s="80"/>
      <c r="J131" s="78">
        <v>0</v>
      </c>
      <c r="K131" s="81">
        <v>0</v>
      </c>
      <c r="L131" s="65">
        <v>0</v>
      </c>
      <c r="M131" s="82">
        <v>0</v>
      </c>
      <c r="O131" s="60">
        <v>27350</v>
      </c>
      <c r="P131" s="60">
        <v>1454</v>
      </c>
      <c r="Q131" s="60">
        <v>1163.2</v>
      </c>
      <c r="R131" s="60">
        <v>1090.5</v>
      </c>
      <c r="S131"/>
      <c r="T131" s="96">
        <f t="shared" si="4"/>
        <v>0</v>
      </c>
      <c r="U131" s="96">
        <f t="shared" si="5"/>
        <v>0</v>
      </c>
      <c r="V131"/>
      <c r="W131" s="94">
        <f t="shared" si="6"/>
        <v>0</v>
      </c>
      <c r="X131" s="94">
        <f t="shared" si="7"/>
        <v>0</v>
      </c>
      <c r="Y131"/>
    </row>
    <row r="132" spans="1:25" ht="78.75">
      <c r="A132" s="75">
        <v>122</v>
      </c>
      <c r="B132" s="76" t="s">
        <v>676</v>
      </c>
      <c r="C132" s="77" t="s">
        <v>677</v>
      </c>
      <c r="D132" s="76" t="s">
        <v>645</v>
      </c>
      <c r="E132" s="61">
        <v>0</v>
      </c>
      <c r="F132" s="78">
        <v>0</v>
      </c>
      <c r="G132" s="78">
        <v>0</v>
      </c>
      <c r="H132" s="79">
        <v>0</v>
      </c>
      <c r="I132" s="80"/>
      <c r="J132" s="78">
        <v>0</v>
      </c>
      <c r="K132" s="81">
        <v>0</v>
      </c>
      <c r="L132" s="65">
        <v>0</v>
      </c>
      <c r="M132" s="82">
        <v>0</v>
      </c>
      <c r="O132" s="60">
        <v>29188</v>
      </c>
      <c r="P132" s="60">
        <v>1765</v>
      </c>
      <c r="Q132" s="60">
        <v>1412</v>
      </c>
      <c r="R132" s="60">
        <v>1323.75</v>
      </c>
      <c r="S132"/>
      <c r="T132" s="96">
        <f t="shared" si="4"/>
        <v>0</v>
      </c>
      <c r="U132" s="96">
        <f t="shared" si="5"/>
        <v>0</v>
      </c>
      <c r="V132"/>
      <c r="W132" s="94">
        <f t="shared" si="6"/>
        <v>0</v>
      </c>
      <c r="X132" s="94">
        <f t="shared" si="7"/>
        <v>0</v>
      </c>
      <c r="Y132"/>
    </row>
    <row r="133" spans="1:25" ht="78.75">
      <c r="A133" s="75">
        <v>123</v>
      </c>
      <c r="B133" s="76" t="s">
        <v>678</v>
      </c>
      <c r="C133" s="77" t="s">
        <v>679</v>
      </c>
      <c r="D133" s="76" t="s">
        <v>645</v>
      </c>
      <c r="E133" s="61">
        <v>0</v>
      </c>
      <c r="F133" s="78">
        <v>0</v>
      </c>
      <c r="G133" s="78">
        <v>0</v>
      </c>
      <c r="H133" s="79">
        <v>0</v>
      </c>
      <c r="I133" s="80"/>
      <c r="J133" s="78">
        <v>0</v>
      </c>
      <c r="K133" s="81">
        <v>0</v>
      </c>
      <c r="L133" s="65">
        <v>0</v>
      </c>
      <c r="M133" s="82">
        <v>0</v>
      </c>
      <c r="O133" s="60">
        <v>27350</v>
      </c>
      <c r="P133" s="60">
        <v>1765</v>
      </c>
      <c r="Q133" s="60">
        <v>1412</v>
      </c>
      <c r="R133" s="60">
        <v>1323.75</v>
      </c>
      <c r="S133"/>
      <c r="T133" s="96">
        <f t="shared" si="4"/>
        <v>0</v>
      </c>
      <c r="U133" s="96">
        <f t="shared" si="5"/>
        <v>0</v>
      </c>
      <c r="V133"/>
      <c r="W133" s="94">
        <f t="shared" si="6"/>
        <v>0</v>
      </c>
      <c r="X133" s="94">
        <f t="shared" si="7"/>
        <v>0</v>
      </c>
      <c r="Y133"/>
    </row>
    <row r="134" spans="1:25" ht="67.5">
      <c r="A134" s="75">
        <v>124</v>
      </c>
      <c r="B134" s="76" t="s">
        <v>680</v>
      </c>
      <c r="C134" s="77" t="s">
        <v>681</v>
      </c>
      <c r="D134" s="76" t="s">
        <v>645</v>
      </c>
      <c r="E134" s="61">
        <v>20</v>
      </c>
      <c r="F134" s="78">
        <v>8025</v>
      </c>
      <c r="G134" s="78">
        <v>1765</v>
      </c>
      <c r="H134" s="79">
        <v>0.25</v>
      </c>
      <c r="I134" s="80">
        <v>0.83504672897196297</v>
      </c>
      <c r="J134" s="78">
        <v>1323.75</v>
      </c>
      <c r="K134" s="81">
        <v>26475</v>
      </c>
      <c r="L134" s="65">
        <v>0</v>
      </c>
      <c r="M134" s="82">
        <v>20</v>
      </c>
      <c r="O134" s="60">
        <v>31072</v>
      </c>
      <c r="P134" s="60">
        <v>1765</v>
      </c>
      <c r="Q134" s="60">
        <v>1412</v>
      </c>
      <c r="R134" s="60">
        <v>1323.75</v>
      </c>
      <c r="S134"/>
      <c r="T134" s="96">
        <f t="shared" si="4"/>
        <v>11331300</v>
      </c>
      <c r="U134" s="96">
        <f t="shared" si="5"/>
        <v>10623093.75</v>
      </c>
      <c r="V134"/>
      <c r="W134" s="94">
        <f t="shared" si="6"/>
        <v>11331300</v>
      </c>
      <c r="X134" s="94">
        <f t="shared" si="7"/>
        <v>10623093.75</v>
      </c>
      <c r="Y134"/>
    </row>
    <row r="135" spans="1:25" ht="67.5">
      <c r="A135" s="75">
        <v>125</v>
      </c>
      <c r="B135" s="76" t="s">
        <v>682</v>
      </c>
      <c r="C135" s="77" t="s">
        <v>683</v>
      </c>
      <c r="D135" s="76" t="s">
        <v>645</v>
      </c>
      <c r="E135" s="61">
        <v>0</v>
      </c>
      <c r="F135" s="78">
        <v>0</v>
      </c>
      <c r="G135" s="78">
        <v>0</v>
      </c>
      <c r="H135" s="79">
        <v>0</v>
      </c>
      <c r="I135" s="80"/>
      <c r="J135" s="78">
        <v>0</v>
      </c>
      <c r="K135" s="81">
        <v>0</v>
      </c>
      <c r="L135" s="65">
        <v>0</v>
      </c>
      <c r="M135" s="82">
        <v>0</v>
      </c>
      <c r="O135" s="60">
        <v>29115</v>
      </c>
      <c r="P135" s="60">
        <v>2796</v>
      </c>
      <c r="Q135" s="60">
        <v>2236.8000000000002</v>
      </c>
      <c r="R135" s="60">
        <v>2097</v>
      </c>
      <c r="S135"/>
      <c r="T135" s="96">
        <f t="shared" si="4"/>
        <v>0</v>
      </c>
      <c r="U135" s="96">
        <f t="shared" si="5"/>
        <v>0</v>
      </c>
      <c r="V135"/>
      <c r="W135" s="94">
        <f t="shared" si="6"/>
        <v>0</v>
      </c>
      <c r="X135" s="94">
        <f t="shared" si="7"/>
        <v>0</v>
      </c>
      <c r="Y135"/>
    </row>
    <row r="136" spans="1:25" ht="67.5">
      <c r="A136" s="75">
        <v>126</v>
      </c>
      <c r="B136" s="76" t="s">
        <v>684</v>
      </c>
      <c r="C136" s="77" t="s">
        <v>685</v>
      </c>
      <c r="D136" s="76" t="s">
        <v>645</v>
      </c>
      <c r="E136" s="61">
        <v>0</v>
      </c>
      <c r="F136" s="78">
        <v>0</v>
      </c>
      <c r="G136" s="78">
        <v>0</v>
      </c>
      <c r="H136" s="79">
        <v>0</v>
      </c>
      <c r="I136" s="80"/>
      <c r="J136" s="78">
        <v>0</v>
      </c>
      <c r="K136" s="81">
        <v>0</v>
      </c>
      <c r="L136" s="65">
        <v>0</v>
      </c>
      <c r="M136" s="82">
        <v>0</v>
      </c>
      <c r="O136" s="60">
        <v>31072</v>
      </c>
      <c r="P136" s="60">
        <v>3223</v>
      </c>
      <c r="Q136" s="60">
        <v>2578.4</v>
      </c>
      <c r="R136" s="60">
        <v>2417.25</v>
      </c>
      <c r="S136"/>
      <c r="T136" s="96">
        <f t="shared" si="4"/>
        <v>0</v>
      </c>
      <c r="U136" s="96">
        <f t="shared" si="5"/>
        <v>0</v>
      </c>
      <c r="V136"/>
      <c r="W136" s="94">
        <f t="shared" si="6"/>
        <v>0</v>
      </c>
      <c r="X136" s="94">
        <f t="shared" si="7"/>
        <v>0</v>
      </c>
      <c r="Y136"/>
    </row>
    <row r="137" spans="1:25" ht="90">
      <c r="A137" s="75">
        <v>127</v>
      </c>
      <c r="B137" s="76" t="s">
        <v>686</v>
      </c>
      <c r="C137" s="77" t="s">
        <v>687</v>
      </c>
      <c r="D137" s="76" t="s">
        <v>645</v>
      </c>
      <c r="E137" s="61">
        <v>0</v>
      </c>
      <c r="F137" s="78">
        <v>0</v>
      </c>
      <c r="G137" s="78">
        <v>0</v>
      </c>
      <c r="H137" s="79">
        <v>0</v>
      </c>
      <c r="I137" s="80"/>
      <c r="J137" s="78">
        <v>0</v>
      </c>
      <c r="K137" s="81">
        <v>0</v>
      </c>
      <c r="L137" s="65">
        <v>0</v>
      </c>
      <c r="M137" s="82">
        <v>0</v>
      </c>
      <c r="O137" s="60">
        <v>29115</v>
      </c>
      <c r="P137" s="60">
        <v>2133</v>
      </c>
      <c r="Q137" s="60">
        <v>1706.4</v>
      </c>
      <c r="R137" s="60">
        <v>1599.75</v>
      </c>
      <c r="S137"/>
      <c r="T137" s="96">
        <f t="shared" si="4"/>
        <v>0</v>
      </c>
      <c r="U137" s="96">
        <f t="shared" si="5"/>
        <v>0</v>
      </c>
      <c r="V137"/>
      <c r="W137" s="94">
        <f t="shared" si="6"/>
        <v>0</v>
      </c>
      <c r="X137" s="94">
        <f t="shared" si="7"/>
        <v>0</v>
      </c>
      <c r="Y137"/>
    </row>
    <row r="138" spans="1:25" ht="78.75">
      <c r="A138" s="75">
        <v>128</v>
      </c>
      <c r="B138" s="76" t="s">
        <v>688</v>
      </c>
      <c r="C138" s="77" t="s">
        <v>689</v>
      </c>
      <c r="D138" s="76" t="s">
        <v>645</v>
      </c>
      <c r="E138" s="61">
        <v>0</v>
      </c>
      <c r="F138" s="78">
        <v>0</v>
      </c>
      <c r="G138" s="78">
        <v>0</v>
      </c>
      <c r="H138" s="79">
        <v>0</v>
      </c>
      <c r="I138" s="80"/>
      <c r="J138" s="78">
        <v>0</v>
      </c>
      <c r="K138" s="81">
        <v>0</v>
      </c>
      <c r="L138" s="65">
        <v>0</v>
      </c>
      <c r="M138" s="82">
        <v>0</v>
      </c>
      <c r="O138" s="60">
        <v>31072</v>
      </c>
      <c r="P138" s="60">
        <v>2762</v>
      </c>
      <c r="Q138" s="60">
        <v>2209.6</v>
      </c>
      <c r="R138" s="60">
        <v>2071.5</v>
      </c>
      <c r="S138"/>
      <c r="T138" s="96">
        <f t="shared" ref="T138:T201" si="8">F138*Q138</f>
        <v>0</v>
      </c>
      <c r="U138" s="96">
        <f t="shared" ref="U138:U201" si="9">F138*R138</f>
        <v>0</v>
      </c>
      <c r="V138"/>
      <c r="W138" s="94">
        <f t="shared" ref="W138:W201" si="10">T138-L138</f>
        <v>0</v>
      </c>
      <c r="X138" s="94">
        <f t="shared" ref="X138:X201" si="11">U138-L138</f>
        <v>0</v>
      </c>
      <c r="Y138"/>
    </row>
    <row r="139" spans="1:25" ht="78.75">
      <c r="A139" s="75">
        <v>129</v>
      </c>
      <c r="B139" s="76" t="s">
        <v>690</v>
      </c>
      <c r="C139" s="77" t="s">
        <v>691</v>
      </c>
      <c r="D139" s="76" t="s">
        <v>645</v>
      </c>
      <c r="E139" s="61">
        <v>0</v>
      </c>
      <c r="F139" s="78">
        <v>0</v>
      </c>
      <c r="G139" s="78">
        <v>0</v>
      </c>
      <c r="H139" s="79">
        <v>0</v>
      </c>
      <c r="I139" s="80"/>
      <c r="J139" s="78">
        <v>0</v>
      </c>
      <c r="K139" s="81">
        <v>0</v>
      </c>
      <c r="L139" s="65">
        <v>0</v>
      </c>
      <c r="M139" s="82">
        <v>0</v>
      </c>
      <c r="O139" s="60">
        <v>29115</v>
      </c>
      <c r="P139" s="60">
        <v>2486</v>
      </c>
      <c r="Q139" s="60">
        <v>1988.8</v>
      </c>
      <c r="R139" s="60">
        <v>1864.5</v>
      </c>
      <c r="S139"/>
      <c r="T139" s="96">
        <f t="shared" si="8"/>
        <v>0</v>
      </c>
      <c r="U139" s="96">
        <f t="shared" si="9"/>
        <v>0</v>
      </c>
      <c r="V139"/>
      <c r="W139" s="94">
        <f t="shared" si="10"/>
        <v>0</v>
      </c>
      <c r="X139" s="94">
        <f t="shared" si="11"/>
        <v>0</v>
      </c>
      <c r="Y139"/>
    </row>
    <row r="140" spans="1:25" ht="56.25">
      <c r="A140" s="75">
        <v>130</v>
      </c>
      <c r="B140" s="76" t="s">
        <v>692</v>
      </c>
      <c r="C140" s="77" t="s">
        <v>693</v>
      </c>
      <c r="D140" s="76" t="s">
        <v>694</v>
      </c>
      <c r="E140" s="61">
        <v>4</v>
      </c>
      <c r="F140" s="78">
        <v>5645</v>
      </c>
      <c r="G140" s="78">
        <v>3003</v>
      </c>
      <c r="H140" s="79">
        <v>0.19999999999999998</v>
      </c>
      <c r="I140" s="80">
        <v>0.57441984056687301</v>
      </c>
      <c r="J140" s="78">
        <v>2402.4</v>
      </c>
      <c r="K140" s="81">
        <v>9609.6</v>
      </c>
      <c r="L140" s="65">
        <v>0</v>
      </c>
      <c r="M140" s="82">
        <v>4</v>
      </c>
      <c r="O140" s="60">
        <v>10271</v>
      </c>
      <c r="P140" s="60">
        <v>3003</v>
      </c>
      <c r="Q140" s="60">
        <v>2402.4</v>
      </c>
      <c r="R140" s="60">
        <v>2252.25</v>
      </c>
      <c r="S140"/>
      <c r="T140" s="96">
        <f t="shared" si="8"/>
        <v>13561548</v>
      </c>
      <c r="U140" s="96">
        <f t="shared" si="9"/>
        <v>12713951.25</v>
      </c>
      <c r="V140"/>
      <c r="W140" s="94">
        <f t="shared" si="10"/>
        <v>13561548</v>
      </c>
      <c r="X140" s="94">
        <f t="shared" si="11"/>
        <v>12713951.25</v>
      </c>
      <c r="Y140"/>
    </row>
    <row r="141" spans="1:25" ht="56.25">
      <c r="A141" s="75">
        <v>131</v>
      </c>
      <c r="B141" s="76" t="s">
        <v>695</v>
      </c>
      <c r="C141" s="77" t="s">
        <v>696</v>
      </c>
      <c r="D141" s="76" t="s">
        <v>694</v>
      </c>
      <c r="E141" s="61">
        <v>9</v>
      </c>
      <c r="F141" s="78">
        <v>5851</v>
      </c>
      <c r="G141" s="78">
        <v>3003</v>
      </c>
      <c r="H141" s="79">
        <v>0.25</v>
      </c>
      <c r="I141" s="80">
        <v>0.61506580071782602</v>
      </c>
      <c r="J141" s="78">
        <v>2252.25</v>
      </c>
      <c r="K141" s="81">
        <v>20270.25</v>
      </c>
      <c r="L141" s="65">
        <v>0</v>
      </c>
      <c r="M141" s="82">
        <v>9</v>
      </c>
      <c r="O141" s="60">
        <v>9624</v>
      </c>
      <c r="P141" s="60">
        <v>3003</v>
      </c>
      <c r="Q141" s="60">
        <v>2402.4</v>
      </c>
      <c r="R141" s="60">
        <v>2252.25</v>
      </c>
      <c r="S141"/>
      <c r="T141" s="96">
        <f t="shared" si="8"/>
        <v>14056442.4</v>
      </c>
      <c r="U141" s="96">
        <f t="shared" si="9"/>
        <v>13177914.75</v>
      </c>
      <c r="V141"/>
      <c r="W141" s="94">
        <f t="shared" si="10"/>
        <v>14056442.4</v>
      </c>
      <c r="X141" s="94">
        <f t="shared" si="11"/>
        <v>13177914.75</v>
      </c>
      <c r="Y141"/>
    </row>
    <row r="142" spans="1:25" ht="56.25">
      <c r="A142" s="75">
        <v>132</v>
      </c>
      <c r="B142" s="76" t="s">
        <v>697</v>
      </c>
      <c r="C142" s="77" t="s">
        <v>698</v>
      </c>
      <c r="D142" s="76" t="s">
        <v>694</v>
      </c>
      <c r="E142" s="61">
        <v>0</v>
      </c>
      <c r="F142" s="78">
        <v>0</v>
      </c>
      <c r="G142" s="78">
        <v>0</v>
      </c>
      <c r="H142" s="79">
        <v>0</v>
      </c>
      <c r="I142" s="80"/>
      <c r="J142" s="78">
        <v>0</v>
      </c>
      <c r="K142" s="81">
        <v>0</v>
      </c>
      <c r="L142" s="65">
        <v>0</v>
      </c>
      <c r="M142" s="82">
        <v>0</v>
      </c>
      <c r="O142" s="60">
        <v>12839</v>
      </c>
      <c r="P142" s="60">
        <v>3487</v>
      </c>
      <c r="Q142" s="60">
        <v>2789.6</v>
      </c>
      <c r="R142" s="60">
        <v>2615.25</v>
      </c>
      <c r="S142"/>
      <c r="T142" s="96">
        <f t="shared" si="8"/>
        <v>0</v>
      </c>
      <c r="U142" s="96">
        <f t="shared" si="9"/>
        <v>0</v>
      </c>
      <c r="V142"/>
      <c r="W142" s="94">
        <f t="shared" si="10"/>
        <v>0</v>
      </c>
      <c r="X142" s="94">
        <f t="shared" si="11"/>
        <v>0</v>
      </c>
      <c r="Y142"/>
    </row>
    <row r="143" spans="1:25" ht="56.25">
      <c r="A143" s="75">
        <v>133</v>
      </c>
      <c r="B143" s="76" t="s">
        <v>699</v>
      </c>
      <c r="C143" s="83" t="s">
        <v>700</v>
      </c>
      <c r="D143" s="76" t="s">
        <v>694</v>
      </c>
      <c r="E143" s="61">
        <v>0</v>
      </c>
      <c r="F143" s="78">
        <v>0</v>
      </c>
      <c r="G143" s="78">
        <v>0</v>
      </c>
      <c r="H143" s="79">
        <v>0</v>
      </c>
      <c r="I143" s="80"/>
      <c r="J143" s="78">
        <v>0</v>
      </c>
      <c r="K143" s="81">
        <v>0</v>
      </c>
      <c r="L143" s="65">
        <v>0</v>
      </c>
      <c r="M143" s="82">
        <v>0</v>
      </c>
      <c r="O143" s="60">
        <v>13635</v>
      </c>
      <c r="P143" s="60">
        <v>3364</v>
      </c>
      <c r="Q143" s="60">
        <v>2691.2</v>
      </c>
      <c r="R143" s="60">
        <v>2523</v>
      </c>
      <c r="S143"/>
      <c r="T143" s="96">
        <f t="shared" si="8"/>
        <v>0</v>
      </c>
      <c r="U143" s="96">
        <f t="shared" si="9"/>
        <v>0</v>
      </c>
      <c r="V143"/>
      <c r="W143" s="94">
        <f t="shared" si="10"/>
        <v>0</v>
      </c>
      <c r="X143" s="94">
        <f t="shared" si="11"/>
        <v>0</v>
      </c>
      <c r="Y143"/>
    </row>
    <row r="144" spans="1:25" ht="56.25">
      <c r="A144" s="75">
        <v>134</v>
      </c>
      <c r="B144" s="76" t="s">
        <v>701</v>
      </c>
      <c r="C144" s="77" t="s">
        <v>702</v>
      </c>
      <c r="D144" s="76" t="s">
        <v>694</v>
      </c>
      <c r="E144" s="61">
        <v>0</v>
      </c>
      <c r="F144" s="78">
        <v>0</v>
      </c>
      <c r="G144" s="78">
        <v>0</v>
      </c>
      <c r="H144" s="79">
        <v>0</v>
      </c>
      <c r="I144" s="80"/>
      <c r="J144" s="78">
        <v>0</v>
      </c>
      <c r="K144" s="81">
        <v>0</v>
      </c>
      <c r="L144" s="65">
        <v>0</v>
      </c>
      <c r="M144" s="82">
        <v>0</v>
      </c>
      <c r="O144" s="60">
        <v>13695</v>
      </c>
      <c r="P144" s="60">
        <v>2822</v>
      </c>
      <c r="Q144" s="60">
        <v>2257.6</v>
      </c>
      <c r="R144" s="60">
        <v>2116.5</v>
      </c>
      <c r="S144"/>
      <c r="T144" s="96">
        <f t="shared" si="8"/>
        <v>0</v>
      </c>
      <c r="U144" s="96">
        <f t="shared" si="9"/>
        <v>0</v>
      </c>
      <c r="V144"/>
      <c r="W144" s="94">
        <f t="shared" si="10"/>
        <v>0</v>
      </c>
      <c r="X144" s="94">
        <f t="shared" si="11"/>
        <v>0</v>
      </c>
      <c r="Y144"/>
    </row>
    <row r="145" spans="1:25" ht="45">
      <c r="A145" s="75">
        <v>135</v>
      </c>
      <c r="B145" s="76" t="s">
        <v>703</v>
      </c>
      <c r="C145" s="83" t="s">
        <v>704</v>
      </c>
      <c r="D145" s="76" t="s">
        <v>705</v>
      </c>
      <c r="E145" s="61">
        <v>0</v>
      </c>
      <c r="F145" s="78">
        <v>0</v>
      </c>
      <c r="G145" s="78">
        <v>0</v>
      </c>
      <c r="H145" s="79">
        <v>0</v>
      </c>
      <c r="I145" s="80"/>
      <c r="J145" s="78">
        <v>0</v>
      </c>
      <c r="K145" s="81">
        <v>0</v>
      </c>
      <c r="L145" s="65">
        <v>0</v>
      </c>
      <c r="M145" s="82">
        <v>0</v>
      </c>
      <c r="O145" s="60">
        <v>105871</v>
      </c>
      <c r="P145" s="60">
        <v>19336</v>
      </c>
      <c r="Q145" s="60">
        <v>15468.8</v>
      </c>
      <c r="R145" s="60">
        <v>14502</v>
      </c>
      <c r="S145"/>
      <c r="T145" s="96">
        <f t="shared" si="8"/>
        <v>0</v>
      </c>
      <c r="U145" s="96">
        <f t="shared" si="9"/>
        <v>0</v>
      </c>
      <c r="V145"/>
      <c r="W145" s="94">
        <f t="shared" si="10"/>
        <v>0</v>
      </c>
      <c r="X145" s="94">
        <f t="shared" si="11"/>
        <v>0</v>
      </c>
      <c r="Y145"/>
    </row>
    <row r="146" spans="1:25" ht="22.5">
      <c r="A146" s="75">
        <v>136</v>
      </c>
      <c r="B146" s="76" t="s">
        <v>706</v>
      </c>
      <c r="C146" s="83" t="s">
        <v>707</v>
      </c>
      <c r="D146" s="76" t="s">
        <v>694</v>
      </c>
      <c r="E146" s="61">
        <v>0</v>
      </c>
      <c r="F146" s="78">
        <v>0</v>
      </c>
      <c r="G146" s="78">
        <v>0</v>
      </c>
      <c r="H146" s="79">
        <v>0</v>
      </c>
      <c r="I146" s="80"/>
      <c r="J146" s="78">
        <v>0</v>
      </c>
      <c r="K146" s="81">
        <v>0</v>
      </c>
      <c r="L146" s="65">
        <v>0</v>
      </c>
      <c r="M146" s="82">
        <v>0</v>
      </c>
      <c r="O146" s="60">
        <v>16301</v>
      </c>
      <c r="P146" s="60">
        <v>7013</v>
      </c>
      <c r="Q146" s="60">
        <v>5610.4</v>
      </c>
      <c r="R146" s="60">
        <v>5259.75</v>
      </c>
      <c r="S146"/>
      <c r="T146" s="96">
        <f t="shared" si="8"/>
        <v>0</v>
      </c>
      <c r="U146" s="96">
        <f t="shared" si="9"/>
        <v>0</v>
      </c>
      <c r="V146"/>
      <c r="W146" s="94">
        <f t="shared" si="10"/>
        <v>0</v>
      </c>
      <c r="X146" s="94">
        <f t="shared" si="11"/>
        <v>0</v>
      </c>
      <c r="Y146"/>
    </row>
    <row r="147" spans="1:25" ht="45">
      <c r="A147" s="75">
        <v>137</v>
      </c>
      <c r="B147" s="76" t="s">
        <v>708</v>
      </c>
      <c r="C147" s="83" t="s">
        <v>709</v>
      </c>
      <c r="D147" s="76" t="s">
        <v>694</v>
      </c>
      <c r="E147" s="61">
        <v>0</v>
      </c>
      <c r="F147" s="78">
        <v>0</v>
      </c>
      <c r="G147" s="78">
        <v>0</v>
      </c>
      <c r="H147" s="79">
        <v>0</v>
      </c>
      <c r="I147" s="80"/>
      <c r="J147" s="78">
        <v>0</v>
      </c>
      <c r="K147" s="81">
        <v>0</v>
      </c>
      <c r="L147" s="65">
        <v>0</v>
      </c>
      <c r="M147" s="82">
        <v>0</v>
      </c>
      <c r="O147" s="60">
        <v>51332</v>
      </c>
      <c r="P147" s="60">
        <v>17500</v>
      </c>
      <c r="Q147" s="60">
        <v>14000</v>
      </c>
      <c r="R147" s="60">
        <v>13125</v>
      </c>
      <c r="S147"/>
      <c r="T147" s="96">
        <f t="shared" si="8"/>
        <v>0</v>
      </c>
      <c r="U147" s="96">
        <f t="shared" si="9"/>
        <v>0</v>
      </c>
      <c r="V147"/>
      <c r="W147" s="94">
        <f t="shared" si="10"/>
        <v>0</v>
      </c>
      <c r="X147" s="94">
        <f t="shared" si="11"/>
        <v>0</v>
      </c>
      <c r="Y147"/>
    </row>
    <row r="148" spans="1:25" ht="22.5">
      <c r="A148" s="75">
        <v>138</v>
      </c>
      <c r="B148" s="76" t="s">
        <v>710</v>
      </c>
      <c r="C148" s="83" t="s">
        <v>711</v>
      </c>
      <c r="D148" s="76" t="s">
        <v>694</v>
      </c>
      <c r="E148" s="61">
        <v>3</v>
      </c>
      <c r="F148" s="78">
        <v>6789</v>
      </c>
      <c r="G148" s="78">
        <v>2489</v>
      </c>
      <c r="H148" s="79">
        <v>0.19999999999999998</v>
      </c>
      <c r="I148" s="80">
        <v>0.70670201797024601</v>
      </c>
      <c r="J148" s="78">
        <v>1991.2</v>
      </c>
      <c r="K148" s="81">
        <v>5973.6</v>
      </c>
      <c r="L148" s="65">
        <v>0</v>
      </c>
      <c r="M148" s="82">
        <v>3</v>
      </c>
      <c r="O148" s="60">
        <v>8314</v>
      </c>
      <c r="P148" s="60">
        <v>2489</v>
      </c>
      <c r="Q148" s="60">
        <v>1991.2</v>
      </c>
      <c r="R148" s="60">
        <v>1866.75</v>
      </c>
      <c r="S148"/>
      <c r="T148" s="96">
        <f t="shared" si="8"/>
        <v>13518256.800000001</v>
      </c>
      <c r="U148" s="96">
        <f t="shared" si="9"/>
        <v>12673365.75</v>
      </c>
      <c r="V148"/>
      <c r="W148" s="94">
        <f t="shared" si="10"/>
        <v>13518256.800000001</v>
      </c>
      <c r="X148" s="94">
        <f t="shared" si="11"/>
        <v>12673365.75</v>
      </c>
      <c r="Y148"/>
    </row>
    <row r="149" spans="1:25" ht="33.75">
      <c r="A149" s="75">
        <v>139</v>
      </c>
      <c r="B149" s="76" t="s">
        <v>712</v>
      </c>
      <c r="C149" s="77" t="s">
        <v>713</v>
      </c>
      <c r="D149" s="76" t="s">
        <v>714</v>
      </c>
      <c r="E149" s="61">
        <v>0</v>
      </c>
      <c r="F149" s="78">
        <v>0</v>
      </c>
      <c r="G149" s="78">
        <v>0</v>
      </c>
      <c r="H149" s="79">
        <v>0</v>
      </c>
      <c r="I149" s="80"/>
      <c r="J149" s="78">
        <v>0</v>
      </c>
      <c r="K149" s="81">
        <v>0</v>
      </c>
      <c r="L149" s="65">
        <v>0</v>
      </c>
      <c r="M149" s="82">
        <v>0</v>
      </c>
      <c r="O149" s="60">
        <v>25240</v>
      </c>
      <c r="P149" s="60">
        <v>7808</v>
      </c>
      <c r="Q149" s="60">
        <v>6246.4</v>
      </c>
      <c r="R149" s="60">
        <v>5856</v>
      </c>
      <c r="S149"/>
      <c r="T149" s="96">
        <f t="shared" si="8"/>
        <v>0</v>
      </c>
      <c r="U149" s="96">
        <f t="shared" si="9"/>
        <v>0</v>
      </c>
      <c r="V149"/>
      <c r="W149" s="94">
        <f t="shared" si="10"/>
        <v>0</v>
      </c>
      <c r="X149" s="94">
        <f t="shared" si="11"/>
        <v>0</v>
      </c>
      <c r="Y149"/>
    </row>
    <row r="150" spans="1:25" ht="56.25">
      <c r="A150" s="75">
        <v>140</v>
      </c>
      <c r="B150" s="76" t="s">
        <v>715</v>
      </c>
      <c r="C150" s="77" t="s">
        <v>716</v>
      </c>
      <c r="D150" s="76" t="s">
        <v>714</v>
      </c>
      <c r="E150" s="61">
        <v>0</v>
      </c>
      <c r="F150" s="78">
        <v>0</v>
      </c>
      <c r="G150" s="78">
        <v>0</v>
      </c>
      <c r="H150" s="79">
        <v>0</v>
      </c>
      <c r="I150" s="80"/>
      <c r="J150" s="78">
        <v>0</v>
      </c>
      <c r="K150" s="81">
        <v>0</v>
      </c>
      <c r="L150" s="65">
        <v>0</v>
      </c>
      <c r="M150" s="82">
        <v>0</v>
      </c>
      <c r="O150" s="60">
        <v>551236</v>
      </c>
      <c r="P150" s="60">
        <v>11878</v>
      </c>
      <c r="Q150" s="60">
        <v>9502.4</v>
      </c>
      <c r="R150" s="60">
        <v>8908.5</v>
      </c>
      <c r="S150"/>
      <c r="T150" s="96">
        <f t="shared" si="8"/>
        <v>0</v>
      </c>
      <c r="U150" s="96">
        <f t="shared" si="9"/>
        <v>0</v>
      </c>
      <c r="V150"/>
      <c r="W150" s="94">
        <f t="shared" si="10"/>
        <v>0</v>
      </c>
      <c r="X150" s="94">
        <f t="shared" si="11"/>
        <v>0</v>
      </c>
      <c r="Y150"/>
    </row>
    <row r="151" spans="1:25" ht="45">
      <c r="A151" s="75">
        <v>141</v>
      </c>
      <c r="B151" s="76" t="s">
        <v>717</v>
      </c>
      <c r="C151" s="77" t="s">
        <v>718</v>
      </c>
      <c r="D151" s="76" t="s">
        <v>719</v>
      </c>
      <c r="E151" s="61">
        <v>0</v>
      </c>
      <c r="F151" s="78">
        <v>0</v>
      </c>
      <c r="G151" s="78">
        <v>0</v>
      </c>
      <c r="H151" s="79">
        <v>0</v>
      </c>
      <c r="I151" s="80"/>
      <c r="J151" s="78">
        <v>0</v>
      </c>
      <c r="K151" s="81">
        <v>0</v>
      </c>
      <c r="L151" s="65">
        <v>0</v>
      </c>
      <c r="M151" s="82">
        <v>0</v>
      </c>
      <c r="O151" s="60">
        <v>4129</v>
      </c>
      <c r="P151" s="60">
        <v>1566</v>
      </c>
      <c r="Q151" s="60">
        <v>1252.8</v>
      </c>
      <c r="R151" s="60">
        <v>1174.5</v>
      </c>
      <c r="S151"/>
      <c r="T151" s="96">
        <f t="shared" si="8"/>
        <v>0</v>
      </c>
      <c r="U151" s="96">
        <f t="shared" si="9"/>
        <v>0</v>
      </c>
      <c r="V151"/>
      <c r="W151" s="94">
        <f t="shared" si="10"/>
        <v>0</v>
      </c>
      <c r="X151" s="94">
        <f t="shared" si="11"/>
        <v>0</v>
      </c>
      <c r="Y151"/>
    </row>
    <row r="152" spans="1:25" ht="45">
      <c r="A152" s="75">
        <v>142</v>
      </c>
      <c r="B152" s="76" t="s">
        <v>720</v>
      </c>
      <c r="C152" s="77" t="s">
        <v>721</v>
      </c>
      <c r="D152" s="76" t="s">
        <v>719</v>
      </c>
      <c r="E152" s="61">
        <v>0</v>
      </c>
      <c r="F152" s="78">
        <v>0</v>
      </c>
      <c r="G152" s="78">
        <v>0</v>
      </c>
      <c r="H152" s="79">
        <v>0</v>
      </c>
      <c r="I152" s="80"/>
      <c r="J152" s="78">
        <v>0</v>
      </c>
      <c r="K152" s="81">
        <v>0</v>
      </c>
      <c r="L152" s="65">
        <v>0</v>
      </c>
      <c r="M152" s="82">
        <v>0</v>
      </c>
      <c r="O152" s="60">
        <v>25678</v>
      </c>
      <c r="P152" s="60">
        <v>7963</v>
      </c>
      <c r="Q152" s="60">
        <v>6370.4</v>
      </c>
      <c r="R152" s="60">
        <v>5972.25</v>
      </c>
      <c r="S152"/>
      <c r="T152" s="96">
        <f t="shared" si="8"/>
        <v>0</v>
      </c>
      <c r="U152" s="96">
        <f t="shared" si="9"/>
        <v>0</v>
      </c>
      <c r="V152"/>
      <c r="W152" s="94">
        <f t="shared" si="10"/>
        <v>0</v>
      </c>
      <c r="X152" s="94">
        <f t="shared" si="11"/>
        <v>0</v>
      </c>
      <c r="Y152"/>
    </row>
    <row r="153" spans="1:25" ht="45">
      <c r="A153" s="75">
        <v>143</v>
      </c>
      <c r="B153" s="76" t="s">
        <v>722</v>
      </c>
      <c r="C153" s="83" t="s">
        <v>723</v>
      </c>
      <c r="D153" s="76" t="s">
        <v>719</v>
      </c>
      <c r="E153" s="61">
        <v>60</v>
      </c>
      <c r="F153" s="78">
        <v>15147</v>
      </c>
      <c r="G153" s="78">
        <v>8513</v>
      </c>
      <c r="H153" s="79">
        <v>0.25</v>
      </c>
      <c r="I153" s="80">
        <v>0.57848088730441705</v>
      </c>
      <c r="J153" s="78">
        <v>6384.75</v>
      </c>
      <c r="K153" s="81">
        <v>383085</v>
      </c>
      <c r="L153" s="65">
        <v>0</v>
      </c>
      <c r="M153" s="82">
        <v>60</v>
      </c>
      <c r="O153" s="60">
        <v>27591</v>
      </c>
      <c r="P153" s="60">
        <v>8513</v>
      </c>
      <c r="Q153" s="60">
        <v>6810.4</v>
      </c>
      <c r="R153" s="60">
        <v>6384.75</v>
      </c>
      <c r="S153"/>
      <c r="T153" s="96">
        <f t="shared" si="8"/>
        <v>103157128.8</v>
      </c>
      <c r="U153" s="96">
        <f t="shared" si="9"/>
        <v>96709808.25</v>
      </c>
      <c r="V153"/>
      <c r="W153" s="94">
        <f t="shared" si="10"/>
        <v>103157128.8</v>
      </c>
      <c r="X153" s="94">
        <f t="shared" si="11"/>
        <v>96709808.25</v>
      </c>
      <c r="Y153"/>
    </row>
    <row r="154" spans="1:25" ht="56.25">
      <c r="A154" s="75">
        <v>144</v>
      </c>
      <c r="B154" s="76" t="s">
        <v>724</v>
      </c>
      <c r="C154" s="77" t="s">
        <v>725</v>
      </c>
      <c r="D154" s="76" t="s">
        <v>719</v>
      </c>
      <c r="E154" s="61">
        <v>0</v>
      </c>
      <c r="F154" s="78">
        <v>0</v>
      </c>
      <c r="G154" s="78">
        <v>0</v>
      </c>
      <c r="H154" s="79">
        <v>0</v>
      </c>
      <c r="I154" s="80"/>
      <c r="J154" s="78">
        <v>0</v>
      </c>
      <c r="K154" s="81">
        <v>0</v>
      </c>
      <c r="L154" s="65">
        <v>0</v>
      </c>
      <c r="M154" s="82">
        <v>0</v>
      </c>
      <c r="O154" s="60">
        <v>31403</v>
      </c>
      <c r="P154" s="60">
        <v>9042</v>
      </c>
      <c r="Q154" s="60">
        <v>7233.6</v>
      </c>
      <c r="R154" s="60">
        <v>6781.5</v>
      </c>
      <c r="S154"/>
      <c r="T154" s="96">
        <f t="shared" si="8"/>
        <v>0</v>
      </c>
      <c r="U154" s="96">
        <f t="shared" si="9"/>
        <v>0</v>
      </c>
      <c r="V154"/>
      <c r="W154" s="94">
        <f t="shared" si="10"/>
        <v>0</v>
      </c>
      <c r="X154" s="94">
        <f t="shared" si="11"/>
        <v>0</v>
      </c>
      <c r="Y154"/>
    </row>
    <row r="155" spans="1:25" ht="56.25">
      <c r="A155" s="75">
        <v>145</v>
      </c>
      <c r="B155" s="76" t="s">
        <v>726</v>
      </c>
      <c r="C155" s="83" t="s">
        <v>727</v>
      </c>
      <c r="D155" s="76" t="s">
        <v>719</v>
      </c>
      <c r="E155" s="61">
        <v>0</v>
      </c>
      <c r="F155" s="78">
        <v>0</v>
      </c>
      <c r="G155" s="78">
        <v>0</v>
      </c>
      <c r="H155" s="79">
        <v>0</v>
      </c>
      <c r="I155" s="80"/>
      <c r="J155" s="78">
        <v>0</v>
      </c>
      <c r="K155" s="81">
        <v>0</v>
      </c>
      <c r="L155" s="65">
        <v>0</v>
      </c>
      <c r="M155" s="82">
        <v>0</v>
      </c>
      <c r="O155" s="60">
        <v>37949</v>
      </c>
      <c r="P155" s="60">
        <v>10292</v>
      </c>
      <c r="Q155" s="60">
        <v>8233.6</v>
      </c>
      <c r="R155" s="60">
        <v>7719</v>
      </c>
      <c r="S155"/>
      <c r="T155" s="96">
        <f t="shared" si="8"/>
        <v>0</v>
      </c>
      <c r="U155" s="96">
        <f t="shared" si="9"/>
        <v>0</v>
      </c>
      <c r="V155"/>
      <c r="W155" s="94">
        <f t="shared" si="10"/>
        <v>0</v>
      </c>
      <c r="X155" s="94">
        <f t="shared" si="11"/>
        <v>0</v>
      </c>
      <c r="Y155"/>
    </row>
    <row r="156" spans="1:25" ht="67.5">
      <c r="A156" s="75">
        <v>146</v>
      </c>
      <c r="B156" s="76" t="s">
        <v>728</v>
      </c>
      <c r="C156" s="83" t="s">
        <v>729</v>
      </c>
      <c r="D156" s="76" t="s">
        <v>719</v>
      </c>
      <c r="E156" s="61">
        <v>0</v>
      </c>
      <c r="F156" s="78">
        <v>0</v>
      </c>
      <c r="G156" s="78">
        <v>0</v>
      </c>
      <c r="H156" s="79">
        <v>0</v>
      </c>
      <c r="I156" s="80"/>
      <c r="J156" s="78">
        <v>0</v>
      </c>
      <c r="K156" s="81">
        <v>0</v>
      </c>
      <c r="L156" s="65">
        <v>0</v>
      </c>
      <c r="M156" s="82">
        <v>0</v>
      </c>
      <c r="O156" s="60">
        <v>43141</v>
      </c>
      <c r="P156" s="60">
        <v>16467</v>
      </c>
      <c r="Q156" s="60">
        <v>13173.6</v>
      </c>
      <c r="R156" s="60">
        <v>12350.25</v>
      </c>
      <c r="S156"/>
      <c r="T156" s="96">
        <f t="shared" si="8"/>
        <v>0</v>
      </c>
      <c r="U156" s="96">
        <f t="shared" si="9"/>
        <v>0</v>
      </c>
      <c r="V156"/>
      <c r="W156" s="94">
        <f t="shared" si="10"/>
        <v>0</v>
      </c>
      <c r="X156" s="94">
        <f t="shared" si="11"/>
        <v>0</v>
      </c>
      <c r="Y156"/>
    </row>
    <row r="157" spans="1:25" ht="67.5">
      <c r="A157" s="75">
        <v>147</v>
      </c>
      <c r="B157" s="76" t="s">
        <v>730</v>
      </c>
      <c r="C157" s="77" t="s">
        <v>731</v>
      </c>
      <c r="D157" s="76" t="s">
        <v>719</v>
      </c>
      <c r="E157" s="61">
        <v>0</v>
      </c>
      <c r="F157" s="78">
        <v>0</v>
      </c>
      <c r="G157" s="78">
        <v>0</v>
      </c>
      <c r="H157" s="79">
        <v>0</v>
      </c>
      <c r="I157" s="80"/>
      <c r="J157" s="78">
        <v>0</v>
      </c>
      <c r="K157" s="81">
        <v>0</v>
      </c>
      <c r="L157" s="65">
        <v>0</v>
      </c>
      <c r="M157" s="82">
        <v>0</v>
      </c>
      <c r="O157" s="60">
        <v>34488</v>
      </c>
      <c r="P157" s="60">
        <v>14366</v>
      </c>
      <c r="Q157" s="60">
        <v>11492.8</v>
      </c>
      <c r="R157" s="60">
        <v>10774.5</v>
      </c>
      <c r="S157"/>
      <c r="T157" s="96">
        <f t="shared" si="8"/>
        <v>0</v>
      </c>
      <c r="U157" s="96">
        <f t="shared" si="9"/>
        <v>0</v>
      </c>
      <c r="V157"/>
      <c r="W157" s="94">
        <f t="shared" si="10"/>
        <v>0</v>
      </c>
      <c r="X157" s="94">
        <f t="shared" si="11"/>
        <v>0</v>
      </c>
      <c r="Y157"/>
    </row>
    <row r="158" spans="1:25" ht="78.75">
      <c r="A158" s="75">
        <v>148</v>
      </c>
      <c r="B158" s="76" t="s">
        <v>732</v>
      </c>
      <c r="C158" s="77" t="s">
        <v>733</v>
      </c>
      <c r="D158" s="76" t="s">
        <v>719</v>
      </c>
      <c r="E158" s="61">
        <v>70</v>
      </c>
      <c r="F158" s="78">
        <v>35067</v>
      </c>
      <c r="G158" s="78">
        <v>23273</v>
      </c>
      <c r="H158" s="79">
        <v>0.25</v>
      </c>
      <c r="I158" s="80">
        <v>0.50224570108649202</v>
      </c>
      <c r="J158" s="78">
        <v>17454.75</v>
      </c>
      <c r="K158" s="81">
        <v>1221832.5</v>
      </c>
      <c r="L158" s="65">
        <v>0</v>
      </c>
      <c r="M158" s="82">
        <v>70</v>
      </c>
      <c r="O158" s="60">
        <v>59575</v>
      </c>
      <c r="P158" s="60">
        <v>23273</v>
      </c>
      <c r="Q158" s="60">
        <v>18618.400000000001</v>
      </c>
      <c r="R158" s="60">
        <v>17454.75</v>
      </c>
      <c r="S158"/>
      <c r="T158" s="96">
        <f t="shared" si="8"/>
        <v>652891432.80000007</v>
      </c>
      <c r="U158" s="96">
        <f t="shared" si="9"/>
        <v>612085718.25</v>
      </c>
      <c r="V158"/>
      <c r="W158" s="94">
        <f t="shared" si="10"/>
        <v>652891432.80000007</v>
      </c>
      <c r="X158" s="94">
        <f t="shared" si="11"/>
        <v>612085718.25</v>
      </c>
      <c r="Y158"/>
    </row>
    <row r="159" spans="1:25" ht="78.75">
      <c r="A159" s="75">
        <v>149</v>
      </c>
      <c r="B159" s="76" t="s">
        <v>734</v>
      </c>
      <c r="C159" s="77" t="s">
        <v>735</v>
      </c>
      <c r="D159" s="76" t="s">
        <v>719</v>
      </c>
      <c r="E159" s="61">
        <v>0</v>
      </c>
      <c r="F159" s="78">
        <v>0</v>
      </c>
      <c r="G159" s="78">
        <v>0</v>
      </c>
      <c r="H159" s="79">
        <v>0</v>
      </c>
      <c r="I159" s="80"/>
      <c r="J159" s="78">
        <v>0</v>
      </c>
      <c r="K159" s="81">
        <v>0</v>
      </c>
      <c r="L159" s="65">
        <v>0</v>
      </c>
      <c r="M159" s="82">
        <v>0</v>
      </c>
      <c r="O159" s="60">
        <v>48445</v>
      </c>
      <c r="P159" s="60">
        <v>20073</v>
      </c>
      <c r="Q159" s="60">
        <v>16058.4</v>
      </c>
      <c r="R159" s="60">
        <v>15054.75</v>
      </c>
      <c r="S159"/>
      <c r="T159" s="96">
        <f t="shared" si="8"/>
        <v>0</v>
      </c>
      <c r="U159" s="96">
        <f t="shared" si="9"/>
        <v>0</v>
      </c>
      <c r="V159"/>
      <c r="W159" s="94">
        <f t="shared" si="10"/>
        <v>0</v>
      </c>
      <c r="X159" s="94">
        <f t="shared" si="11"/>
        <v>0</v>
      </c>
      <c r="Y159"/>
    </row>
    <row r="160" spans="1:25" ht="78.75">
      <c r="A160" s="75">
        <v>150</v>
      </c>
      <c r="B160" s="76" t="s">
        <v>736</v>
      </c>
      <c r="C160" s="77" t="s">
        <v>737</v>
      </c>
      <c r="D160" s="76" t="s">
        <v>559</v>
      </c>
      <c r="E160" s="61">
        <v>0</v>
      </c>
      <c r="F160" s="78">
        <v>0</v>
      </c>
      <c r="G160" s="78">
        <v>0</v>
      </c>
      <c r="H160" s="79">
        <v>0</v>
      </c>
      <c r="I160" s="80"/>
      <c r="J160" s="78">
        <v>0</v>
      </c>
      <c r="K160" s="81">
        <v>0</v>
      </c>
      <c r="L160" s="65">
        <v>0</v>
      </c>
      <c r="M160" s="82">
        <v>0</v>
      </c>
      <c r="O160" s="60">
        <v>61569</v>
      </c>
      <c r="P160" s="60">
        <v>4690</v>
      </c>
      <c r="Q160" s="60">
        <v>3752</v>
      </c>
      <c r="R160" s="60">
        <v>3517.5</v>
      </c>
      <c r="S160"/>
      <c r="T160" s="96">
        <f t="shared" si="8"/>
        <v>0</v>
      </c>
      <c r="U160" s="96">
        <f t="shared" si="9"/>
        <v>0</v>
      </c>
      <c r="V160"/>
      <c r="W160" s="94">
        <f t="shared" si="10"/>
        <v>0</v>
      </c>
      <c r="X160" s="94">
        <f t="shared" si="11"/>
        <v>0</v>
      </c>
      <c r="Y160"/>
    </row>
    <row r="161" spans="1:25" ht="78.75">
      <c r="A161" s="75">
        <v>151</v>
      </c>
      <c r="B161" s="76" t="s">
        <v>738</v>
      </c>
      <c r="C161" s="77" t="s">
        <v>739</v>
      </c>
      <c r="D161" s="76" t="s">
        <v>559</v>
      </c>
      <c r="E161" s="61">
        <v>0</v>
      </c>
      <c r="F161" s="78">
        <v>0</v>
      </c>
      <c r="G161" s="78">
        <v>0</v>
      </c>
      <c r="H161" s="79">
        <v>0</v>
      </c>
      <c r="I161" s="80"/>
      <c r="J161" s="78">
        <v>0</v>
      </c>
      <c r="K161" s="81">
        <v>0</v>
      </c>
      <c r="L161" s="65">
        <v>0</v>
      </c>
      <c r="M161" s="82">
        <v>0</v>
      </c>
      <c r="O161" s="60">
        <v>33484</v>
      </c>
      <c r="P161" s="60">
        <v>5310</v>
      </c>
      <c r="Q161" s="60">
        <v>4248</v>
      </c>
      <c r="R161" s="60">
        <v>3982.5</v>
      </c>
      <c r="S161"/>
      <c r="T161" s="96">
        <f t="shared" si="8"/>
        <v>0</v>
      </c>
      <c r="U161" s="96">
        <f t="shared" si="9"/>
        <v>0</v>
      </c>
      <c r="V161"/>
      <c r="W161" s="94">
        <f t="shared" si="10"/>
        <v>0</v>
      </c>
      <c r="X161" s="94">
        <f t="shared" si="11"/>
        <v>0</v>
      </c>
      <c r="Y161"/>
    </row>
    <row r="162" spans="1:25" ht="78.75">
      <c r="A162" s="75">
        <v>152</v>
      </c>
      <c r="B162" s="76" t="s">
        <v>740</v>
      </c>
      <c r="C162" s="77" t="s">
        <v>741</v>
      </c>
      <c r="D162" s="76" t="s">
        <v>559</v>
      </c>
      <c r="E162" s="61">
        <v>0</v>
      </c>
      <c r="F162" s="78">
        <v>0</v>
      </c>
      <c r="G162" s="78">
        <v>0</v>
      </c>
      <c r="H162" s="79">
        <v>0</v>
      </c>
      <c r="I162" s="80"/>
      <c r="J162" s="78">
        <v>0</v>
      </c>
      <c r="K162" s="81">
        <v>0</v>
      </c>
      <c r="L162" s="65">
        <v>0</v>
      </c>
      <c r="M162" s="82">
        <v>0</v>
      </c>
      <c r="O162" s="60">
        <v>45230</v>
      </c>
      <c r="P162" s="60">
        <v>1753</v>
      </c>
      <c r="Q162" s="60">
        <v>1402.4</v>
      </c>
      <c r="R162" s="60">
        <v>1314.75</v>
      </c>
      <c r="S162"/>
      <c r="T162" s="96">
        <f t="shared" si="8"/>
        <v>0</v>
      </c>
      <c r="U162" s="96">
        <f t="shared" si="9"/>
        <v>0</v>
      </c>
      <c r="V162"/>
      <c r="W162" s="94">
        <f t="shared" si="10"/>
        <v>0</v>
      </c>
      <c r="X162" s="94">
        <f t="shared" si="11"/>
        <v>0</v>
      </c>
      <c r="Y162"/>
    </row>
    <row r="163" spans="1:25" ht="78.75">
      <c r="A163" s="75">
        <v>153</v>
      </c>
      <c r="B163" s="76" t="s">
        <v>742</v>
      </c>
      <c r="C163" s="77" t="s">
        <v>743</v>
      </c>
      <c r="D163" s="76" t="s">
        <v>559</v>
      </c>
      <c r="E163" s="61">
        <v>0</v>
      </c>
      <c r="F163" s="78">
        <v>0</v>
      </c>
      <c r="G163" s="78">
        <v>0</v>
      </c>
      <c r="H163" s="79">
        <v>0</v>
      </c>
      <c r="I163" s="80"/>
      <c r="J163" s="78">
        <v>0</v>
      </c>
      <c r="K163" s="81">
        <v>0</v>
      </c>
      <c r="L163" s="65">
        <v>0</v>
      </c>
      <c r="M163" s="82">
        <v>0</v>
      </c>
      <c r="O163" s="60">
        <v>42427</v>
      </c>
      <c r="P163" s="60">
        <v>4412</v>
      </c>
      <c r="Q163" s="60">
        <v>3529.6</v>
      </c>
      <c r="R163" s="60">
        <v>3309</v>
      </c>
      <c r="S163"/>
      <c r="T163" s="96">
        <f t="shared" si="8"/>
        <v>0</v>
      </c>
      <c r="U163" s="96">
        <f t="shared" si="9"/>
        <v>0</v>
      </c>
      <c r="V163"/>
      <c r="W163" s="94">
        <f t="shared" si="10"/>
        <v>0</v>
      </c>
      <c r="X163" s="94">
        <f t="shared" si="11"/>
        <v>0</v>
      </c>
      <c r="Y163"/>
    </row>
    <row r="164" spans="1:25" ht="22.5">
      <c r="A164" s="75">
        <v>154</v>
      </c>
      <c r="B164" s="76" t="s">
        <v>744</v>
      </c>
      <c r="C164" s="77" t="s">
        <v>745</v>
      </c>
      <c r="D164" s="76" t="s">
        <v>714</v>
      </c>
      <c r="E164" s="61">
        <v>0</v>
      </c>
      <c r="F164" s="78">
        <v>0</v>
      </c>
      <c r="G164" s="78">
        <v>0</v>
      </c>
      <c r="H164" s="79">
        <v>0</v>
      </c>
      <c r="I164" s="80"/>
      <c r="J164" s="78">
        <v>0</v>
      </c>
      <c r="K164" s="81">
        <v>0</v>
      </c>
      <c r="L164" s="65">
        <v>0</v>
      </c>
      <c r="M164" s="82">
        <v>0</v>
      </c>
      <c r="O164" s="60">
        <v>23967</v>
      </c>
      <c r="P164" s="60">
        <v>2543</v>
      </c>
      <c r="Q164" s="60">
        <v>2034.4</v>
      </c>
      <c r="R164" s="60">
        <v>1907.25</v>
      </c>
      <c r="S164"/>
      <c r="T164" s="96">
        <f t="shared" si="8"/>
        <v>0</v>
      </c>
      <c r="U164" s="96">
        <f t="shared" si="9"/>
        <v>0</v>
      </c>
      <c r="V164"/>
      <c r="W164" s="94">
        <f t="shared" si="10"/>
        <v>0</v>
      </c>
      <c r="X164" s="94">
        <f t="shared" si="11"/>
        <v>0</v>
      </c>
      <c r="Y164"/>
    </row>
    <row r="165" spans="1:25" ht="33.75">
      <c r="A165" s="75">
        <v>155</v>
      </c>
      <c r="B165" s="76" t="s">
        <v>746</v>
      </c>
      <c r="C165" s="77" t="s">
        <v>747</v>
      </c>
      <c r="D165" s="76" t="s">
        <v>748</v>
      </c>
      <c r="E165" s="61">
        <v>0</v>
      </c>
      <c r="F165" s="78">
        <v>0</v>
      </c>
      <c r="G165" s="78">
        <v>0</v>
      </c>
      <c r="H165" s="79">
        <v>0</v>
      </c>
      <c r="I165" s="80"/>
      <c r="J165" s="78">
        <v>0</v>
      </c>
      <c r="K165" s="81">
        <v>0</v>
      </c>
      <c r="L165" s="65">
        <v>0</v>
      </c>
      <c r="M165" s="82">
        <v>0</v>
      </c>
      <c r="O165" s="60">
        <v>12512</v>
      </c>
      <c r="P165" s="60">
        <v>4283</v>
      </c>
      <c r="Q165" s="60">
        <v>3426.4</v>
      </c>
      <c r="R165" s="60">
        <v>3212.25</v>
      </c>
      <c r="S165"/>
      <c r="T165" s="96">
        <f t="shared" si="8"/>
        <v>0</v>
      </c>
      <c r="U165" s="96">
        <f t="shared" si="9"/>
        <v>0</v>
      </c>
      <c r="V165"/>
      <c r="W165" s="94">
        <f t="shared" si="10"/>
        <v>0</v>
      </c>
      <c r="X165" s="94">
        <f t="shared" si="11"/>
        <v>0</v>
      </c>
      <c r="Y165"/>
    </row>
    <row r="166" spans="1:25" ht="33.75">
      <c r="A166" s="75">
        <v>156</v>
      </c>
      <c r="B166" s="76" t="s">
        <v>749</v>
      </c>
      <c r="C166" s="77" t="s">
        <v>750</v>
      </c>
      <c r="D166" s="76" t="s">
        <v>751</v>
      </c>
      <c r="E166" s="61">
        <v>20</v>
      </c>
      <c r="F166" s="78">
        <v>12556</v>
      </c>
      <c r="G166" s="78">
        <v>4888</v>
      </c>
      <c r="H166" s="79">
        <v>0.25</v>
      </c>
      <c r="I166" s="80">
        <v>0.70802803440586204</v>
      </c>
      <c r="J166" s="78">
        <v>3666</v>
      </c>
      <c r="K166" s="81">
        <v>73320</v>
      </c>
      <c r="L166" s="65">
        <v>0</v>
      </c>
      <c r="M166" s="82">
        <v>20</v>
      </c>
      <c r="O166" s="60">
        <v>14135</v>
      </c>
      <c r="P166" s="60">
        <v>4888</v>
      </c>
      <c r="Q166" s="60">
        <v>3910.4</v>
      </c>
      <c r="R166" s="60">
        <v>3666</v>
      </c>
      <c r="S166"/>
      <c r="T166" s="96">
        <f t="shared" si="8"/>
        <v>49098982.399999999</v>
      </c>
      <c r="U166" s="96">
        <f t="shared" si="9"/>
        <v>46030296</v>
      </c>
      <c r="V166"/>
      <c r="W166" s="94">
        <f t="shared" si="10"/>
        <v>49098982.399999999</v>
      </c>
      <c r="X166" s="94">
        <f t="shared" si="11"/>
        <v>46030296</v>
      </c>
      <c r="Y166"/>
    </row>
    <row r="167" spans="1:25" ht="33.75">
      <c r="A167" s="75">
        <v>157</v>
      </c>
      <c r="B167" s="76" t="s">
        <v>752</v>
      </c>
      <c r="C167" s="77" t="s">
        <v>753</v>
      </c>
      <c r="D167" s="76" t="s">
        <v>754</v>
      </c>
      <c r="E167" s="61">
        <v>20</v>
      </c>
      <c r="F167" s="78">
        <v>14491</v>
      </c>
      <c r="G167" s="78">
        <v>7289</v>
      </c>
      <c r="H167" s="79">
        <v>0.25</v>
      </c>
      <c r="I167" s="80">
        <v>0.62274860258091203</v>
      </c>
      <c r="J167" s="78">
        <v>5466.75</v>
      </c>
      <c r="K167" s="81">
        <v>109335</v>
      </c>
      <c r="L167" s="65">
        <v>0</v>
      </c>
      <c r="M167" s="82">
        <v>20</v>
      </c>
      <c r="O167" s="60">
        <v>14491</v>
      </c>
      <c r="P167" s="60">
        <v>7289</v>
      </c>
      <c r="Q167" s="60">
        <v>5831.2</v>
      </c>
      <c r="R167" s="60">
        <v>5466.75</v>
      </c>
      <c r="S167"/>
      <c r="T167" s="96">
        <f t="shared" si="8"/>
        <v>84499919.200000003</v>
      </c>
      <c r="U167" s="96">
        <f t="shared" si="9"/>
        <v>79218674.25</v>
      </c>
      <c r="V167"/>
      <c r="W167" s="94">
        <f t="shared" si="10"/>
        <v>84499919.200000003</v>
      </c>
      <c r="X167" s="94">
        <f t="shared" si="11"/>
        <v>79218674.25</v>
      </c>
      <c r="Y167"/>
    </row>
    <row r="168" spans="1:25" ht="112.5">
      <c r="A168" s="75">
        <v>158</v>
      </c>
      <c r="B168" s="76" t="s">
        <v>755</v>
      </c>
      <c r="C168" s="77" t="s">
        <v>756</v>
      </c>
      <c r="D168" s="76" t="s">
        <v>748</v>
      </c>
      <c r="E168" s="61">
        <v>0</v>
      </c>
      <c r="F168" s="78">
        <v>0</v>
      </c>
      <c r="G168" s="78">
        <v>0</v>
      </c>
      <c r="H168" s="79">
        <v>0</v>
      </c>
      <c r="I168" s="80"/>
      <c r="J168" s="78">
        <v>0</v>
      </c>
      <c r="K168" s="81">
        <v>0</v>
      </c>
      <c r="L168" s="65">
        <v>0</v>
      </c>
      <c r="M168" s="82">
        <v>0</v>
      </c>
      <c r="O168" s="60">
        <v>20905</v>
      </c>
      <c r="P168" s="60">
        <v>7448</v>
      </c>
      <c r="Q168" s="60">
        <v>5958.4</v>
      </c>
      <c r="R168" s="60">
        <v>5586</v>
      </c>
      <c r="S168"/>
      <c r="T168" s="96">
        <f t="shared" si="8"/>
        <v>0</v>
      </c>
      <c r="U168" s="96">
        <f t="shared" si="9"/>
        <v>0</v>
      </c>
      <c r="V168"/>
      <c r="W168" s="94">
        <f t="shared" si="10"/>
        <v>0</v>
      </c>
      <c r="X168" s="94">
        <f t="shared" si="11"/>
        <v>0</v>
      </c>
      <c r="Y168"/>
    </row>
    <row r="169" spans="1:25" ht="67.5">
      <c r="A169" s="75">
        <v>159</v>
      </c>
      <c r="B169" s="76" t="s">
        <v>757</v>
      </c>
      <c r="C169" s="77" t="s">
        <v>758</v>
      </c>
      <c r="D169" s="76" t="s">
        <v>759</v>
      </c>
      <c r="E169" s="61">
        <v>5</v>
      </c>
      <c r="F169" s="78">
        <v>8018</v>
      </c>
      <c r="G169" s="78">
        <v>2130</v>
      </c>
      <c r="H169" s="79">
        <v>0.2</v>
      </c>
      <c r="I169" s="80">
        <v>0.78747817410825605</v>
      </c>
      <c r="J169" s="78">
        <v>1704</v>
      </c>
      <c r="K169" s="81">
        <v>8520</v>
      </c>
      <c r="L169" s="65">
        <v>0</v>
      </c>
      <c r="M169" s="82">
        <v>5</v>
      </c>
      <c r="O169" s="60">
        <v>14139</v>
      </c>
      <c r="P169" s="60">
        <v>2130</v>
      </c>
      <c r="Q169" s="60">
        <v>1704</v>
      </c>
      <c r="R169" s="60">
        <v>1597.5</v>
      </c>
      <c r="S169"/>
      <c r="T169" s="96">
        <f t="shared" si="8"/>
        <v>13662672</v>
      </c>
      <c r="U169" s="96">
        <f t="shared" si="9"/>
        <v>12808755</v>
      </c>
      <c r="V169"/>
      <c r="W169" s="94">
        <f t="shared" si="10"/>
        <v>13662672</v>
      </c>
      <c r="X169" s="94">
        <f t="shared" si="11"/>
        <v>12808755</v>
      </c>
      <c r="Y169"/>
    </row>
    <row r="170" spans="1:25" ht="157.5">
      <c r="A170" s="75">
        <v>160</v>
      </c>
      <c r="B170" s="76" t="s">
        <v>760</v>
      </c>
      <c r="C170" s="77" t="s">
        <v>761</v>
      </c>
      <c r="D170" s="76" t="s">
        <v>762</v>
      </c>
      <c r="E170" s="61">
        <v>0</v>
      </c>
      <c r="F170" s="78">
        <v>0</v>
      </c>
      <c r="G170" s="78">
        <v>0</v>
      </c>
      <c r="H170" s="79">
        <v>0</v>
      </c>
      <c r="I170" s="80"/>
      <c r="J170" s="78">
        <v>0</v>
      </c>
      <c r="K170" s="81">
        <v>0</v>
      </c>
      <c r="L170" s="65">
        <v>0</v>
      </c>
      <c r="M170" s="82">
        <v>0</v>
      </c>
      <c r="O170" s="60">
        <v>4266</v>
      </c>
      <c r="P170" s="60">
        <v>1748</v>
      </c>
      <c r="Q170" s="60">
        <v>1398.4</v>
      </c>
      <c r="R170" s="60">
        <v>1311</v>
      </c>
      <c r="S170"/>
      <c r="T170" s="96">
        <f t="shared" si="8"/>
        <v>0</v>
      </c>
      <c r="U170" s="96">
        <f t="shared" si="9"/>
        <v>0</v>
      </c>
      <c r="V170"/>
      <c r="W170" s="94">
        <f t="shared" si="10"/>
        <v>0</v>
      </c>
      <c r="X170" s="94">
        <f t="shared" si="11"/>
        <v>0</v>
      </c>
      <c r="Y170"/>
    </row>
    <row r="171" spans="1:25" ht="90">
      <c r="A171" s="75">
        <v>161</v>
      </c>
      <c r="B171" s="76" t="s">
        <v>763</v>
      </c>
      <c r="C171" s="77" t="s">
        <v>764</v>
      </c>
      <c r="D171" s="76" t="s">
        <v>559</v>
      </c>
      <c r="E171" s="61">
        <v>0</v>
      </c>
      <c r="F171" s="78">
        <v>0</v>
      </c>
      <c r="G171" s="78">
        <v>0</v>
      </c>
      <c r="H171" s="79">
        <v>0</v>
      </c>
      <c r="I171" s="80"/>
      <c r="J171" s="78">
        <v>0</v>
      </c>
      <c r="K171" s="81">
        <v>0</v>
      </c>
      <c r="L171" s="65">
        <v>0</v>
      </c>
      <c r="M171" s="82">
        <v>0</v>
      </c>
      <c r="O171" s="60">
        <v>12833</v>
      </c>
      <c r="P171" s="60">
        <v>2262</v>
      </c>
      <c r="Q171" s="60">
        <v>1809.6</v>
      </c>
      <c r="R171" s="60">
        <v>1696.5</v>
      </c>
      <c r="S171"/>
      <c r="T171" s="96">
        <f t="shared" si="8"/>
        <v>0</v>
      </c>
      <c r="U171" s="96">
        <f t="shared" si="9"/>
        <v>0</v>
      </c>
      <c r="V171"/>
      <c r="W171" s="94">
        <f t="shared" si="10"/>
        <v>0</v>
      </c>
      <c r="X171" s="94">
        <f t="shared" si="11"/>
        <v>0</v>
      </c>
      <c r="Y171"/>
    </row>
    <row r="172" spans="1:25" ht="90">
      <c r="A172" s="75">
        <v>162</v>
      </c>
      <c r="B172" s="76" t="s">
        <v>765</v>
      </c>
      <c r="C172" s="83" t="s">
        <v>766</v>
      </c>
      <c r="D172" s="76" t="s">
        <v>559</v>
      </c>
      <c r="E172" s="61">
        <v>3</v>
      </c>
      <c r="F172" s="78">
        <v>4688</v>
      </c>
      <c r="G172" s="78">
        <v>2262</v>
      </c>
      <c r="H172" s="79">
        <v>0.20000000000000004</v>
      </c>
      <c r="I172" s="80">
        <v>0.61399317406143294</v>
      </c>
      <c r="J172" s="78">
        <v>1809.6</v>
      </c>
      <c r="K172" s="81">
        <v>5428.7999999999993</v>
      </c>
      <c r="L172" s="65">
        <v>0</v>
      </c>
      <c r="M172" s="82">
        <v>3</v>
      </c>
      <c r="O172" s="60">
        <v>16402</v>
      </c>
      <c r="P172" s="60">
        <v>2262</v>
      </c>
      <c r="Q172" s="60">
        <v>1809.6</v>
      </c>
      <c r="R172" s="60">
        <v>1696.5</v>
      </c>
      <c r="S172"/>
      <c r="T172" s="96">
        <f t="shared" si="8"/>
        <v>8483404.7999999989</v>
      </c>
      <c r="U172" s="96">
        <f t="shared" si="9"/>
        <v>7953192</v>
      </c>
      <c r="V172"/>
      <c r="W172" s="94">
        <f t="shared" si="10"/>
        <v>8483404.7999999989</v>
      </c>
      <c r="X172" s="94">
        <f t="shared" si="11"/>
        <v>7953192</v>
      </c>
      <c r="Y172"/>
    </row>
    <row r="173" spans="1:25" ht="90">
      <c r="A173" s="75">
        <v>163</v>
      </c>
      <c r="B173" s="76" t="s">
        <v>767</v>
      </c>
      <c r="C173" s="77" t="s">
        <v>768</v>
      </c>
      <c r="D173" s="76" t="s">
        <v>559</v>
      </c>
      <c r="E173" s="61">
        <v>6</v>
      </c>
      <c r="F173" s="78">
        <v>6717</v>
      </c>
      <c r="G173" s="78">
        <v>2262</v>
      </c>
      <c r="H173" s="79">
        <v>0.20000000000000004</v>
      </c>
      <c r="I173" s="80">
        <v>0.73059401518535105</v>
      </c>
      <c r="J173" s="78">
        <v>1809.6</v>
      </c>
      <c r="K173" s="81">
        <v>10857.599999999999</v>
      </c>
      <c r="L173" s="65">
        <v>0</v>
      </c>
      <c r="M173" s="82">
        <v>6</v>
      </c>
      <c r="O173" s="60">
        <v>20588</v>
      </c>
      <c r="P173" s="60">
        <v>2262</v>
      </c>
      <c r="Q173" s="60">
        <v>1809.6</v>
      </c>
      <c r="R173" s="60">
        <v>1696.5</v>
      </c>
      <c r="S173"/>
      <c r="T173" s="96">
        <f t="shared" si="8"/>
        <v>12155083.199999999</v>
      </c>
      <c r="U173" s="96">
        <f t="shared" si="9"/>
        <v>11395390.5</v>
      </c>
      <c r="V173"/>
      <c r="W173" s="94">
        <f t="shared" si="10"/>
        <v>12155083.199999999</v>
      </c>
      <c r="X173" s="94">
        <f t="shared" si="11"/>
        <v>11395390.5</v>
      </c>
      <c r="Y173"/>
    </row>
    <row r="174" spans="1:25" ht="101.25">
      <c r="A174" s="75">
        <v>164</v>
      </c>
      <c r="B174" s="76" t="s">
        <v>769</v>
      </c>
      <c r="C174" s="77" t="s">
        <v>770</v>
      </c>
      <c r="D174" s="76" t="s">
        <v>559</v>
      </c>
      <c r="E174" s="61">
        <v>0</v>
      </c>
      <c r="F174" s="78">
        <v>0</v>
      </c>
      <c r="G174" s="78">
        <v>0</v>
      </c>
      <c r="H174" s="79">
        <v>0</v>
      </c>
      <c r="I174" s="80"/>
      <c r="J174" s="78">
        <v>0</v>
      </c>
      <c r="K174" s="81">
        <v>0</v>
      </c>
      <c r="L174" s="65">
        <v>0</v>
      </c>
      <c r="M174" s="82">
        <v>0</v>
      </c>
      <c r="O174" s="60">
        <v>14762</v>
      </c>
      <c r="P174" s="60">
        <v>1404</v>
      </c>
      <c r="Q174" s="60">
        <v>1123.2</v>
      </c>
      <c r="R174" s="60">
        <v>1053</v>
      </c>
      <c r="S174"/>
      <c r="T174" s="96">
        <f t="shared" si="8"/>
        <v>0</v>
      </c>
      <c r="U174" s="96">
        <f t="shared" si="9"/>
        <v>0</v>
      </c>
      <c r="V174"/>
      <c r="W174" s="94">
        <f t="shared" si="10"/>
        <v>0</v>
      </c>
      <c r="X174" s="94">
        <f t="shared" si="11"/>
        <v>0</v>
      </c>
      <c r="Y174"/>
    </row>
    <row r="175" spans="1:25" ht="67.5">
      <c r="A175" s="75">
        <v>165</v>
      </c>
      <c r="B175" s="76" t="s">
        <v>771</v>
      </c>
      <c r="C175" s="77" t="s">
        <v>772</v>
      </c>
      <c r="D175" s="76" t="s">
        <v>773</v>
      </c>
      <c r="E175" s="61">
        <v>0</v>
      </c>
      <c r="F175" s="78">
        <v>0</v>
      </c>
      <c r="G175" s="78">
        <v>0</v>
      </c>
      <c r="H175" s="79">
        <v>0</v>
      </c>
      <c r="I175" s="80"/>
      <c r="J175" s="78">
        <v>0</v>
      </c>
      <c r="K175" s="81">
        <v>0</v>
      </c>
      <c r="L175" s="65">
        <v>0</v>
      </c>
      <c r="M175" s="82">
        <v>0</v>
      </c>
      <c r="O175" s="60">
        <v>22131</v>
      </c>
      <c r="P175" s="60">
        <v>9625</v>
      </c>
      <c r="Q175" s="60">
        <v>7700</v>
      </c>
      <c r="R175" s="60">
        <v>7218.75</v>
      </c>
      <c r="S175"/>
      <c r="T175" s="96">
        <f t="shared" si="8"/>
        <v>0</v>
      </c>
      <c r="U175" s="96">
        <f t="shared" si="9"/>
        <v>0</v>
      </c>
      <c r="V175"/>
      <c r="W175" s="94">
        <f t="shared" si="10"/>
        <v>0</v>
      </c>
      <c r="X175" s="94">
        <f t="shared" si="11"/>
        <v>0</v>
      </c>
      <c r="Y175"/>
    </row>
    <row r="176" spans="1:25" ht="67.5">
      <c r="A176" s="75">
        <v>166</v>
      </c>
      <c r="B176" s="76" t="s">
        <v>774</v>
      </c>
      <c r="C176" s="77" t="s">
        <v>775</v>
      </c>
      <c r="D176" s="76" t="s">
        <v>776</v>
      </c>
      <c r="E176" s="61">
        <v>0</v>
      </c>
      <c r="F176" s="78">
        <v>0</v>
      </c>
      <c r="G176" s="78">
        <v>0</v>
      </c>
      <c r="H176" s="79">
        <v>0</v>
      </c>
      <c r="I176" s="80"/>
      <c r="J176" s="78">
        <v>0</v>
      </c>
      <c r="K176" s="81">
        <v>0</v>
      </c>
      <c r="L176" s="65">
        <v>0</v>
      </c>
      <c r="M176" s="82">
        <v>0</v>
      </c>
      <c r="O176" s="60">
        <v>61647</v>
      </c>
      <c r="P176" s="60">
        <v>14479</v>
      </c>
      <c r="Q176" s="60">
        <v>11583.2</v>
      </c>
      <c r="R176" s="60">
        <v>10859.25</v>
      </c>
      <c r="S176"/>
      <c r="T176" s="96">
        <f t="shared" si="8"/>
        <v>0</v>
      </c>
      <c r="U176" s="96">
        <f t="shared" si="9"/>
        <v>0</v>
      </c>
      <c r="V176"/>
      <c r="W176" s="94">
        <f t="shared" si="10"/>
        <v>0</v>
      </c>
      <c r="X176" s="94">
        <f t="shared" si="11"/>
        <v>0</v>
      </c>
      <c r="Y176"/>
    </row>
    <row r="177" spans="1:25" ht="45">
      <c r="A177" s="75">
        <v>167</v>
      </c>
      <c r="B177" s="76" t="s">
        <v>777</v>
      </c>
      <c r="C177" s="77" t="s">
        <v>778</v>
      </c>
      <c r="D177" s="76" t="s">
        <v>779</v>
      </c>
      <c r="E177" s="61">
        <v>0</v>
      </c>
      <c r="F177" s="78">
        <v>0</v>
      </c>
      <c r="G177" s="78">
        <v>0</v>
      </c>
      <c r="H177" s="79">
        <v>0</v>
      </c>
      <c r="I177" s="80"/>
      <c r="J177" s="78">
        <v>0</v>
      </c>
      <c r="K177" s="81">
        <v>0</v>
      </c>
      <c r="L177" s="65">
        <v>0</v>
      </c>
      <c r="M177" s="82">
        <v>0</v>
      </c>
      <c r="O177" s="60">
        <v>35420</v>
      </c>
      <c r="P177" s="60">
        <v>3870</v>
      </c>
      <c r="Q177" s="60">
        <v>3096</v>
      </c>
      <c r="R177" s="60">
        <v>2902.5</v>
      </c>
      <c r="S177"/>
      <c r="T177" s="96">
        <f t="shared" si="8"/>
        <v>0</v>
      </c>
      <c r="U177" s="96">
        <f t="shared" si="9"/>
        <v>0</v>
      </c>
      <c r="V177"/>
      <c r="W177" s="94">
        <f t="shared" si="10"/>
        <v>0</v>
      </c>
      <c r="X177" s="94">
        <f t="shared" si="11"/>
        <v>0</v>
      </c>
      <c r="Y177"/>
    </row>
    <row r="178" spans="1:25" ht="33.75">
      <c r="A178" s="75">
        <v>168</v>
      </c>
      <c r="B178" s="76" t="s">
        <v>780</v>
      </c>
      <c r="C178" s="77" t="s">
        <v>781</v>
      </c>
      <c r="D178" s="76" t="s">
        <v>559</v>
      </c>
      <c r="E178" s="61">
        <v>5</v>
      </c>
      <c r="F178" s="78">
        <v>43891</v>
      </c>
      <c r="G178" s="78">
        <v>27347</v>
      </c>
      <c r="H178" s="79">
        <v>0.25</v>
      </c>
      <c r="I178" s="80">
        <v>0.53270032580711302</v>
      </c>
      <c r="J178" s="78">
        <v>20510.25</v>
      </c>
      <c r="K178" s="81">
        <v>102551.25</v>
      </c>
      <c r="L178" s="65">
        <v>0</v>
      </c>
      <c r="M178" s="82">
        <v>5</v>
      </c>
      <c r="O178" s="60">
        <v>51691</v>
      </c>
      <c r="P178" s="60">
        <v>27347</v>
      </c>
      <c r="Q178" s="60">
        <v>21877.599999999999</v>
      </c>
      <c r="R178" s="60">
        <v>20510.25</v>
      </c>
      <c r="S178"/>
      <c r="T178" s="96">
        <f t="shared" si="8"/>
        <v>960229741.5999999</v>
      </c>
      <c r="U178" s="96">
        <f t="shared" si="9"/>
        <v>900215382.75</v>
      </c>
      <c r="V178"/>
      <c r="W178" s="94">
        <f t="shared" si="10"/>
        <v>960229741.5999999</v>
      </c>
      <c r="X178" s="94">
        <f t="shared" si="11"/>
        <v>900215382.75</v>
      </c>
      <c r="Y178"/>
    </row>
    <row r="179" spans="1:25" ht="123.75">
      <c r="A179" s="75">
        <v>169</v>
      </c>
      <c r="B179" s="76" t="s">
        <v>782</v>
      </c>
      <c r="C179" s="77" t="s">
        <v>783</v>
      </c>
      <c r="D179" s="76" t="s">
        <v>559</v>
      </c>
      <c r="E179" s="61">
        <v>0</v>
      </c>
      <c r="F179" s="78">
        <v>0</v>
      </c>
      <c r="G179" s="78">
        <v>0</v>
      </c>
      <c r="H179" s="79">
        <v>0</v>
      </c>
      <c r="I179" s="80"/>
      <c r="J179" s="78">
        <v>0</v>
      </c>
      <c r="K179" s="81">
        <v>0</v>
      </c>
      <c r="L179" s="65">
        <v>0</v>
      </c>
      <c r="M179" s="82">
        <v>0</v>
      </c>
      <c r="O179" s="60">
        <v>282800</v>
      </c>
      <c r="P179" s="60">
        <v>6693</v>
      </c>
      <c r="Q179" s="60">
        <v>5354.4</v>
      </c>
      <c r="R179" s="60">
        <v>5019.75</v>
      </c>
      <c r="S179"/>
      <c r="T179" s="96">
        <f t="shared" si="8"/>
        <v>0</v>
      </c>
      <c r="U179" s="96">
        <f t="shared" si="9"/>
        <v>0</v>
      </c>
      <c r="V179"/>
      <c r="W179" s="94">
        <f t="shared" si="10"/>
        <v>0</v>
      </c>
      <c r="X179" s="94">
        <f t="shared" si="11"/>
        <v>0</v>
      </c>
      <c r="Y179"/>
    </row>
    <row r="180" spans="1:25" ht="202.5">
      <c r="A180" s="75">
        <v>170</v>
      </c>
      <c r="B180" s="76" t="s">
        <v>784</v>
      </c>
      <c r="C180" s="77" t="s">
        <v>785</v>
      </c>
      <c r="D180" s="76" t="s">
        <v>786</v>
      </c>
      <c r="E180" s="61">
        <v>70</v>
      </c>
      <c r="F180" s="78">
        <v>32805</v>
      </c>
      <c r="G180" s="78">
        <v>12705</v>
      </c>
      <c r="H180" s="79">
        <v>0</v>
      </c>
      <c r="I180" s="80"/>
      <c r="J180" s="78">
        <v>32805</v>
      </c>
      <c r="K180" s="81">
        <v>2296350</v>
      </c>
      <c r="L180" s="65">
        <v>0</v>
      </c>
      <c r="M180" s="82">
        <v>70</v>
      </c>
      <c r="O180" s="60">
        <v>66175</v>
      </c>
      <c r="P180" s="60">
        <v>12705</v>
      </c>
      <c r="Q180" s="60">
        <v>10164</v>
      </c>
      <c r="R180" s="60">
        <v>9528.75</v>
      </c>
      <c r="S180"/>
      <c r="T180" s="96">
        <f t="shared" si="8"/>
        <v>333430020</v>
      </c>
      <c r="U180" s="96">
        <f t="shared" si="9"/>
        <v>312590643.75</v>
      </c>
      <c r="V180"/>
      <c r="W180" s="94">
        <f t="shared" si="10"/>
        <v>333430020</v>
      </c>
      <c r="X180" s="94">
        <f t="shared" si="11"/>
        <v>312590643.75</v>
      </c>
      <c r="Y180"/>
    </row>
    <row r="181" spans="1:25" ht="123.75">
      <c r="A181" s="75">
        <v>171</v>
      </c>
      <c r="B181" s="76" t="s">
        <v>787</v>
      </c>
      <c r="C181" s="77" t="s">
        <v>788</v>
      </c>
      <c r="D181" s="76" t="s">
        <v>786</v>
      </c>
      <c r="E181" s="61">
        <v>0</v>
      </c>
      <c r="F181" s="78">
        <v>0</v>
      </c>
      <c r="G181" s="78">
        <v>0</v>
      </c>
      <c r="H181" s="79">
        <v>0</v>
      </c>
      <c r="I181" s="80"/>
      <c r="J181" s="78">
        <v>0</v>
      </c>
      <c r="K181" s="81">
        <v>0</v>
      </c>
      <c r="L181" s="65">
        <v>0</v>
      </c>
      <c r="M181" s="82">
        <v>0</v>
      </c>
      <c r="O181" s="60">
        <v>45450</v>
      </c>
      <c r="P181" s="60">
        <v>16204</v>
      </c>
      <c r="Q181" s="60">
        <v>12963.2</v>
      </c>
      <c r="R181" s="60">
        <v>12153</v>
      </c>
      <c r="S181"/>
      <c r="T181" s="96">
        <f t="shared" si="8"/>
        <v>0</v>
      </c>
      <c r="U181" s="96">
        <f t="shared" si="9"/>
        <v>0</v>
      </c>
      <c r="V181"/>
      <c r="W181" s="94">
        <f t="shared" si="10"/>
        <v>0</v>
      </c>
      <c r="X181" s="94">
        <f t="shared" si="11"/>
        <v>0</v>
      </c>
      <c r="Y181"/>
    </row>
    <row r="182" spans="1:25" ht="157.5">
      <c r="A182" s="75">
        <v>172</v>
      </c>
      <c r="B182" s="76" t="s">
        <v>789</v>
      </c>
      <c r="C182" s="77" t="s">
        <v>790</v>
      </c>
      <c r="D182" s="76" t="s">
        <v>791</v>
      </c>
      <c r="E182" s="61">
        <v>0</v>
      </c>
      <c r="F182" s="78">
        <v>0</v>
      </c>
      <c r="G182" s="78">
        <v>0</v>
      </c>
      <c r="H182" s="79">
        <v>0</v>
      </c>
      <c r="I182" s="80"/>
      <c r="J182" s="78">
        <v>0</v>
      </c>
      <c r="K182" s="81">
        <v>0</v>
      </c>
      <c r="L182" s="65">
        <v>0</v>
      </c>
      <c r="M182" s="82">
        <v>0</v>
      </c>
      <c r="O182" s="60">
        <v>99044</v>
      </c>
      <c r="P182" s="60">
        <v>3394</v>
      </c>
      <c r="Q182" s="60">
        <v>2715.2</v>
      </c>
      <c r="R182" s="60">
        <v>2545.5</v>
      </c>
      <c r="S182"/>
      <c r="T182" s="96">
        <f t="shared" si="8"/>
        <v>0</v>
      </c>
      <c r="U182" s="96">
        <f t="shared" si="9"/>
        <v>0</v>
      </c>
      <c r="V182"/>
      <c r="W182" s="94">
        <f t="shared" si="10"/>
        <v>0</v>
      </c>
      <c r="X182" s="94">
        <f t="shared" si="11"/>
        <v>0</v>
      </c>
      <c r="Y182"/>
    </row>
    <row r="183" spans="1:25" ht="202.5">
      <c r="A183" s="75">
        <v>173</v>
      </c>
      <c r="B183" s="76" t="s">
        <v>792</v>
      </c>
      <c r="C183" s="77" t="s">
        <v>793</v>
      </c>
      <c r="D183" s="76" t="s">
        <v>791</v>
      </c>
      <c r="E183" s="61">
        <v>0</v>
      </c>
      <c r="F183" s="78">
        <v>0</v>
      </c>
      <c r="G183" s="78">
        <v>0</v>
      </c>
      <c r="H183" s="79">
        <v>0</v>
      </c>
      <c r="I183" s="80"/>
      <c r="J183" s="78">
        <v>0</v>
      </c>
      <c r="K183" s="81">
        <v>0</v>
      </c>
      <c r="L183" s="65">
        <v>0</v>
      </c>
      <c r="M183" s="82">
        <v>0</v>
      </c>
      <c r="O183" s="60">
        <v>63630</v>
      </c>
      <c r="P183" s="60">
        <v>17132</v>
      </c>
      <c r="Q183" s="60">
        <v>13705.6</v>
      </c>
      <c r="R183" s="60">
        <v>12849</v>
      </c>
      <c r="S183"/>
      <c r="T183" s="96">
        <f t="shared" si="8"/>
        <v>0</v>
      </c>
      <c r="U183" s="96">
        <f t="shared" si="9"/>
        <v>0</v>
      </c>
      <c r="V183"/>
      <c r="W183" s="94">
        <f t="shared" si="10"/>
        <v>0</v>
      </c>
      <c r="X183" s="94">
        <f t="shared" si="11"/>
        <v>0</v>
      </c>
      <c r="Y183"/>
    </row>
    <row r="184" spans="1:25" ht="67.5">
      <c r="A184" s="75">
        <v>174</v>
      </c>
      <c r="B184" s="76" t="s">
        <v>794</v>
      </c>
      <c r="C184" s="77" t="s">
        <v>795</v>
      </c>
      <c r="D184" s="76" t="s">
        <v>796</v>
      </c>
      <c r="E184" s="61">
        <v>0</v>
      </c>
      <c r="F184" s="78">
        <v>0</v>
      </c>
      <c r="G184" s="78">
        <v>0</v>
      </c>
      <c r="H184" s="79">
        <v>0</v>
      </c>
      <c r="I184" s="80"/>
      <c r="J184" s="78">
        <v>0</v>
      </c>
      <c r="K184" s="81">
        <v>0</v>
      </c>
      <c r="L184" s="65">
        <v>0</v>
      </c>
      <c r="M184" s="82">
        <v>0</v>
      </c>
      <c r="O184" s="60">
        <v>23981</v>
      </c>
      <c r="P184" s="60">
        <v>12521</v>
      </c>
      <c r="Q184" s="60">
        <v>10016.799999999999</v>
      </c>
      <c r="R184" s="60">
        <v>9390.75</v>
      </c>
      <c r="S184"/>
      <c r="T184" s="96">
        <f t="shared" si="8"/>
        <v>0</v>
      </c>
      <c r="U184" s="96">
        <f t="shared" si="9"/>
        <v>0</v>
      </c>
      <c r="V184"/>
      <c r="W184" s="94">
        <f t="shared" si="10"/>
        <v>0</v>
      </c>
      <c r="X184" s="94">
        <f t="shared" si="11"/>
        <v>0</v>
      </c>
      <c r="Y184"/>
    </row>
    <row r="185" spans="1:25" ht="90">
      <c r="A185" s="75">
        <v>175</v>
      </c>
      <c r="B185" s="76" t="s">
        <v>797</v>
      </c>
      <c r="C185" s="77" t="s">
        <v>798</v>
      </c>
      <c r="D185" s="76" t="s">
        <v>799</v>
      </c>
      <c r="E185" s="61">
        <v>20</v>
      </c>
      <c r="F185" s="78">
        <v>12556</v>
      </c>
      <c r="G185" s="78">
        <v>7300</v>
      </c>
      <c r="H185" s="79">
        <v>0</v>
      </c>
      <c r="I185" s="80"/>
      <c r="J185" s="78">
        <v>12556</v>
      </c>
      <c r="K185" s="81">
        <v>251120</v>
      </c>
      <c r="L185" s="65">
        <v>0</v>
      </c>
      <c r="M185" s="82">
        <v>20</v>
      </c>
      <c r="O185" s="60">
        <v>14544</v>
      </c>
      <c r="P185" s="60">
        <v>7300</v>
      </c>
      <c r="Q185" s="60">
        <v>5840</v>
      </c>
      <c r="R185" s="60">
        <v>5475</v>
      </c>
      <c r="S185"/>
      <c r="T185" s="96">
        <f t="shared" si="8"/>
        <v>73327040</v>
      </c>
      <c r="U185" s="96">
        <f t="shared" si="9"/>
        <v>68744100</v>
      </c>
      <c r="V185"/>
      <c r="W185" s="94">
        <f t="shared" si="10"/>
        <v>73327040</v>
      </c>
      <c r="X185" s="94">
        <f t="shared" si="11"/>
        <v>68744100</v>
      </c>
      <c r="Y185"/>
    </row>
    <row r="186" spans="1:25" ht="90">
      <c r="A186" s="75">
        <v>176</v>
      </c>
      <c r="B186" s="76" t="s">
        <v>800</v>
      </c>
      <c r="C186" s="77" t="s">
        <v>798</v>
      </c>
      <c r="D186" s="76" t="s">
        <v>801</v>
      </c>
      <c r="E186" s="61">
        <v>0</v>
      </c>
      <c r="F186" s="78">
        <v>0</v>
      </c>
      <c r="G186" s="78">
        <v>0</v>
      </c>
      <c r="H186" s="79">
        <v>0</v>
      </c>
      <c r="I186" s="80"/>
      <c r="J186" s="78">
        <v>0</v>
      </c>
      <c r="K186" s="81">
        <v>0</v>
      </c>
      <c r="L186" s="65">
        <v>0</v>
      </c>
      <c r="M186" s="82">
        <v>0</v>
      </c>
      <c r="O186" s="60">
        <v>15521</v>
      </c>
      <c r="P186" s="60">
        <v>2734</v>
      </c>
      <c r="Q186" s="60">
        <v>2187.1999999999998</v>
      </c>
      <c r="R186" s="60">
        <v>2050.5</v>
      </c>
      <c r="S186"/>
      <c r="T186" s="96">
        <f t="shared" si="8"/>
        <v>0</v>
      </c>
      <c r="U186" s="96">
        <f t="shared" si="9"/>
        <v>0</v>
      </c>
      <c r="V186"/>
      <c r="W186" s="94">
        <f t="shared" si="10"/>
        <v>0</v>
      </c>
      <c r="X186" s="94">
        <f t="shared" si="11"/>
        <v>0</v>
      </c>
      <c r="Y186"/>
    </row>
    <row r="187" spans="1:25" ht="90">
      <c r="A187" s="75">
        <v>177</v>
      </c>
      <c r="B187" s="76" t="s">
        <v>802</v>
      </c>
      <c r="C187" s="77" t="s">
        <v>798</v>
      </c>
      <c r="D187" s="76" t="s">
        <v>786</v>
      </c>
      <c r="E187" s="61">
        <v>0</v>
      </c>
      <c r="F187" s="78">
        <v>0</v>
      </c>
      <c r="G187" s="78">
        <v>0</v>
      </c>
      <c r="H187" s="79">
        <v>0</v>
      </c>
      <c r="I187" s="80"/>
      <c r="J187" s="78">
        <v>0</v>
      </c>
      <c r="K187" s="81">
        <v>0</v>
      </c>
      <c r="L187" s="65">
        <v>0</v>
      </c>
      <c r="M187" s="82">
        <v>0</v>
      </c>
      <c r="O187" s="60">
        <v>5701</v>
      </c>
      <c r="P187" s="60">
        <v>2538</v>
      </c>
      <c r="Q187" s="60">
        <v>2030.4</v>
      </c>
      <c r="R187" s="60">
        <v>1903.5</v>
      </c>
      <c r="S187"/>
      <c r="T187" s="96">
        <f t="shared" si="8"/>
        <v>0</v>
      </c>
      <c r="U187" s="96">
        <f t="shared" si="9"/>
        <v>0</v>
      </c>
      <c r="V187"/>
      <c r="W187" s="94">
        <f t="shared" si="10"/>
        <v>0</v>
      </c>
      <c r="X187" s="94">
        <f t="shared" si="11"/>
        <v>0</v>
      </c>
      <c r="Y187"/>
    </row>
    <row r="188" spans="1:25" ht="90">
      <c r="A188" s="75">
        <v>178</v>
      </c>
      <c r="B188" s="76" t="s">
        <v>803</v>
      </c>
      <c r="C188" s="77" t="s">
        <v>804</v>
      </c>
      <c r="D188" s="76" t="s">
        <v>786</v>
      </c>
      <c r="E188" s="61">
        <v>0</v>
      </c>
      <c r="F188" s="78">
        <v>0</v>
      </c>
      <c r="G188" s="78">
        <v>0</v>
      </c>
      <c r="H188" s="79">
        <v>0</v>
      </c>
      <c r="I188" s="80"/>
      <c r="J188" s="78">
        <v>0</v>
      </c>
      <c r="K188" s="81">
        <v>0</v>
      </c>
      <c r="L188" s="65">
        <v>0</v>
      </c>
      <c r="M188" s="82">
        <v>0</v>
      </c>
      <c r="O188" s="60">
        <v>6779</v>
      </c>
      <c r="P188" s="60">
        <v>2538</v>
      </c>
      <c r="Q188" s="60">
        <v>2030.4</v>
      </c>
      <c r="R188" s="60">
        <v>1903.5</v>
      </c>
      <c r="S188"/>
      <c r="T188" s="96">
        <f t="shared" si="8"/>
        <v>0</v>
      </c>
      <c r="U188" s="96">
        <f t="shared" si="9"/>
        <v>0</v>
      </c>
      <c r="V188"/>
      <c r="W188" s="94">
        <f t="shared" si="10"/>
        <v>0</v>
      </c>
      <c r="X188" s="94">
        <f t="shared" si="11"/>
        <v>0</v>
      </c>
      <c r="Y188"/>
    </row>
    <row r="189" spans="1:25" ht="90">
      <c r="A189" s="75">
        <v>179</v>
      </c>
      <c r="B189" s="76" t="s">
        <v>805</v>
      </c>
      <c r="C189" s="77" t="s">
        <v>806</v>
      </c>
      <c r="D189" s="76" t="s">
        <v>807</v>
      </c>
      <c r="E189" s="61">
        <v>0</v>
      </c>
      <c r="F189" s="78">
        <v>0</v>
      </c>
      <c r="G189" s="78">
        <v>0</v>
      </c>
      <c r="H189" s="79">
        <v>0</v>
      </c>
      <c r="I189" s="80"/>
      <c r="J189" s="78">
        <v>0</v>
      </c>
      <c r="K189" s="81">
        <v>0</v>
      </c>
      <c r="L189" s="65">
        <v>0</v>
      </c>
      <c r="M189" s="82">
        <v>0</v>
      </c>
      <c r="O189" s="60">
        <v>56465</v>
      </c>
      <c r="P189" s="60">
        <v>7761</v>
      </c>
      <c r="Q189" s="60">
        <v>6208.8</v>
      </c>
      <c r="R189" s="60">
        <v>5820.75</v>
      </c>
      <c r="S189"/>
      <c r="T189" s="96">
        <f t="shared" si="8"/>
        <v>0</v>
      </c>
      <c r="U189" s="96">
        <f t="shared" si="9"/>
        <v>0</v>
      </c>
      <c r="V189"/>
      <c r="W189" s="94">
        <f t="shared" si="10"/>
        <v>0</v>
      </c>
      <c r="X189" s="94">
        <f t="shared" si="11"/>
        <v>0</v>
      </c>
      <c r="Y189"/>
    </row>
    <row r="190" spans="1:25" ht="157.5">
      <c r="A190" s="75">
        <v>180</v>
      </c>
      <c r="B190" s="76" t="s">
        <v>808</v>
      </c>
      <c r="C190" s="77" t="s">
        <v>809</v>
      </c>
      <c r="D190" s="76" t="s">
        <v>810</v>
      </c>
      <c r="E190" s="61">
        <v>0</v>
      </c>
      <c r="F190" s="78">
        <v>0</v>
      </c>
      <c r="G190" s="78">
        <v>0</v>
      </c>
      <c r="H190" s="79">
        <v>0</v>
      </c>
      <c r="I190" s="80"/>
      <c r="J190" s="78">
        <v>0</v>
      </c>
      <c r="K190" s="81">
        <v>0</v>
      </c>
      <c r="L190" s="65">
        <v>0</v>
      </c>
      <c r="M190" s="82">
        <v>0</v>
      </c>
      <c r="O190" s="60">
        <v>24886</v>
      </c>
      <c r="P190" s="60">
        <v>5701</v>
      </c>
      <c r="Q190" s="60">
        <v>4560.8</v>
      </c>
      <c r="R190" s="60">
        <v>4275.75</v>
      </c>
      <c r="S190"/>
      <c r="T190" s="96">
        <f t="shared" si="8"/>
        <v>0</v>
      </c>
      <c r="U190" s="96">
        <f t="shared" si="9"/>
        <v>0</v>
      </c>
      <c r="V190"/>
      <c r="W190" s="94">
        <f t="shared" si="10"/>
        <v>0</v>
      </c>
      <c r="X190" s="94">
        <f t="shared" si="11"/>
        <v>0</v>
      </c>
      <c r="Y190"/>
    </row>
    <row r="191" spans="1:25" ht="101.25">
      <c r="A191" s="75">
        <v>181</v>
      </c>
      <c r="B191" s="76" t="s">
        <v>811</v>
      </c>
      <c r="C191" s="77" t="s">
        <v>812</v>
      </c>
      <c r="D191" s="76" t="s">
        <v>813</v>
      </c>
      <c r="E191" s="61">
        <v>0</v>
      </c>
      <c r="F191" s="78">
        <v>0</v>
      </c>
      <c r="G191" s="78">
        <v>0</v>
      </c>
      <c r="H191" s="79">
        <v>0</v>
      </c>
      <c r="I191" s="80"/>
      <c r="J191" s="78">
        <v>0</v>
      </c>
      <c r="K191" s="81">
        <v>0</v>
      </c>
      <c r="L191" s="65">
        <v>0</v>
      </c>
      <c r="M191" s="82">
        <v>0</v>
      </c>
      <c r="O191" s="60">
        <v>2482</v>
      </c>
      <c r="P191" s="60">
        <v>641</v>
      </c>
      <c r="Q191" s="60">
        <v>512.79999999999995</v>
      </c>
      <c r="R191" s="60">
        <v>480.75</v>
      </c>
      <c r="S191"/>
      <c r="T191" s="96">
        <f t="shared" si="8"/>
        <v>0</v>
      </c>
      <c r="U191" s="96">
        <f t="shared" si="9"/>
        <v>0</v>
      </c>
      <c r="V191"/>
      <c r="W191" s="94">
        <f t="shared" si="10"/>
        <v>0</v>
      </c>
      <c r="X191" s="94">
        <f t="shared" si="11"/>
        <v>0</v>
      </c>
      <c r="Y191"/>
    </row>
    <row r="192" spans="1:25" ht="101.25">
      <c r="A192" s="75">
        <v>182</v>
      </c>
      <c r="B192" s="76" t="s">
        <v>814</v>
      </c>
      <c r="C192" s="77" t="s">
        <v>812</v>
      </c>
      <c r="D192" s="76" t="s">
        <v>815</v>
      </c>
      <c r="E192" s="61">
        <v>0</v>
      </c>
      <c r="F192" s="78">
        <v>0</v>
      </c>
      <c r="G192" s="78">
        <v>0</v>
      </c>
      <c r="H192" s="79">
        <v>0</v>
      </c>
      <c r="I192" s="80"/>
      <c r="J192" s="78">
        <v>0</v>
      </c>
      <c r="K192" s="81">
        <v>0</v>
      </c>
      <c r="L192" s="65">
        <v>0</v>
      </c>
      <c r="M192" s="82">
        <v>0</v>
      </c>
      <c r="O192" s="60">
        <v>4482</v>
      </c>
      <c r="P192" s="60">
        <v>1182</v>
      </c>
      <c r="Q192" s="60">
        <v>945.6</v>
      </c>
      <c r="R192" s="60">
        <v>886.5</v>
      </c>
      <c r="S192"/>
      <c r="T192" s="96">
        <f t="shared" si="8"/>
        <v>0</v>
      </c>
      <c r="U192" s="96">
        <f t="shared" si="9"/>
        <v>0</v>
      </c>
      <c r="V192"/>
      <c r="W192" s="94">
        <f t="shared" si="10"/>
        <v>0</v>
      </c>
      <c r="X192" s="94">
        <f t="shared" si="11"/>
        <v>0</v>
      </c>
      <c r="Y192"/>
    </row>
    <row r="193" spans="1:25" ht="101.25">
      <c r="A193" s="75">
        <v>183</v>
      </c>
      <c r="B193" s="76" t="s">
        <v>816</v>
      </c>
      <c r="C193" s="77" t="s">
        <v>812</v>
      </c>
      <c r="D193" s="76" t="s">
        <v>817</v>
      </c>
      <c r="E193" s="61">
        <v>0</v>
      </c>
      <c r="F193" s="78">
        <v>0</v>
      </c>
      <c r="G193" s="78">
        <v>0</v>
      </c>
      <c r="H193" s="79">
        <v>0</v>
      </c>
      <c r="I193" s="80"/>
      <c r="J193" s="78">
        <v>0</v>
      </c>
      <c r="K193" s="81">
        <v>0</v>
      </c>
      <c r="L193" s="65">
        <v>0</v>
      </c>
      <c r="M193" s="82">
        <v>0</v>
      </c>
      <c r="O193" s="60">
        <v>2715</v>
      </c>
      <c r="P193" s="60">
        <v>1234</v>
      </c>
      <c r="Q193" s="60">
        <v>987.2</v>
      </c>
      <c r="R193" s="60">
        <v>925.5</v>
      </c>
      <c r="S193"/>
      <c r="T193" s="96">
        <f t="shared" si="8"/>
        <v>0</v>
      </c>
      <c r="U193" s="96">
        <f t="shared" si="9"/>
        <v>0</v>
      </c>
      <c r="V193"/>
      <c r="W193" s="94">
        <f t="shared" si="10"/>
        <v>0</v>
      </c>
      <c r="X193" s="94">
        <f t="shared" si="11"/>
        <v>0</v>
      </c>
      <c r="Y193"/>
    </row>
    <row r="194" spans="1:25" ht="45">
      <c r="A194" s="75">
        <v>184</v>
      </c>
      <c r="B194" s="76" t="s">
        <v>818</v>
      </c>
      <c r="C194" s="77" t="s">
        <v>819</v>
      </c>
      <c r="D194" s="76" t="s">
        <v>820</v>
      </c>
      <c r="E194" s="61">
        <v>40</v>
      </c>
      <c r="F194" s="78">
        <v>2319</v>
      </c>
      <c r="G194" s="78">
        <v>1303</v>
      </c>
      <c r="H194" s="79">
        <v>0.25</v>
      </c>
      <c r="I194" s="80">
        <v>0.57858990944372601</v>
      </c>
      <c r="J194" s="78">
        <v>977.25</v>
      </c>
      <c r="K194" s="81">
        <v>39090</v>
      </c>
      <c r="L194" s="65">
        <v>0</v>
      </c>
      <c r="M194" s="82">
        <v>40</v>
      </c>
      <c r="O194" s="60">
        <v>3675</v>
      </c>
      <c r="P194" s="60">
        <v>1303</v>
      </c>
      <c r="Q194" s="60">
        <v>1042.4000000000001</v>
      </c>
      <c r="R194" s="60">
        <v>977.25</v>
      </c>
      <c r="S194"/>
      <c r="T194" s="96">
        <f t="shared" si="8"/>
        <v>2417325.6</v>
      </c>
      <c r="U194" s="96">
        <f t="shared" si="9"/>
        <v>2266242.75</v>
      </c>
      <c r="V194"/>
      <c r="W194" s="94">
        <f t="shared" si="10"/>
        <v>2417325.6</v>
      </c>
      <c r="X194" s="94">
        <f t="shared" si="11"/>
        <v>2266242.75</v>
      </c>
      <c r="Y194"/>
    </row>
    <row r="195" spans="1:25" ht="409.5">
      <c r="A195" s="75">
        <v>185</v>
      </c>
      <c r="B195" s="76" t="s">
        <v>821</v>
      </c>
      <c r="C195" s="77" t="s">
        <v>822</v>
      </c>
      <c r="D195" s="76" t="s">
        <v>820</v>
      </c>
      <c r="E195" s="61">
        <v>0</v>
      </c>
      <c r="F195" s="78">
        <v>0</v>
      </c>
      <c r="G195" s="78">
        <v>0</v>
      </c>
      <c r="H195" s="79">
        <v>0</v>
      </c>
      <c r="I195" s="80"/>
      <c r="J195" s="78">
        <v>0</v>
      </c>
      <c r="K195" s="81">
        <v>0</v>
      </c>
      <c r="L195" s="65">
        <v>0</v>
      </c>
      <c r="M195" s="82">
        <v>0</v>
      </c>
      <c r="O195" s="60">
        <v>14706</v>
      </c>
      <c r="P195" s="60">
        <v>3225</v>
      </c>
      <c r="Q195" s="60">
        <v>2580</v>
      </c>
      <c r="R195" s="60">
        <v>2418.75</v>
      </c>
      <c r="S195"/>
      <c r="T195" s="96">
        <f t="shared" si="8"/>
        <v>0</v>
      </c>
      <c r="U195" s="96">
        <f t="shared" si="9"/>
        <v>0</v>
      </c>
      <c r="V195"/>
      <c r="W195" s="94">
        <f t="shared" si="10"/>
        <v>0</v>
      </c>
      <c r="X195" s="94">
        <f t="shared" si="11"/>
        <v>0</v>
      </c>
      <c r="Y195"/>
    </row>
    <row r="196" spans="1:25" ht="33.75">
      <c r="A196" s="75">
        <v>186</v>
      </c>
      <c r="B196" s="76" t="s">
        <v>823</v>
      </c>
      <c r="C196" s="77" t="s">
        <v>824</v>
      </c>
      <c r="D196" s="76" t="s">
        <v>825</v>
      </c>
      <c r="E196" s="61">
        <v>20</v>
      </c>
      <c r="F196" s="78">
        <v>14649</v>
      </c>
      <c r="G196" s="78">
        <v>8400</v>
      </c>
      <c r="H196" s="79">
        <v>0.25</v>
      </c>
      <c r="I196" s="80">
        <v>0.56993651443784599</v>
      </c>
      <c r="J196" s="78">
        <v>6300</v>
      </c>
      <c r="K196" s="81">
        <v>126000</v>
      </c>
      <c r="L196" s="65">
        <v>0</v>
      </c>
      <c r="M196" s="82">
        <v>20</v>
      </c>
      <c r="O196" s="60">
        <v>24823</v>
      </c>
      <c r="P196" s="60">
        <v>8400</v>
      </c>
      <c r="Q196" s="60">
        <v>6720</v>
      </c>
      <c r="R196" s="60">
        <v>6300</v>
      </c>
      <c r="S196"/>
      <c r="T196" s="96">
        <f t="shared" si="8"/>
        <v>98441280</v>
      </c>
      <c r="U196" s="96">
        <f t="shared" si="9"/>
        <v>92288700</v>
      </c>
      <c r="V196"/>
      <c r="W196" s="94">
        <f t="shared" si="10"/>
        <v>98441280</v>
      </c>
      <c r="X196" s="94">
        <f t="shared" si="11"/>
        <v>92288700</v>
      </c>
      <c r="Y196"/>
    </row>
    <row r="197" spans="1:25" ht="45">
      <c r="A197" s="75">
        <v>187</v>
      </c>
      <c r="B197" s="76" t="s">
        <v>826</v>
      </c>
      <c r="C197" s="77" t="s">
        <v>827</v>
      </c>
      <c r="D197" s="76" t="s">
        <v>828</v>
      </c>
      <c r="E197" s="61">
        <v>40</v>
      </c>
      <c r="F197" s="78">
        <v>5713</v>
      </c>
      <c r="G197" s="78">
        <v>3225</v>
      </c>
      <c r="H197" s="79">
        <v>0.25</v>
      </c>
      <c r="I197" s="80">
        <v>0.57662349028531401</v>
      </c>
      <c r="J197" s="78">
        <v>2418.75</v>
      </c>
      <c r="K197" s="81">
        <v>96750</v>
      </c>
      <c r="L197" s="65">
        <v>0</v>
      </c>
      <c r="M197" s="82">
        <v>40</v>
      </c>
      <c r="O197" s="60">
        <v>8822</v>
      </c>
      <c r="P197" s="60">
        <v>3225</v>
      </c>
      <c r="Q197" s="60">
        <v>2580</v>
      </c>
      <c r="R197" s="60">
        <v>2418.75</v>
      </c>
      <c r="S197"/>
      <c r="T197" s="96">
        <f t="shared" si="8"/>
        <v>14739540</v>
      </c>
      <c r="U197" s="96">
        <f t="shared" si="9"/>
        <v>13818318.75</v>
      </c>
      <c r="V197"/>
      <c r="W197" s="94">
        <f t="shared" si="10"/>
        <v>14739540</v>
      </c>
      <c r="X197" s="94">
        <f t="shared" si="11"/>
        <v>13818318.75</v>
      </c>
      <c r="Y197"/>
    </row>
    <row r="198" spans="1:25" ht="45">
      <c r="A198" s="75">
        <v>188</v>
      </c>
      <c r="B198" s="76" t="s">
        <v>829</v>
      </c>
      <c r="C198" s="77" t="s">
        <v>819</v>
      </c>
      <c r="D198" s="76" t="s">
        <v>830</v>
      </c>
      <c r="E198" s="61">
        <v>40</v>
      </c>
      <c r="F198" s="78">
        <v>12421</v>
      </c>
      <c r="G198" s="78">
        <v>3846</v>
      </c>
      <c r="H198" s="79">
        <v>0.25</v>
      </c>
      <c r="I198" s="80">
        <v>0.76777232106915705</v>
      </c>
      <c r="J198" s="78">
        <v>2884.5</v>
      </c>
      <c r="K198" s="81">
        <v>115380</v>
      </c>
      <c r="L198" s="65">
        <v>0</v>
      </c>
      <c r="M198" s="82">
        <v>40</v>
      </c>
      <c r="O198" s="60">
        <v>14203</v>
      </c>
      <c r="P198" s="60">
        <v>3846</v>
      </c>
      <c r="Q198" s="60">
        <v>3076.8</v>
      </c>
      <c r="R198" s="60">
        <v>2884.5</v>
      </c>
      <c r="S198"/>
      <c r="T198" s="96">
        <f t="shared" si="8"/>
        <v>38216932.800000004</v>
      </c>
      <c r="U198" s="96">
        <f t="shared" si="9"/>
        <v>35828374.5</v>
      </c>
      <c r="V198"/>
      <c r="W198" s="94">
        <f t="shared" si="10"/>
        <v>38216932.800000004</v>
      </c>
      <c r="X198" s="94">
        <f t="shared" si="11"/>
        <v>35828374.5</v>
      </c>
      <c r="Y198"/>
    </row>
    <row r="199" spans="1:25" ht="33.75">
      <c r="A199" s="75">
        <v>189</v>
      </c>
      <c r="B199" s="76" t="s">
        <v>831</v>
      </c>
      <c r="C199" s="77" t="s">
        <v>832</v>
      </c>
      <c r="D199" s="76" t="s">
        <v>830</v>
      </c>
      <c r="E199" s="61">
        <v>40</v>
      </c>
      <c r="F199" s="78">
        <v>13936</v>
      </c>
      <c r="G199" s="78">
        <v>1848</v>
      </c>
      <c r="H199" s="79">
        <v>0.25</v>
      </c>
      <c r="I199" s="80">
        <v>0.90054535017221604</v>
      </c>
      <c r="J199" s="78">
        <v>1386</v>
      </c>
      <c r="K199" s="81">
        <v>55440</v>
      </c>
      <c r="L199" s="65">
        <v>0</v>
      </c>
      <c r="M199" s="82">
        <v>40</v>
      </c>
      <c r="O199" s="60">
        <v>23260</v>
      </c>
      <c r="P199" s="60">
        <v>1848</v>
      </c>
      <c r="Q199" s="60">
        <v>1478.4</v>
      </c>
      <c r="R199" s="60">
        <v>1386</v>
      </c>
      <c r="S199"/>
      <c r="T199" s="96">
        <f t="shared" si="8"/>
        <v>20602982.400000002</v>
      </c>
      <c r="U199" s="96">
        <f t="shared" si="9"/>
        <v>19315296</v>
      </c>
      <c r="V199"/>
      <c r="W199" s="94">
        <f t="shared" si="10"/>
        <v>20602982.400000002</v>
      </c>
      <c r="X199" s="94">
        <f t="shared" si="11"/>
        <v>19315296</v>
      </c>
      <c r="Y199"/>
    </row>
    <row r="200" spans="1:25" ht="33.75">
      <c r="A200" s="75">
        <v>190</v>
      </c>
      <c r="B200" s="76" t="s">
        <v>833</v>
      </c>
      <c r="C200" s="77" t="s">
        <v>834</v>
      </c>
      <c r="D200" s="76" t="s">
        <v>835</v>
      </c>
      <c r="E200" s="61">
        <v>0</v>
      </c>
      <c r="F200" s="78">
        <v>0</v>
      </c>
      <c r="G200" s="78">
        <v>0</v>
      </c>
      <c r="H200" s="79">
        <v>0</v>
      </c>
      <c r="I200" s="80"/>
      <c r="J200" s="78">
        <v>0</v>
      </c>
      <c r="K200" s="81">
        <v>0</v>
      </c>
      <c r="L200" s="65">
        <v>0</v>
      </c>
      <c r="M200" s="82">
        <v>0</v>
      </c>
      <c r="O200" s="60">
        <v>2037</v>
      </c>
      <c r="P200" s="60">
        <v>448</v>
      </c>
      <c r="Q200" s="60">
        <v>358.4</v>
      </c>
      <c r="R200" s="60">
        <v>336</v>
      </c>
      <c r="S200"/>
      <c r="T200" s="96">
        <f t="shared" si="8"/>
        <v>0</v>
      </c>
      <c r="U200" s="96">
        <f t="shared" si="9"/>
        <v>0</v>
      </c>
      <c r="V200"/>
      <c r="W200" s="94">
        <f t="shared" si="10"/>
        <v>0</v>
      </c>
      <c r="X200" s="94">
        <f t="shared" si="11"/>
        <v>0</v>
      </c>
      <c r="Y200"/>
    </row>
    <row r="201" spans="1:25" ht="33.75">
      <c r="A201" s="75">
        <v>191</v>
      </c>
      <c r="B201" s="76" t="s">
        <v>836</v>
      </c>
      <c r="C201" s="77" t="s">
        <v>837</v>
      </c>
      <c r="D201" s="76" t="s">
        <v>838</v>
      </c>
      <c r="E201" s="61">
        <v>0</v>
      </c>
      <c r="F201" s="78">
        <v>0</v>
      </c>
      <c r="G201" s="78">
        <v>0</v>
      </c>
      <c r="H201" s="79">
        <v>0</v>
      </c>
      <c r="I201" s="80"/>
      <c r="J201" s="78">
        <v>0</v>
      </c>
      <c r="K201" s="81">
        <v>0</v>
      </c>
      <c r="L201" s="65">
        <v>0</v>
      </c>
      <c r="M201" s="82">
        <v>0</v>
      </c>
      <c r="O201" s="60">
        <v>3269</v>
      </c>
      <c r="P201" s="60">
        <v>1044</v>
      </c>
      <c r="Q201" s="60">
        <v>835.2</v>
      </c>
      <c r="R201" s="60">
        <v>783</v>
      </c>
      <c r="S201"/>
      <c r="T201" s="96">
        <f t="shared" si="8"/>
        <v>0</v>
      </c>
      <c r="U201" s="96">
        <f t="shared" si="9"/>
        <v>0</v>
      </c>
      <c r="V201"/>
      <c r="W201" s="94">
        <f t="shared" si="10"/>
        <v>0</v>
      </c>
      <c r="X201" s="94">
        <f t="shared" si="11"/>
        <v>0</v>
      </c>
      <c r="Y201"/>
    </row>
    <row r="202" spans="1:25" ht="33.75">
      <c r="A202" s="75">
        <v>192</v>
      </c>
      <c r="B202" s="76" t="s">
        <v>839</v>
      </c>
      <c r="C202" s="77" t="s">
        <v>840</v>
      </c>
      <c r="D202" s="76" t="s">
        <v>838</v>
      </c>
      <c r="E202" s="61">
        <v>0</v>
      </c>
      <c r="F202" s="78">
        <v>0</v>
      </c>
      <c r="G202" s="78">
        <v>0</v>
      </c>
      <c r="H202" s="79">
        <v>0</v>
      </c>
      <c r="I202" s="80"/>
      <c r="J202" s="78">
        <v>0</v>
      </c>
      <c r="K202" s="81">
        <v>0</v>
      </c>
      <c r="L202" s="65">
        <v>0</v>
      </c>
      <c r="M202" s="82">
        <v>0</v>
      </c>
      <c r="O202" s="60">
        <v>4279</v>
      </c>
      <c r="P202" s="60">
        <v>1419</v>
      </c>
      <c r="Q202" s="60">
        <v>1135.2</v>
      </c>
      <c r="R202" s="60">
        <v>1064.25</v>
      </c>
      <c r="S202"/>
      <c r="T202" s="96">
        <f t="shared" ref="T202:T265" si="12">F202*Q202</f>
        <v>0</v>
      </c>
      <c r="U202" s="96">
        <f t="shared" ref="U202:U265" si="13">F202*R202</f>
        <v>0</v>
      </c>
      <c r="V202"/>
      <c r="W202" s="94">
        <f t="shared" ref="W202:W265" si="14">T202-L202</f>
        <v>0</v>
      </c>
      <c r="X202" s="94">
        <f t="shared" ref="X202:X265" si="15">U202-L202</f>
        <v>0</v>
      </c>
      <c r="Y202"/>
    </row>
    <row r="203" spans="1:25" ht="22.5">
      <c r="A203" s="75">
        <v>193</v>
      </c>
      <c r="B203" s="76" t="s">
        <v>841</v>
      </c>
      <c r="C203" s="77" t="s">
        <v>842</v>
      </c>
      <c r="D203" s="76" t="s">
        <v>843</v>
      </c>
      <c r="E203" s="61">
        <v>25</v>
      </c>
      <c r="F203" s="78">
        <v>18891</v>
      </c>
      <c r="G203" s="78">
        <v>9502</v>
      </c>
      <c r="H203" s="79">
        <v>0.25</v>
      </c>
      <c r="I203" s="80">
        <v>0.62275686835000799</v>
      </c>
      <c r="J203" s="78">
        <v>7126.5</v>
      </c>
      <c r="K203" s="81">
        <v>178162.5</v>
      </c>
      <c r="L203" s="65">
        <v>0</v>
      </c>
      <c r="M203" s="82">
        <v>25</v>
      </c>
      <c r="O203" s="60">
        <v>49207</v>
      </c>
      <c r="P203" s="60">
        <v>9502</v>
      </c>
      <c r="Q203" s="60">
        <v>7601.6</v>
      </c>
      <c r="R203" s="60">
        <v>7126.5</v>
      </c>
      <c r="S203"/>
      <c r="T203" s="96">
        <f t="shared" si="12"/>
        <v>143601825.59999999</v>
      </c>
      <c r="U203" s="96">
        <f t="shared" si="13"/>
        <v>134626711.5</v>
      </c>
      <c r="V203"/>
      <c r="W203" s="94">
        <f t="shared" si="14"/>
        <v>143601825.59999999</v>
      </c>
      <c r="X203" s="94">
        <f t="shared" si="15"/>
        <v>134626711.5</v>
      </c>
      <c r="Y203"/>
    </row>
    <row r="204" spans="1:25" ht="56.25">
      <c r="A204" s="75">
        <v>194</v>
      </c>
      <c r="B204" s="76" t="s">
        <v>844</v>
      </c>
      <c r="C204" s="77" t="s">
        <v>845</v>
      </c>
      <c r="D204" s="76" t="s">
        <v>559</v>
      </c>
      <c r="E204" s="61">
        <v>0</v>
      </c>
      <c r="F204" s="78">
        <v>0</v>
      </c>
      <c r="G204" s="78">
        <v>0</v>
      </c>
      <c r="H204" s="79">
        <v>0</v>
      </c>
      <c r="I204" s="80"/>
      <c r="J204" s="78">
        <v>0</v>
      </c>
      <c r="K204" s="81">
        <v>0</v>
      </c>
      <c r="L204" s="65">
        <v>0</v>
      </c>
      <c r="M204" s="82">
        <v>0</v>
      </c>
      <c r="O204" s="60">
        <v>95867</v>
      </c>
      <c r="P204" s="60">
        <v>12349</v>
      </c>
      <c r="Q204" s="60">
        <v>9879.2000000000007</v>
      </c>
      <c r="R204" s="60">
        <v>9261.75</v>
      </c>
      <c r="S204"/>
      <c r="T204" s="96">
        <f t="shared" si="12"/>
        <v>0</v>
      </c>
      <c r="U204" s="96">
        <f t="shared" si="13"/>
        <v>0</v>
      </c>
      <c r="V204"/>
      <c r="W204" s="94">
        <f t="shared" si="14"/>
        <v>0</v>
      </c>
      <c r="X204" s="94">
        <f t="shared" si="15"/>
        <v>0</v>
      </c>
      <c r="Y204"/>
    </row>
    <row r="205" spans="1:25" ht="56.25">
      <c r="A205" s="75">
        <v>195</v>
      </c>
      <c r="B205" s="76" t="s">
        <v>846</v>
      </c>
      <c r="C205" s="77" t="s">
        <v>847</v>
      </c>
      <c r="D205" s="76" t="s">
        <v>559</v>
      </c>
      <c r="E205" s="61">
        <v>0</v>
      </c>
      <c r="F205" s="78">
        <v>0</v>
      </c>
      <c r="G205" s="78">
        <v>0</v>
      </c>
      <c r="H205" s="79">
        <v>0</v>
      </c>
      <c r="I205" s="80"/>
      <c r="J205" s="78">
        <v>0</v>
      </c>
      <c r="K205" s="81">
        <v>0</v>
      </c>
      <c r="L205" s="65">
        <v>0</v>
      </c>
      <c r="M205" s="82">
        <v>0</v>
      </c>
      <c r="O205" s="60">
        <v>47782</v>
      </c>
      <c r="P205" s="60">
        <v>872</v>
      </c>
      <c r="Q205" s="60">
        <v>697.6</v>
      </c>
      <c r="R205" s="60">
        <v>654</v>
      </c>
      <c r="S205"/>
      <c r="T205" s="96">
        <f t="shared" si="12"/>
        <v>0</v>
      </c>
      <c r="U205" s="96">
        <f t="shared" si="13"/>
        <v>0</v>
      </c>
      <c r="V205"/>
      <c r="W205" s="94">
        <f t="shared" si="14"/>
        <v>0</v>
      </c>
      <c r="X205" s="94">
        <f t="shared" si="15"/>
        <v>0</v>
      </c>
      <c r="Y205"/>
    </row>
    <row r="206" spans="1:25" ht="56.25">
      <c r="A206" s="75">
        <v>196</v>
      </c>
      <c r="B206" s="76" t="s">
        <v>848</v>
      </c>
      <c r="C206" s="77" t="s">
        <v>849</v>
      </c>
      <c r="D206" s="76" t="s">
        <v>559</v>
      </c>
      <c r="E206" s="61">
        <v>0</v>
      </c>
      <c r="F206" s="78">
        <v>0</v>
      </c>
      <c r="G206" s="78">
        <v>0</v>
      </c>
      <c r="H206" s="79">
        <v>0</v>
      </c>
      <c r="I206" s="80"/>
      <c r="J206" s="78">
        <v>0</v>
      </c>
      <c r="K206" s="81">
        <v>0</v>
      </c>
      <c r="L206" s="65">
        <v>0</v>
      </c>
      <c r="M206" s="82">
        <v>0</v>
      </c>
      <c r="O206" s="60">
        <v>68476</v>
      </c>
      <c r="P206" s="60">
        <v>3207</v>
      </c>
      <c r="Q206" s="60">
        <v>2565.6</v>
      </c>
      <c r="R206" s="60">
        <v>2405.25</v>
      </c>
      <c r="S206"/>
      <c r="T206" s="96">
        <f t="shared" si="12"/>
        <v>0</v>
      </c>
      <c r="U206" s="96">
        <f t="shared" si="13"/>
        <v>0</v>
      </c>
      <c r="V206"/>
      <c r="W206" s="94">
        <f t="shared" si="14"/>
        <v>0</v>
      </c>
      <c r="X206" s="94">
        <f t="shared" si="15"/>
        <v>0</v>
      </c>
      <c r="Y206"/>
    </row>
    <row r="207" spans="1:25" ht="67.5">
      <c r="A207" s="75">
        <v>197</v>
      </c>
      <c r="B207" s="76" t="s">
        <v>850</v>
      </c>
      <c r="C207" s="77" t="s">
        <v>851</v>
      </c>
      <c r="D207" s="76" t="s">
        <v>559</v>
      </c>
      <c r="E207" s="61">
        <v>0</v>
      </c>
      <c r="F207" s="78">
        <v>0</v>
      </c>
      <c r="G207" s="78">
        <v>0</v>
      </c>
      <c r="H207" s="79">
        <v>0</v>
      </c>
      <c r="I207" s="80"/>
      <c r="J207" s="78">
        <v>0</v>
      </c>
      <c r="K207" s="81">
        <v>0</v>
      </c>
      <c r="L207" s="65">
        <v>0</v>
      </c>
      <c r="M207" s="82">
        <v>0</v>
      </c>
      <c r="O207" s="60">
        <v>169680</v>
      </c>
      <c r="P207" s="60">
        <v>48832</v>
      </c>
      <c r="Q207" s="60">
        <v>39065.599999999999</v>
      </c>
      <c r="R207" s="60">
        <v>36624</v>
      </c>
      <c r="S207"/>
      <c r="T207" s="96">
        <f t="shared" si="12"/>
        <v>0</v>
      </c>
      <c r="U207" s="96">
        <f t="shared" si="13"/>
        <v>0</v>
      </c>
      <c r="V207"/>
      <c r="W207" s="94">
        <f t="shared" si="14"/>
        <v>0</v>
      </c>
      <c r="X207" s="94">
        <f t="shared" si="15"/>
        <v>0</v>
      </c>
      <c r="Y207"/>
    </row>
    <row r="208" spans="1:25" ht="67.5">
      <c r="A208" s="75">
        <v>198</v>
      </c>
      <c r="B208" s="76" t="s">
        <v>852</v>
      </c>
      <c r="C208" s="77" t="s">
        <v>853</v>
      </c>
      <c r="D208" s="76" t="s">
        <v>559</v>
      </c>
      <c r="E208" s="61">
        <v>10</v>
      </c>
      <c r="F208" s="78">
        <v>58822</v>
      </c>
      <c r="G208" s="78">
        <v>32679</v>
      </c>
      <c r="H208" s="79">
        <v>0.25</v>
      </c>
      <c r="I208" s="80">
        <v>0.58333191662983197</v>
      </c>
      <c r="J208" s="78">
        <v>24509.25</v>
      </c>
      <c r="K208" s="81">
        <v>245092.5</v>
      </c>
      <c r="L208" s="65">
        <v>0</v>
      </c>
      <c r="M208" s="82">
        <v>10</v>
      </c>
      <c r="O208" s="60">
        <v>101808</v>
      </c>
      <c r="P208" s="60">
        <v>32679</v>
      </c>
      <c r="Q208" s="60">
        <v>26143.200000000001</v>
      </c>
      <c r="R208" s="60">
        <v>24509.25</v>
      </c>
      <c r="S208"/>
      <c r="T208" s="96">
        <f t="shared" si="12"/>
        <v>1537795310.4000001</v>
      </c>
      <c r="U208" s="96">
        <f t="shared" si="13"/>
        <v>1441683103.5</v>
      </c>
      <c r="V208"/>
      <c r="W208" s="94">
        <f t="shared" si="14"/>
        <v>1537795310.4000001</v>
      </c>
      <c r="X208" s="94">
        <f t="shared" si="15"/>
        <v>1441683103.5</v>
      </c>
      <c r="Y208"/>
    </row>
    <row r="209" spans="1:25" ht="56.25">
      <c r="A209" s="75">
        <v>199</v>
      </c>
      <c r="B209" s="76" t="s">
        <v>854</v>
      </c>
      <c r="C209" s="77" t="s">
        <v>855</v>
      </c>
      <c r="D209" s="76" t="s">
        <v>559</v>
      </c>
      <c r="E209" s="61">
        <v>0</v>
      </c>
      <c r="F209" s="78">
        <v>0</v>
      </c>
      <c r="G209" s="78">
        <v>0</v>
      </c>
      <c r="H209" s="79">
        <v>0</v>
      </c>
      <c r="I209" s="80"/>
      <c r="J209" s="78">
        <v>0</v>
      </c>
      <c r="K209" s="81">
        <v>0</v>
      </c>
      <c r="L209" s="65">
        <v>0</v>
      </c>
      <c r="M209" s="82">
        <v>0</v>
      </c>
      <c r="O209" s="60">
        <v>96152</v>
      </c>
      <c r="P209" s="60">
        <v>17107</v>
      </c>
      <c r="Q209" s="60">
        <v>13685.6</v>
      </c>
      <c r="R209" s="60">
        <v>12830.25</v>
      </c>
      <c r="S209"/>
      <c r="T209" s="96">
        <f t="shared" si="12"/>
        <v>0</v>
      </c>
      <c r="U209" s="96">
        <f t="shared" si="13"/>
        <v>0</v>
      </c>
      <c r="V209"/>
      <c r="W209" s="94">
        <f t="shared" si="14"/>
        <v>0</v>
      </c>
      <c r="X209" s="94">
        <f t="shared" si="15"/>
        <v>0</v>
      </c>
      <c r="Y209"/>
    </row>
    <row r="210" spans="1:25" ht="56.25">
      <c r="A210" s="75">
        <v>200</v>
      </c>
      <c r="B210" s="76" t="s">
        <v>856</v>
      </c>
      <c r="C210" s="77" t="s">
        <v>857</v>
      </c>
      <c r="D210" s="76" t="s">
        <v>559</v>
      </c>
      <c r="E210" s="61">
        <v>0</v>
      </c>
      <c r="F210" s="78">
        <v>0</v>
      </c>
      <c r="G210" s="78">
        <v>0</v>
      </c>
      <c r="H210" s="79">
        <v>0</v>
      </c>
      <c r="I210" s="80"/>
      <c r="J210" s="78">
        <v>0</v>
      </c>
      <c r="K210" s="81">
        <v>0</v>
      </c>
      <c r="L210" s="65">
        <v>0</v>
      </c>
      <c r="M210" s="82">
        <v>0</v>
      </c>
      <c r="O210" s="60">
        <v>56560</v>
      </c>
      <c r="P210" s="60">
        <v>18410</v>
      </c>
      <c r="Q210" s="60">
        <v>14728</v>
      </c>
      <c r="R210" s="60">
        <v>13807.5</v>
      </c>
      <c r="S210"/>
      <c r="T210" s="96">
        <f t="shared" si="12"/>
        <v>0</v>
      </c>
      <c r="U210" s="96">
        <f t="shared" si="13"/>
        <v>0</v>
      </c>
      <c r="V210"/>
      <c r="W210" s="94">
        <f t="shared" si="14"/>
        <v>0</v>
      </c>
      <c r="X210" s="94">
        <f t="shared" si="15"/>
        <v>0</v>
      </c>
      <c r="Y210"/>
    </row>
    <row r="211" spans="1:25" ht="90">
      <c r="A211" s="75">
        <v>201</v>
      </c>
      <c r="B211" s="76" t="s">
        <v>858</v>
      </c>
      <c r="C211" s="77" t="s">
        <v>859</v>
      </c>
      <c r="D211" s="76" t="s">
        <v>559</v>
      </c>
      <c r="E211" s="61">
        <v>1</v>
      </c>
      <c r="F211" s="78">
        <v>3586</v>
      </c>
      <c r="G211" s="78">
        <v>2611</v>
      </c>
      <c r="H211" s="79">
        <v>0.19999999999999993</v>
      </c>
      <c r="I211" s="80">
        <v>0.417512548800892</v>
      </c>
      <c r="J211" s="78">
        <v>2088.8000000000002</v>
      </c>
      <c r="K211" s="81">
        <v>2088.8000000000002</v>
      </c>
      <c r="L211" s="65">
        <v>0</v>
      </c>
      <c r="M211" s="82">
        <v>1</v>
      </c>
      <c r="O211" s="60">
        <v>7353</v>
      </c>
      <c r="P211" s="60">
        <v>2611</v>
      </c>
      <c r="Q211" s="60">
        <v>2088.8000000000002</v>
      </c>
      <c r="R211" s="60">
        <v>1958.25</v>
      </c>
      <c r="S211"/>
      <c r="T211" s="96">
        <f t="shared" si="12"/>
        <v>7490436.8000000007</v>
      </c>
      <c r="U211" s="96">
        <f t="shared" si="13"/>
        <v>7022284.5</v>
      </c>
      <c r="V211"/>
      <c r="W211" s="94">
        <f t="shared" si="14"/>
        <v>7490436.8000000007</v>
      </c>
      <c r="X211" s="94">
        <f t="shared" si="15"/>
        <v>7022284.5</v>
      </c>
      <c r="Y211"/>
    </row>
    <row r="212" spans="1:25" ht="56.25">
      <c r="A212" s="75">
        <v>202</v>
      </c>
      <c r="B212" s="76" t="s">
        <v>860</v>
      </c>
      <c r="C212" s="77" t="s">
        <v>861</v>
      </c>
      <c r="D212" s="76" t="s">
        <v>559</v>
      </c>
      <c r="E212" s="61">
        <v>0</v>
      </c>
      <c r="F212" s="78">
        <v>0</v>
      </c>
      <c r="G212" s="78">
        <v>0</v>
      </c>
      <c r="H212" s="79">
        <v>0</v>
      </c>
      <c r="I212" s="80"/>
      <c r="J212" s="78">
        <v>0</v>
      </c>
      <c r="K212" s="81">
        <v>0</v>
      </c>
      <c r="L212" s="65">
        <v>0</v>
      </c>
      <c r="M212" s="82">
        <v>0</v>
      </c>
      <c r="O212" s="60">
        <v>24833</v>
      </c>
      <c r="P212" s="60">
        <v>4233</v>
      </c>
      <c r="Q212" s="60">
        <v>3386.4</v>
      </c>
      <c r="R212" s="60">
        <v>3174.75</v>
      </c>
      <c r="S212"/>
      <c r="T212" s="96">
        <f t="shared" si="12"/>
        <v>0</v>
      </c>
      <c r="U212" s="96">
        <f t="shared" si="13"/>
        <v>0</v>
      </c>
      <c r="V212"/>
      <c r="W212" s="94">
        <f t="shared" si="14"/>
        <v>0</v>
      </c>
      <c r="X212" s="94">
        <f t="shared" si="15"/>
        <v>0</v>
      </c>
      <c r="Y212"/>
    </row>
    <row r="213" spans="1:25" ht="56.25">
      <c r="A213" s="75">
        <v>203</v>
      </c>
      <c r="B213" s="76" t="s">
        <v>862</v>
      </c>
      <c r="C213" s="77" t="s">
        <v>863</v>
      </c>
      <c r="D213" s="76" t="s">
        <v>559</v>
      </c>
      <c r="E213" s="61">
        <v>0</v>
      </c>
      <c r="F213" s="78">
        <v>0</v>
      </c>
      <c r="G213" s="78">
        <v>0</v>
      </c>
      <c r="H213" s="79">
        <v>0</v>
      </c>
      <c r="I213" s="80"/>
      <c r="J213" s="78">
        <v>0</v>
      </c>
      <c r="K213" s="81">
        <v>0</v>
      </c>
      <c r="L213" s="65">
        <v>0</v>
      </c>
      <c r="M213" s="82">
        <v>0</v>
      </c>
      <c r="O213" s="60">
        <v>23557</v>
      </c>
      <c r="P213" s="60">
        <v>7720</v>
      </c>
      <c r="Q213" s="60">
        <v>6176</v>
      </c>
      <c r="R213" s="60">
        <v>5790</v>
      </c>
      <c r="S213"/>
      <c r="T213" s="96">
        <f t="shared" si="12"/>
        <v>0</v>
      </c>
      <c r="U213" s="96">
        <f t="shared" si="13"/>
        <v>0</v>
      </c>
      <c r="V213"/>
      <c r="W213" s="94">
        <f t="shared" si="14"/>
        <v>0</v>
      </c>
      <c r="X213" s="94">
        <f t="shared" si="15"/>
        <v>0</v>
      </c>
      <c r="Y213"/>
    </row>
    <row r="214" spans="1:25" ht="56.25">
      <c r="A214" s="75">
        <v>204</v>
      </c>
      <c r="B214" s="76" t="s">
        <v>864</v>
      </c>
      <c r="C214" s="77" t="s">
        <v>865</v>
      </c>
      <c r="D214" s="76" t="s">
        <v>559</v>
      </c>
      <c r="E214" s="61">
        <v>0</v>
      </c>
      <c r="F214" s="78">
        <v>0</v>
      </c>
      <c r="G214" s="78">
        <v>0</v>
      </c>
      <c r="H214" s="79">
        <v>0</v>
      </c>
      <c r="I214" s="80"/>
      <c r="J214" s="78">
        <v>0</v>
      </c>
      <c r="K214" s="81">
        <v>0</v>
      </c>
      <c r="L214" s="65">
        <v>0</v>
      </c>
      <c r="M214" s="82">
        <v>0</v>
      </c>
      <c r="O214" s="60">
        <v>33340</v>
      </c>
      <c r="P214" s="60">
        <v>5956</v>
      </c>
      <c r="Q214" s="60">
        <v>4764.8</v>
      </c>
      <c r="R214" s="60">
        <v>4467</v>
      </c>
      <c r="S214"/>
      <c r="T214" s="96">
        <f t="shared" si="12"/>
        <v>0</v>
      </c>
      <c r="U214" s="96">
        <f t="shared" si="13"/>
        <v>0</v>
      </c>
      <c r="V214"/>
      <c r="W214" s="94">
        <f t="shared" si="14"/>
        <v>0</v>
      </c>
      <c r="X214" s="94">
        <f t="shared" si="15"/>
        <v>0</v>
      </c>
      <c r="Y214"/>
    </row>
    <row r="215" spans="1:25" ht="56.25">
      <c r="A215" s="75">
        <v>205</v>
      </c>
      <c r="B215" s="76" t="s">
        <v>866</v>
      </c>
      <c r="C215" s="77" t="s">
        <v>867</v>
      </c>
      <c r="D215" s="76" t="s">
        <v>559</v>
      </c>
      <c r="E215" s="61">
        <v>1</v>
      </c>
      <c r="F215" s="78">
        <v>5034</v>
      </c>
      <c r="G215" s="78">
        <v>2417</v>
      </c>
      <c r="H215" s="79">
        <v>0.20000000000000004</v>
      </c>
      <c r="I215" s="80">
        <v>0.61589193484306703</v>
      </c>
      <c r="J215" s="78">
        <v>1933.6</v>
      </c>
      <c r="K215" s="81">
        <v>1933.6</v>
      </c>
      <c r="L215" s="65">
        <v>0</v>
      </c>
      <c r="M215" s="82">
        <v>1</v>
      </c>
      <c r="O215" s="60">
        <v>12833</v>
      </c>
      <c r="P215" s="60">
        <v>2417</v>
      </c>
      <c r="Q215" s="60">
        <v>1933.6</v>
      </c>
      <c r="R215" s="60">
        <v>1812.75</v>
      </c>
      <c r="S215"/>
      <c r="T215" s="96">
        <f t="shared" si="12"/>
        <v>9733742.4000000004</v>
      </c>
      <c r="U215" s="96">
        <f t="shared" si="13"/>
        <v>9125383.5</v>
      </c>
      <c r="V215"/>
      <c r="W215" s="94">
        <f t="shared" si="14"/>
        <v>9733742.4000000004</v>
      </c>
      <c r="X215" s="94">
        <f t="shared" si="15"/>
        <v>9125383.5</v>
      </c>
      <c r="Y215"/>
    </row>
    <row r="216" spans="1:25" ht="33.75">
      <c r="A216" s="75">
        <v>206</v>
      </c>
      <c r="B216" s="76" t="s">
        <v>868</v>
      </c>
      <c r="C216" s="77" t="s">
        <v>869</v>
      </c>
      <c r="D216" s="76" t="s">
        <v>559</v>
      </c>
      <c r="E216" s="61">
        <v>0</v>
      </c>
      <c r="F216" s="78">
        <v>0</v>
      </c>
      <c r="G216" s="78">
        <v>0</v>
      </c>
      <c r="H216" s="79">
        <v>0</v>
      </c>
      <c r="I216" s="80"/>
      <c r="J216" s="78">
        <v>0</v>
      </c>
      <c r="K216" s="81">
        <v>0</v>
      </c>
      <c r="L216" s="65">
        <v>0</v>
      </c>
      <c r="M216" s="82">
        <v>0</v>
      </c>
      <c r="O216" s="60">
        <v>85910</v>
      </c>
      <c r="P216" s="60">
        <v>2569</v>
      </c>
      <c r="Q216" s="60">
        <v>2055.1999999999998</v>
      </c>
      <c r="R216" s="60">
        <v>1926.75</v>
      </c>
      <c r="S216"/>
      <c r="T216" s="96">
        <f t="shared" si="12"/>
        <v>0</v>
      </c>
      <c r="U216" s="96">
        <f t="shared" si="13"/>
        <v>0</v>
      </c>
      <c r="V216"/>
      <c r="W216" s="94">
        <f t="shared" si="14"/>
        <v>0</v>
      </c>
      <c r="X216" s="94">
        <f t="shared" si="15"/>
        <v>0</v>
      </c>
      <c r="Y216"/>
    </row>
    <row r="217" spans="1:25" ht="56.25">
      <c r="A217" s="75">
        <v>207</v>
      </c>
      <c r="B217" s="76" t="s">
        <v>870</v>
      </c>
      <c r="C217" s="77" t="s">
        <v>871</v>
      </c>
      <c r="D217" s="76" t="s">
        <v>559</v>
      </c>
      <c r="E217" s="61">
        <v>0</v>
      </c>
      <c r="F217" s="78">
        <v>0</v>
      </c>
      <c r="G217" s="78">
        <v>0</v>
      </c>
      <c r="H217" s="79">
        <v>0</v>
      </c>
      <c r="I217" s="80"/>
      <c r="J217" s="78">
        <v>0</v>
      </c>
      <c r="K217" s="81">
        <v>0</v>
      </c>
      <c r="L217" s="65">
        <v>0</v>
      </c>
      <c r="M217" s="82">
        <v>0</v>
      </c>
      <c r="O217" s="60">
        <v>4846</v>
      </c>
      <c r="P217" s="60">
        <v>1365</v>
      </c>
      <c r="Q217" s="60">
        <v>1092</v>
      </c>
      <c r="R217" s="60">
        <v>1023.75</v>
      </c>
      <c r="S217"/>
      <c r="T217" s="96">
        <f t="shared" si="12"/>
        <v>0</v>
      </c>
      <c r="U217" s="96">
        <f t="shared" si="13"/>
        <v>0</v>
      </c>
      <c r="V217"/>
      <c r="W217" s="94">
        <f t="shared" si="14"/>
        <v>0</v>
      </c>
      <c r="X217" s="94">
        <f t="shared" si="15"/>
        <v>0</v>
      </c>
      <c r="Y217"/>
    </row>
    <row r="218" spans="1:25" ht="67.5">
      <c r="A218" s="75">
        <v>208</v>
      </c>
      <c r="B218" s="76" t="s">
        <v>872</v>
      </c>
      <c r="C218" s="77" t="s">
        <v>873</v>
      </c>
      <c r="D218" s="76" t="s">
        <v>559</v>
      </c>
      <c r="E218" s="61">
        <v>0</v>
      </c>
      <c r="F218" s="78">
        <v>0</v>
      </c>
      <c r="G218" s="78">
        <v>0</v>
      </c>
      <c r="H218" s="79">
        <v>0</v>
      </c>
      <c r="I218" s="80"/>
      <c r="J218" s="78">
        <v>0</v>
      </c>
      <c r="K218" s="81">
        <v>0</v>
      </c>
      <c r="L218" s="65">
        <v>0</v>
      </c>
      <c r="M218" s="82">
        <v>0</v>
      </c>
      <c r="O218" s="60">
        <v>42986</v>
      </c>
      <c r="P218" s="60">
        <v>2320</v>
      </c>
      <c r="Q218" s="60">
        <v>1856</v>
      </c>
      <c r="R218" s="60">
        <v>1740</v>
      </c>
      <c r="S218"/>
      <c r="T218" s="96">
        <f t="shared" si="12"/>
        <v>0</v>
      </c>
      <c r="U218" s="96">
        <f t="shared" si="13"/>
        <v>0</v>
      </c>
      <c r="V218"/>
      <c r="W218" s="94">
        <f t="shared" si="14"/>
        <v>0</v>
      </c>
      <c r="X218" s="94">
        <f t="shared" si="15"/>
        <v>0</v>
      </c>
      <c r="Y218"/>
    </row>
    <row r="219" spans="1:25" ht="67.5">
      <c r="A219" s="75">
        <v>209</v>
      </c>
      <c r="B219" s="76" t="s">
        <v>874</v>
      </c>
      <c r="C219" s="77" t="s">
        <v>873</v>
      </c>
      <c r="D219" s="76" t="s">
        <v>559</v>
      </c>
      <c r="E219" s="61">
        <v>0</v>
      </c>
      <c r="F219" s="78">
        <v>0</v>
      </c>
      <c r="G219" s="78">
        <v>0</v>
      </c>
      <c r="H219" s="79">
        <v>0</v>
      </c>
      <c r="I219" s="80"/>
      <c r="J219" s="78">
        <v>0</v>
      </c>
      <c r="K219" s="81">
        <v>0</v>
      </c>
      <c r="L219" s="65">
        <v>0</v>
      </c>
      <c r="M219" s="82">
        <v>0</v>
      </c>
      <c r="O219" s="60">
        <v>88465</v>
      </c>
      <c r="P219" s="60">
        <v>15322</v>
      </c>
      <c r="Q219" s="60">
        <v>12257.6</v>
      </c>
      <c r="R219" s="60">
        <v>11491.5</v>
      </c>
      <c r="S219"/>
      <c r="T219" s="96">
        <f t="shared" si="12"/>
        <v>0</v>
      </c>
      <c r="U219" s="96">
        <f t="shared" si="13"/>
        <v>0</v>
      </c>
      <c r="V219"/>
      <c r="W219" s="94">
        <f t="shared" si="14"/>
        <v>0</v>
      </c>
      <c r="X219" s="94">
        <f t="shared" si="15"/>
        <v>0</v>
      </c>
      <c r="Y219"/>
    </row>
    <row r="220" spans="1:25" ht="33.75">
      <c r="A220" s="75">
        <v>210</v>
      </c>
      <c r="B220" s="76" t="s">
        <v>875</v>
      </c>
      <c r="C220" s="77" t="s">
        <v>876</v>
      </c>
      <c r="D220" s="76" t="s">
        <v>559</v>
      </c>
      <c r="E220" s="61">
        <v>80</v>
      </c>
      <c r="F220" s="78">
        <v>679</v>
      </c>
      <c r="G220" s="78">
        <v>226</v>
      </c>
      <c r="H220" s="79">
        <v>0.19999999999999996</v>
      </c>
      <c r="I220" s="80">
        <v>0.73372606774668603</v>
      </c>
      <c r="J220" s="78">
        <v>180.8</v>
      </c>
      <c r="K220" s="81">
        <v>14464</v>
      </c>
      <c r="L220" s="65">
        <v>0</v>
      </c>
      <c r="M220" s="82">
        <v>80</v>
      </c>
      <c r="O220" s="60">
        <v>3951</v>
      </c>
      <c r="P220" s="60">
        <v>226</v>
      </c>
      <c r="Q220" s="60">
        <v>180.8</v>
      </c>
      <c r="R220" s="60">
        <v>169.5</v>
      </c>
      <c r="S220"/>
      <c r="T220" s="96">
        <f t="shared" si="12"/>
        <v>122763.20000000001</v>
      </c>
      <c r="U220" s="96">
        <f t="shared" si="13"/>
        <v>115090.5</v>
      </c>
      <c r="V220"/>
      <c r="W220" s="94">
        <f t="shared" si="14"/>
        <v>122763.20000000001</v>
      </c>
      <c r="X220" s="94">
        <f t="shared" si="15"/>
        <v>115090.5</v>
      </c>
      <c r="Y220"/>
    </row>
    <row r="221" spans="1:25" ht="33.75">
      <c r="A221" s="75">
        <v>211</v>
      </c>
      <c r="B221" s="76" t="s">
        <v>877</v>
      </c>
      <c r="C221" s="77" t="s">
        <v>876</v>
      </c>
      <c r="D221" s="76" t="s">
        <v>559</v>
      </c>
      <c r="E221" s="61">
        <v>0</v>
      </c>
      <c r="F221" s="78">
        <v>0</v>
      </c>
      <c r="G221" s="78">
        <v>0</v>
      </c>
      <c r="H221" s="79">
        <v>0</v>
      </c>
      <c r="I221" s="80"/>
      <c r="J221" s="78">
        <v>0</v>
      </c>
      <c r="K221" s="81">
        <v>0</v>
      </c>
      <c r="L221" s="65">
        <v>0</v>
      </c>
      <c r="M221" s="82">
        <v>0</v>
      </c>
      <c r="O221" s="60">
        <v>7805</v>
      </c>
      <c r="P221" s="60">
        <v>1540</v>
      </c>
      <c r="Q221" s="60">
        <v>1232</v>
      </c>
      <c r="R221" s="60">
        <v>1155</v>
      </c>
      <c r="S221"/>
      <c r="T221" s="96">
        <f t="shared" si="12"/>
        <v>0</v>
      </c>
      <c r="U221" s="96">
        <f t="shared" si="13"/>
        <v>0</v>
      </c>
      <c r="V221"/>
      <c r="W221" s="94">
        <f t="shared" si="14"/>
        <v>0</v>
      </c>
      <c r="X221" s="94">
        <f t="shared" si="15"/>
        <v>0</v>
      </c>
      <c r="Y221"/>
    </row>
    <row r="222" spans="1:25" ht="33.75">
      <c r="A222" s="75">
        <v>212</v>
      </c>
      <c r="B222" s="76" t="s">
        <v>878</v>
      </c>
      <c r="C222" s="77" t="s">
        <v>879</v>
      </c>
      <c r="D222" s="76" t="s">
        <v>559</v>
      </c>
      <c r="E222" s="61">
        <v>0</v>
      </c>
      <c r="F222" s="78">
        <v>0</v>
      </c>
      <c r="G222" s="78">
        <v>0</v>
      </c>
      <c r="H222" s="79">
        <v>0</v>
      </c>
      <c r="I222" s="80"/>
      <c r="J222" s="78">
        <v>0</v>
      </c>
      <c r="K222" s="81">
        <v>0</v>
      </c>
      <c r="L222" s="65">
        <v>0</v>
      </c>
      <c r="M222" s="82">
        <v>0</v>
      </c>
      <c r="O222" s="60">
        <v>6106</v>
      </c>
      <c r="P222" s="60">
        <v>226</v>
      </c>
      <c r="Q222" s="60">
        <v>180.8</v>
      </c>
      <c r="R222" s="60">
        <v>169.5</v>
      </c>
      <c r="S222"/>
      <c r="T222" s="96">
        <f t="shared" si="12"/>
        <v>0</v>
      </c>
      <c r="U222" s="96">
        <f t="shared" si="13"/>
        <v>0</v>
      </c>
      <c r="V222"/>
      <c r="W222" s="94">
        <f t="shared" si="14"/>
        <v>0</v>
      </c>
      <c r="X222" s="94">
        <f t="shared" si="15"/>
        <v>0</v>
      </c>
      <c r="Y222"/>
    </row>
    <row r="223" spans="1:25" ht="33.75">
      <c r="A223" s="75">
        <v>213</v>
      </c>
      <c r="B223" s="76" t="s">
        <v>880</v>
      </c>
      <c r="C223" s="77" t="s">
        <v>879</v>
      </c>
      <c r="D223" s="76" t="s">
        <v>559</v>
      </c>
      <c r="E223" s="61">
        <v>0</v>
      </c>
      <c r="F223" s="78">
        <v>0</v>
      </c>
      <c r="G223" s="78">
        <v>0</v>
      </c>
      <c r="H223" s="79">
        <v>0</v>
      </c>
      <c r="I223" s="80"/>
      <c r="J223" s="78">
        <v>0</v>
      </c>
      <c r="K223" s="81">
        <v>0</v>
      </c>
      <c r="L223" s="65">
        <v>0</v>
      </c>
      <c r="M223" s="82">
        <v>0</v>
      </c>
      <c r="O223" s="60">
        <v>12217</v>
      </c>
      <c r="P223" s="60">
        <v>2310</v>
      </c>
      <c r="Q223" s="60">
        <v>1848</v>
      </c>
      <c r="R223" s="60">
        <v>1732.5</v>
      </c>
      <c r="S223"/>
      <c r="T223" s="96">
        <f t="shared" si="12"/>
        <v>0</v>
      </c>
      <c r="U223" s="96">
        <f t="shared" si="13"/>
        <v>0</v>
      </c>
      <c r="V223"/>
      <c r="W223" s="94">
        <f t="shared" si="14"/>
        <v>0</v>
      </c>
      <c r="X223" s="94">
        <f t="shared" si="15"/>
        <v>0</v>
      </c>
      <c r="Y223"/>
    </row>
    <row r="224" spans="1:25" ht="45">
      <c r="A224" s="75">
        <v>214</v>
      </c>
      <c r="B224" s="76" t="s">
        <v>881</v>
      </c>
      <c r="C224" s="77" t="s">
        <v>882</v>
      </c>
      <c r="D224" s="76" t="s">
        <v>559</v>
      </c>
      <c r="E224" s="61">
        <v>0</v>
      </c>
      <c r="F224" s="78">
        <v>0</v>
      </c>
      <c r="G224" s="78">
        <v>0</v>
      </c>
      <c r="H224" s="79">
        <v>0</v>
      </c>
      <c r="I224" s="80"/>
      <c r="J224" s="78">
        <v>0</v>
      </c>
      <c r="K224" s="81">
        <v>0</v>
      </c>
      <c r="L224" s="65">
        <v>0</v>
      </c>
      <c r="M224" s="82">
        <v>0</v>
      </c>
      <c r="O224" s="60">
        <v>11984</v>
      </c>
      <c r="P224" s="60">
        <v>2256</v>
      </c>
      <c r="Q224" s="60">
        <v>1804.8</v>
      </c>
      <c r="R224" s="60">
        <v>1692</v>
      </c>
      <c r="S224"/>
      <c r="T224" s="96">
        <f t="shared" si="12"/>
        <v>0</v>
      </c>
      <c r="U224" s="96">
        <f t="shared" si="13"/>
        <v>0</v>
      </c>
      <c r="V224"/>
      <c r="W224" s="94">
        <f t="shared" si="14"/>
        <v>0</v>
      </c>
      <c r="X224" s="94">
        <f t="shared" si="15"/>
        <v>0</v>
      </c>
      <c r="Y224"/>
    </row>
    <row r="225" spans="1:25" ht="56.25">
      <c r="A225" s="75">
        <v>215</v>
      </c>
      <c r="B225" s="76" t="s">
        <v>883</v>
      </c>
      <c r="C225" s="77" t="s">
        <v>884</v>
      </c>
      <c r="D225" s="76" t="s">
        <v>559</v>
      </c>
      <c r="E225" s="61">
        <v>0</v>
      </c>
      <c r="F225" s="78">
        <v>0</v>
      </c>
      <c r="G225" s="78">
        <v>0</v>
      </c>
      <c r="H225" s="79">
        <v>0</v>
      </c>
      <c r="I225" s="80"/>
      <c r="J225" s="78">
        <v>0</v>
      </c>
      <c r="K225" s="81">
        <v>0</v>
      </c>
      <c r="L225" s="65">
        <v>0</v>
      </c>
      <c r="M225" s="82">
        <v>0</v>
      </c>
      <c r="O225" s="60">
        <v>12352</v>
      </c>
      <c r="P225" s="60">
        <v>2256</v>
      </c>
      <c r="Q225" s="60">
        <v>1804.8</v>
      </c>
      <c r="R225" s="60">
        <v>1692</v>
      </c>
      <c r="S225"/>
      <c r="T225" s="96">
        <f t="shared" si="12"/>
        <v>0</v>
      </c>
      <c r="U225" s="96">
        <f t="shared" si="13"/>
        <v>0</v>
      </c>
      <c r="V225"/>
      <c r="W225" s="94">
        <f t="shared" si="14"/>
        <v>0</v>
      </c>
      <c r="X225" s="94">
        <f t="shared" si="15"/>
        <v>0</v>
      </c>
      <c r="Y225"/>
    </row>
    <row r="226" spans="1:25" ht="56.25">
      <c r="A226" s="75">
        <v>216</v>
      </c>
      <c r="B226" s="76" t="s">
        <v>885</v>
      </c>
      <c r="C226" s="77" t="s">
        <v>886</v>
      </c>
      <c r="D226" s="76" t="s">
        <v>559</v>
      </c>
      <c r="E226" s="61">
        <v>0</v>
      </c>
      <c r="F226" s="78">
        <v>0</v>
      </c>
      <c r="G226" s="78">
        <v>0</v>
      </c>
      <c r="H226" s="79">
        <v>0</v>
      </c>
      <c r="I226" s="80"/>
      <c r="J226" s="78">
        <v>0</v>
      </c>
      <c r="K226" s="81">
        <v>0</v>
      </c>
      <c r="L226" s="65">
        <v>0</v>
      </c>
      <c r="M226" s="82">
        <v>0</v>
      </c>
      <c r="O226" s="60">
        <v>59745</v>
      </c>
      <c r="P226" s="60">
        <v>1155</v>
      </c>
      <c r="Q226" s="60">
        <v>924</v>
      </c>
      <c r="R226" s="60">
        <v>866.25</v>
      </c>
      <c r="S226"/>
      <c r="T226" s="96">
        <f t="shared" si="12"/>
        <v>0</v>
      </c>
      <c r="U226" s="96">
        <f t="shared" si="13"/>
        <v>0</v>
      </c>
      <c r="V226"/>
      <c r="W226" s="94">
        <f t="shared" si="14"/>
        <v>0</v>
      </c>
      <c r="X226" s="94">
        <f t="shared" si="15"/>
        <v>0</v>
      </c>
      <c r="Y226"/>
    </row>
    <row r="227" spans="1:25" ht="56.25">
      <c r="A227" s="75">
        <v>217</v>
      </c>
      <c r="B227" s="76" t="s">
        <v>887</v>
      </c>
      <c r="C227" s="77" t="s">
        <v>888</v>
      </c>
      <c r="D227" s="76" t="s">
        <v>559</v>
      </c>
      <c r="E227" s="61">
        <v>0</v>
      </c>
      <c r="F227" s="78">
        <v>0</v>
      </c>
      <c r="G227" s="78">
        <v>0</v>
      </c>
      <c r="H227" s="79">
        <v>0</v>
      </c>
      <c r="I227" s="80"/>
      <c r="J227" s="78">
        <v>0</v>
      </c>
      <c r="K227" s="81">
        <v>0</v>
      </c>
      <c r="L227" s="65">
        <v>0</v>
      </c>
      <c r="M227" s="82">
        <v>0</v>
      </c>
      <c r="O227" s="60">
        <v>6416</v>
      </c>
      <c r="P227" s="60">
        <v>1414</v>
      </c>
      <c r="Q227" s="60">
        <v>1131.2</v>
      </c>
      <c r="R227" s="60">
        <v>1060.5</v>
      </c>
      <c r="S227"/>
      <c r="T227" s="96">
        <f t="shared" si="12"/>
        <v>0</v>
      </c>
      <c r="U227" s="96">
        <f t="shared" si="13"/>
        <v>0</v>
      </c>
      <c r="V227"/>
      <c r="W227" s="94">
        <f t="shared" si="14"/>
        <v>0</v>
      </c>
      <c r="X227" s="94">
        <f t="shared" si="15"/>
        <v>0</v>
      </c>
      <c r="Y227"/>
    </row>
    <row r="228" spans="1:25" ht="78.75">
      <c r="A228" s="75">
        <v>218</v>
      </c>
      <c r="B228" s="76" t="s">
        <v>889</v>
      </c>
      <c r="C228" s="77" t="s">
        <v>890</v>
      </c>
      <c r="D228" s="76" t="s">
        <v>559</v>
      </c>
      <c r="E228" s="61">
        <v>0</v>
      </c>
      <c r="F228" s="78">
        <v>0</v>
      </c>
      <c r="G228" s="78">
        <v>0</v>
      </c>
      <c r="H228" s="79">
        <v>0</v>
      </c>
      <c r="I228" s="80"/>
      <c r="J228" s="78">
        <v>0</v>
      </c>
      <c r="K228" s="81">
        <v>0</v>
      </c>
      <c r="L228" s="65">
        <v>0</v>
      </c>
      <c r="M228" s="82">
        <v>0</v>
      </c>
      <c r="O228" s="60">
        <v>25909</v>
      </c>
      <c r="P228" s="60">
        <v>679</v>
      </c>
      <c r="Q228" s="60">
        <v>543.20000000000005</v>
      </c>
      <c r="R228" s="60">
        <v>509.25</v>
      </c>
      <c r="S228"/>
      <c r="T228" s="96">
        <f t="shared" si="12"/>
        <v>0</v>
      </c>
      <c r="U228" s="96">
        <f t="shared" si="13"/>
        <v>0</v>
      </c>
      <c r="V228"/>
      <c r="W228" s="94">
        <f t="shared" si="14"/>
        <v>0</v>
      </c>
      <c r="X228" s="94">
        <f t="shared" si="15"/>
        <v>0</v>
      </c>
      <c r="Y228"/>
    </row>
    <row r="229" spans="1:25" ht="78.75">
      <c r="A229" s="75">
        <v>219</v>
      </c>
      <c r="B229" s="76" t="s">
        <v>891</v>
      </c>
      <c r="C229" s="77" t="s">
        <v>890</v>
      </c>
      <c r="D229" s="76" t="s">
        <v>559</v>
      </c>
      <c r="E229" s="61">
        <v>0</v>
      </c>
      <c r="F229" s="78">
        <v>0</v>
      </c>
      <c r="G229" s="78">
        <v>0</v>
      </c>
      <c r="H229" s="79">
        <v>0</v>
      </c>
      <c r="I229" s="80"/>
      <c r="J229" s="78">
        <v>0</v>
      </c>
      <c r="K229" s="81">
        <v>0</v>
      </c>
      <c r="L229" s="65">
        <v>0</v>
      </c>
      <c r="M229" s="82">
        <v>0</v>
      </c>
      <c r="O229" s="60">
        <v>78441</v>
      </c>
      <c r="P229" s="60">
        <v>6930</v>
      </c>
      <c r="Q229" s="60">
        <v>5544</v>
      </c>
      <c r="R229" s="60">
        <v>5197.5</v>
      </c>
      <c r="S229"/>
      <c r="T229" s="96">
        <f t="shared" si="12"/>
        <v>0</v>
      </c>
      <c r="U229" s="96">
        <f t="shared" si="13"/>
        <v>0</v>
      </c>
      <c r="V229"/>
      <c r="W229" s="94">
        <f t="shared" si="14"/>
        <v>0</v>
      </c>
      <c r="X229" s="94">
        <f t="shared" si="15"/>
        <v>0</v>
      </c>
      <c r="Y229"/>
    </row>
    <row r="230" spans="1:25" ht="78.75">
      <c r="A230" s="75">
        <v>220</v>
      </c>
      <c r="B230" s="76" t="s">
        <v>892</v>
      </c>
      <c r="C230" s="77" t="s">
        <v>893</v>
      </c>
      <c r="D230" s="76" t="s">
        <v>559</v>
      </c>
      <c r="E230" s="61">
        <v>0</v>
      </c>
      <c r="F230" s="78">
        <v>0</v>
      </c>
      <c r="G230" s="78">
        <v>0</v>
      </c>
      <c r="H230" s="79">
        <v>0</v>
      </c>
      <c r="I230" s="80"/>
      <c r="J230" s="78">
        <v>0</v>
      </c>
      <c r="K230" s="81">
        <v>0</v>
      </c>
      <c r="L230" s="65">
        <v>0</v>
      </c>
      <c r="M230" s="82">
        <v>0</v>
      </c>
      <c r="O230" s="60">
        <v>16372</v>
      </c>
      <c r="P230" s="60">
        <v>579</v>
      </c>
      <c r="Q230" s="60">
        <v>463.2</v>
      </c>
      <c r="R230" s="60">
        <v>434.25</v>
      </c>
      <c r="S230"/>
      <c r="T230" s="96">
        <f t="shared" si="12"/>
        <v>0</v>
      </c>
      <c r="U230" s="96">
        <f t="shared" si="13"/>
        <v>0</v>
      </c>
      <c r="V230"/>
      <c r="W230" s="94">
        <f t="shared" si="14"/>
        <v>0</v>
      </c>
      <c r="X230" s="94">
        <f t="shared" si="15"/>
        <v>0</v>
      </c>
      <c r="Y230"/>
    </row>
    <row r="231" spans="1:25" ht="78.75">
      <c r="A231" s="75">
        <v>221</v>
      </c>
      <c r="B231" s="76" t="s">
        <v>894</v>
      </c>
      <c r="C231" s="77" t="s">
        <v>893</v>
      </c>
      <c r="D231" s="76" t="s">
        <v>559</v>
      </c>
      <c r="E231" s="61">
        <v>0</v>
      </c>
      <c r="F231" s="78">
        <v>0</v>
      </c>
      <c r="G231" s="78">
        <v>0</v>
      </c>
      <c r="H231" s="79">
        <v>0</v>
      </c>
      <c r="I231" s="80"/>
      <c r="J231" s="78">
        <v>0</v>
      </c>
      <c r="K231" s="81">
        <v>0</v>
      </c>
      <c r="L231" s="65">
        <v>0</v>
      </c>
      <c r="M231" s="82">
        <v>0</v>
      </c>
      <c r="O231" s="60">
        <v>49567</v>
      </c>
      <c r="P231" s="60">
        <v>5390</v>
      </c>
      <c r="Q231" s="60">
        <v>4312</v>
      </c>
      <c r="R231" s="60">
        <v>4042.5</v>
      </c>
      <c r="S231"/>
      <c r="T231" s="96">
        <f t="shared" si="12"/>
        <v>0</v>
      </c>
      <c r="U231" s="96">
        <f t="shared" si="13"/>
        <v>0</v>
      </c>
      <c r="V231"/>
      <c r="W231" s="94">
        <f t="shared" si="14"/>
        <v>0</v>
      </c>
      <c r="X231" s="94">
        <f t="shared" si="15"/>
        <v>0</v>
      </c>
      <c r="Y231"/>
    </row>
    <row r="232" spans="1:25" ht="78.75">
      <c r="A232" s="75">
        <v>222</v>
      </c>
      <c r="B232" s="76" t="s">
        <v>895</v>
      </c>
      <c r="C232" s="77" t="s">
        <v>896</v>
      </c>
      <c r="D232" s="76" t="s">
        <v>559</v>
      </c>
      <c r="E232" s="61">
        <v>0</v>
      </c>
      <c r="F232" s="78">
        <v>0</v>
      </c>
      <c r="G232" s="78">
        <v>0</v>
      </c>
      <c r="H232" s="79">
        <v>0</v>
      </c>
      <c r="I232" s="80"/>
      <c r="J232" s="78">
        <v>0</v>
      </c>
      <c r="K232" s="81">
        <v>0</v>
      </c>
      <c r="L232" s="65">
        <v>0</v>
      </c>
      <c r="M232" s="82">
        <v>0</v>
      </c>
      <c r="O232" s="60">
        <v>25909</v>
      </c>
      <c r="P232" s="60">
        <v>499</v>
      </c>
      <c r="Q232" s="60">
        <v>399.2</v>
      </c>
      <c r="R232" s="60">
        <v>374.25</v>
      </c>
      <c r="S232"/>
      <c r="T232" s="96">
        <f t="shared" si="12"/>
        <v>0</v>
      </c>
      <c r="U232" s="96">
        <f t="shared" si="13"/>
        <v>0</v>
      </c>
      <c r="V232"/>
      <c r="W232" s="94">
        <f t="shared" si="14"/>
        <v>0</v>
      </c>
      <c r="X232" s="94">
        <f t="shared" si="15"/>
        <v>0</v>
      </c>
      <c r="Y232"/>
    </row>
    <row r="233" spans="1:25" ht="78.75">
      <c r="A233" s="75">
        <v>223</v>
      </c>
      <c r="B233" s="76" t="s">
        <v>897</v>
      </c>
      <c r="C233" s="77" t="s">
        <v>896</v>
      </c>
      <c r="D233" s="76" t="s">
        <v>559</v>
      </c>
      <c r="E233" s="61">
        <v>0</v>
      </c>
      <c r="F233" s="78">
        <v>0</v>
      </c>
      <c r="G233" s="78">
        <v>0</v>
      </c>
      <c r="H233" s="79">
        <v>0</v>
      </c>
      <c r="I233" s="80"/>
      <c r="J233" s="78">
        <v>0</v>
      </c>
      <c r="K233" s="81">
        <v>0</v>
      </c>
      <c r="L233" s="65">
        <v>0</v>
      </c>
      <c r="M233" s="82">
        <v>0</v>
      </c>
      <c r="O233" s="60">
        <v>31922</v>
      </c>
      <c r="P233" s="60">
        <v>5390</v>
      </c>
      <c r="Q233" s="60">
        <v>4312</v>
      </c>
      <c r="R233" s="60">
        <v>4042.5</v>
      </c>
      <c r="S233"/>
      <c r="T233" s="96">
        <f t="shared" si="12"/>
        <v>0</v>
      </c>
      <c r="U233" s="96">
        <f t="shared" si="13"/>
        <v>0</v>
      </c>
      <c r="V233"/>
      <c r="W233" s="94">
        <f t="shared" si="14"/>
        <v>0</v>
      </c>
      <c r="X233" s="94">
        <f t="shared" si="15"/>
        <v>0</v>
      </c>
      <c r="Y233"/>
    </row>
    <row r="234" spans="1:25" ht="78.75">
      <c r="A234" s="75">
        <v>224</v>
      </c>
      <c r="B234" s="76" t="s">
        <v>898</v>
      </c>
      <c r="C234" s="77" t="s">
        <v>899</v>
      </c>
      <c r="D234" s="76" t="s">
        <v>559</v>
      </c>
      <c r="E234" s="61">
        <v>0</v>
      </c>
      <c r="F234" s="78">
        <v>0</v>
      </c>
      <c r="G234" s="78">
        <v>0</v>
      </c>
      <c r="H234" s="79">
        <v>0</v>
      </c>
      <c r="I234" s="80"/>
      <c r="J234" s="78">
        <v>0</v>
      </c>
      <c r="K234" s="81">
        <v>0</v>
      </c>
      <c r="L234" s="65">
        <v>0</v>
      </c>
      <c r="M234" s="82">
        <v>0</v>
      </c>
      <c r="O234" s="60">
        <v>13723</v>
      </c>
      <c r="P234" s="60">
        <v>607</v>
      </c>
      <c r="Q234" s="60">
        <v>485.6</v>
      </c>
      <c r="R234" s="60">
        <v>455.25</v>
      </c>
      <c r="S234"/>
      <c r="T234" s="96">
        <f t="shared" si="12"/>
        <v>0</v>
      </c>
      <c r="U234" s="96">
        <f t="shared" si="13"/>
        <v>0</v>
      </c>
      <c r="V234"/>
      <c r="W234" s="94">
        <f t="shared" si="14"/>
        <v>0</v>
      </c>
      <c r="X234" s="94">
        <f t="shared" si="15"/>
        <v>0</v>
      </c>
      <c r="Y234"/>
    </row>
    <row r="235" spans="1:25" ht="78.75">
      <c r="A235" s="75">
        <v>225</v>
      </c>
      <c r="B235" s="76" t="s">
        <v>900</v>
      </c>
      <c r="C235" s="77" t="s">
        <v>899</v>
      </c>
      <c r="D235" s="76" t="s">
        <v>559</v>
      </c>
      <c r="E235" s="61">
        <v>0</v>
      </c>
      <c r="F235" s="78">
        <v>0</v>
      </c>
      <c r="G235" s="78">
        <v>0</v>
      </c>
      <c r="H235" s="79">
        <v>0</v>
      </c>
      <c r="I235" s="80"/>
      <c r="J235" s="78">
        <v>0</v>
      </c>
      <c r="K235" s="81">
        <v>0</v>
      </c>
      <c r="L235" s="65">
        <v>0</v>
      </c>
      <c r="M235" s="82">
        <v>0</v>
      </c>
      <c r="O235" s="60">
        <v>41547</v>
      </c>
      <c r="P235" s="60">
        <v>5389</v>
      </c>
      <c r="Q235" s="60">
        <v>4311.2</v>
      </c>
      <c r="R235" s="60">
        <v>4041.75</v>
      </c>
      <c r="S235"/>
      <c r="T235" s="96">
        <f t="shared" si="12"/>
        <v>0</v>
      </c>
      <c r="U235" s="96">
        <f t="shared" si="13"/>
        <v>0</v>
      </c>
      <c r="V235"/>
      <c r="W235" s="94">
        <f t="shared" si="14"/>
        <v>0</v>
      </c>
      <c r="X235" s="94">
        <f t="shared" si="15"/>
        <v>0</v>
      </c>
      <c r="Y235"/>
    </row>
    <row r="236" spans="1:25" ht="78.75">
      <c r="A236" s="75">
        <v>226</v>
      </c>
      <c r="B236" s="76" t="s">
        <v>901</v>
      </c>
      <c r="C236" s="77" t="s">
        <v>902</v>
      </c>
      <c r="D236" s="76" t="s">
        <v>559</v>
      </c>
      <c r="E236" s="61">
        <v>0</v>
      </c>
      <c r="F236" s="78">
        <v>0</v>
      </c>
      <c r="G236" s="78">
        <v>0</v>
      </c>
      <c r="H236" s="79">
        <v>0</v>
      </c>
      <c r="I236" s="80"/>
      <c r="J236" s="78">
        <v>0</v>
      </c>
      <c r="K236" s="81">
        <v>0</v>
      </c>
      <c r="L236" s="65">
        <v>0</v>
      </c>
      <c r="M236" s="82">
        <v>0</v>
      </c>
      <c r="O236" s="60">
        <v>19021</v>
      </c>
      <c r="P236" s="60">
        <v>679</v>
      </c>
      <c r="Q236" s="60">
        <v>543.20000000000005</v>
      </c>
      <c r="R236" s="60">
        <v>509.25</v>
      </c>
      <c r="S236"/>
      <c r="T236" s="96">
        <f t="shared" si="12"/>
        <v>0</v>
      </c>
      <c r="U236" s="96">
        <f t="shared" si="13"/>
        <v>0</v>
      </c>
      <c r="V236"/>
      <c r="W236" s="94">
        <f t="shared" si="14"/>
        <v>0</v>
      </c>
      <c r="X236" s="94">
        <f t="shared" si="15"/>
        <v>0</v>
      </c>
      <c r="Y236"/>
    </row>
    <row r="237" spans="1:25" ht="78.75">
      <c r="A237" s="75">
        <v>227</v>
      </c>
      <c r="B237" s="76" t="s">
        <v>903</v>
      </c>
      <c r="C237" s="77" t="s">
        <v>902</v>
      </c>
      <c r="D237" s="76" t="s">
        <v>559</v>
      </c>
      <c r="E237" s="61">
        <v>0</v>
      </c>
      <c r="F237" s="78">
        <v>0</v>
      </c>
      <c r="G237" s="78">
        <v>0</v>
      </c>
      <c r="H237" s="79">
        <v>0</v>
      </c>
      <c r="I237" s="80"/>
      <c r="J237" s="78">
        <v>0</v>
      </c>
      <c r="K237" s="81">
        <v>0</v>
      </c>
      <c r="L237" s="65">
        <v>0</v>
      </c>
      <c r="M237" s="82">
        <v>0</v>
      </c>
      <c r="O237" s="60">
        <v>57588</v>
      </c>
      <c r="P237" s="60">
        <v>4620</v>
      </c>
      <c r="Q237" s="60">
        <v>3696</v>
      </c>
      <c r="R237" s="60">
        <v>3465</v>
      </c>
      <c r="S237"/>
      <c r="T237" s="96">
        <f t="shared" si="12"/>
        <v>0</v>
      </c>
      <c r="U237" s="96">
        <f t="shared" si="13"/>
        <v>0</v>
      </c>
      <c r="V237"/>
      <c r="W237" s="94">
        <f t="shared" si="14"/>
        <v>0</v>
      </c>
      <c r="X237" s="94">
        <f t="shared" si="15"/>
        <v>0</v>
      </c>
      <c r="Y237"/>
    </row>
    <row r="238" spans="1:25" ht="90">
      <c r="A238" s="75">
        <v>228</v>
      </c>
      <c r="B238" s="76" t="s">
        <v>904</v>
      </c>
      <c r="C238" s="77" t="s">
        <v>905</v>
      </c>
      <c r="D238" s="76" t="s">
        <v>559</v>
      </c>
      <c r="E238" s="61">
        <v>0</v>
      </c>
      <c r="F238" s="78">
        <v>0</v>
      </c>
      <c r="G238" s="78">
        <v>0</v>
      </c>
      <c r="H238" s="79">
        <v>0</v>
      </c>
      <c r="I238" s="80"/>
      <c r="J238" s="78">
        <v>0</v>
      </c>
      <c r="K238" s="81">
        <v>0</v>
      </c>
      <c r="L238" s="65">
        <v>0</v>
      </c>
      <c r="M238" s="82">
        <v>0</v>
      </c>
      <c r="O238" s="60">
        <v>8822</v>
      </c>
      <c r="P238" s="60">
        <v>631</v>
      </c>
      <c r="Q238" s="60">
        <v>504.8</v>
      </c>
      <c r="R238" s="60">
        <v>473.25</v>
      </c>
      <c r="S238"/>
      <c r="T238" s="96">
        <f t="shared" si="12"/>
        <v>0</v>
      </c>
      <c r="U238" s="96">
        <f t="shared" si="13"/>
        <v>0</v>
      </c>
      <c r="V238"/>
      <c r="W238" s="94">
        <f t="shared" si="14"/>
        <v>0</v>
      </c>
      <c r="X238" s="94">
        <f t="shared" si="15"/>
        <v>0</v>
      </c>
      <c r="Y238"/>
    </row>
    <row r="239" spans="1:25" ht="90">
      <c r="A239" s="75">
        <v>229</v>
      </c>
      <c r="B239" s="76" t="s">
        <v>906</v>
      </c>
      <c r="C239" s="88" t="s">
        <v>905</v>
      </c>
      <c r="D239" s="76" t="s">
        <v>559</v>
      </c>
      <c r="E239" s="61">
        <v>0</v>
      </c>
      <c r="F239" s="78">
        <v>0</v>
      </c>
      <c r="G239" s="78">
        <v>0</v>
      </c>
      <c r="H239" s="79">
        <v>0</v>
      </c>
      <c r="I239" s="80"/>
      <c r="J239" s="78">
        <v>0</v>
      </c>
      <c r="K239" s="81">
        <v>0</v>
      </c>
      <c r="L239" s="65">
        <v>0</v>
      </c>
      <c r="M239" s="82">
        <v>0</v>
      </c>
      <c r="O239" s="60">
        <v>17562</v>
      </c>
      <c r="P239" s="60">
        <v>3851</v>
      </c>
      <c r="Q239" s="60">
        <v>3080.8</v>
      </c>
      <c r="R239" s="60">
        <v>2888.25</v>
      </c>
      <c r="S239"/>
      <c r="T239" s="96">
        <f t="shared" si="12"/>
        <v>0</v>
      </c>
      <c r="U239" s="96">
        <f t="shared" si="13"/>
        <v>0</v>
      </c>
      <c r="V239"/>
      <c r="W239" s="94">
        <f t="shared" si="14"/>
        <v>0</v>
      </c>
      <c r="X239" s="94">
        <f t="shared" si="15"/>
        <v>0</v>
      </c>
      <c r="Y239"/>
    </row>
    <row r="240" spans="1:25" ht="123.75">
      <c r="A240" s="75">
        <v>230</v>
      </c>
      <c r="B240" s="76" t="s">
        <v>907</v>
      </c>
      <c r="C240" s="88" t="s">
        <v>908</v>
      </c>
      <c r="D240" s="76" t="s">
        <v>909</v>
      </c>
      <c r="E240" s="61">
        <v>0</v>
      </c>
      <c r="F240" s="78">
        <v>0</v>
      </c>
      <c r="G240" s="78">
        <v>0</v>
      </c>
      <c r="H240" s="79">
        <v>0</v>
      </c>
      <c r="I240" s="80"/>
      <c r="J240" s="78">
        <v>0</v>
      </c>
      <c r="K240" s="81">
        <v>0</v>
      </c>
      <c r="L240" s="65">
        <v>0</v>
      </c>
      <c r="M240" s="82">
        <v>0</v>
      </c>
      <c r="O240" s="60">
        <v>510151</v>
      </c>
      <c r="P240" s="60">
        <v>5030</v>
      </c>
      <c r="Q240" s="60">
        <v>4024</v>
      </c>
      <c r="R240" s="60">
        <v>3772.5</v>
      </c>
      <c r="S240"/>
      <c r="T240" s="96">
        <f t="shared" si="12"/>
        <v>0</v>
      </c>
      <c r="U240" s="96">
        <f t="shared" si="13"/>
        <v>0</v>
      </c>
      <c r="V240"/>
      <c r="W240" s="94">
        <f t="shared" si="14"/>
        <v>0</v>
      </c>
      <c r="X240" s="94">
        <f t="shared" si="15"/>
        <v>0</v>
      </c>
      <c r="Y240"/>
    </row>
    <row r="241" spans="1:25" ht="112.5">
      <c r="A241" s="75">
        <v>231</v>
      </c>
      <c r="B241" s="76" t="s">
        <v>910</v>
      </c>
      <c r="C241" s="88" t="s">
        <v>911</v>
      </c>
      <c r="D241" s="76" t="s">
        <v>912</v>
      </c>
      <c r="E241" s="61">
        <v>60</v>
      </c>
      <c r="F241" s="78">
        <v>2489</v>
      </c>
      <c r="G241" s="78">
        <v>1032</v>
      </c>
      <c r="H241" s="79">
        <v>0.25</v>
      </c>
      <c r="I241" s="80">
        <v>0.68903173965447995</v>
      </c>
      <c r="J241" s="78">
        <v>774</v>
      </c>
      <c r="K241" s="81">
        <v>46440</v>
      </c>
      <c r="L241" s="65">
        <v>0</v>
      </c>
      <c r="M241" s="82">
        <v>60</v>
      </c>
      <c r="O241" s="60">
        <v>35746</v>
      </c>
      <c r="P241" s="60">
        <v>1032</v>
      </c>
      <c r="Q241" s="60">
        <v>825.6</v>
      </c>
      <c r="R241" s="60">
        <v>774</v>
      </c>
      <c r="S241"/>
      <c r="T241" s="96">
        <f t="shared" si="12"/>
        <v>2054918.4000000001</v>
      </c>
      <c r="U241" s="96">
        <f t="shared" si="13"/>
        <v>1926486</v>
      </c>
      <c r="V241"/>
      <c r="W241" s="94">
        <f t="shared" si="14"/>
        <v>2054918.4000000001</v>
      </c>
      <c r="X241" s="94">
        <f t="shared" si="15"/>
        <v>1926486</v>
      </c>
      <c r="Y241"/>
    </row>
    <row r="242" spans="1:25" ht="112.5">
      <c r="A242" s="75">
        <v>232</v>
      </c>
      <c r="B242" s="76" t="s">
        <v>913</v>
      </c>
      <c r="C242" s="88" t="s">
        <v>911</v>
      </c>
      <c r="D242" s="76" t="s">
        <v>912</v>
      </c>
      <c r="E242" s="61">
        <v>0</v>
      </c>
      <c r="F242" s="78">
        <v>0</v>
      </c>
      <c r="G242" s="78">
        <v>0</v>
      </c>
      <c r="H242" s="79">
        <v>0</v>
      </c>
      <c r="I242" s="80"/>
      <c r="J242" s="78">
        <v>0</v>
      </c>
      <c r="K242" s="81">
        <v>0</v>
      </c>
      <c r="L242" s="65">
        <v>0</v>
      </c>
      <c r="M242" s="82">
        <v>0</v>
      </c>
      <c r="O242" s="60">
        <v>123258</v>
      </c>
      <c r="P242" s="60">
        <v>9932</v>
      </c>
      <c r="Q242" s="60">
        <v>7945.6</v>
      </c>
      <c r="R242" s="60">
        <v>7449</v>
      </c>
      <c r="S242"/>
      <c r="T242" s="96">
        <f t="shared" si="12"/>
        <v>0</v>
      </c>
      <c r="U242" s="96">
        <f t="shared" si="13"/>
        <v>0</v>
      </c>
      <c r="V242"/>
      <c r="W242" s="94">
        <f t="shared" si="14"/>
        <v>0</v>
      </c>
      <c r="X242" s="94">
        <f t="shared" si="15"/>
        <v>0</v>
      </c>
      <c r="Y242"/>
    </row>
    <row r="243" spans="1:25" ht="157.5">
      <c r="A243" s="75">
        <v>233</v>
      </c>
      <c r="B243" s="76" t="s">
        <v>914</v>
      </c>
      <c r="C243" s="88" t="s">
        <v>915</v>
      </c>
      <c r="D243" s="76" t="s">
        <v>912</v>
      </c>
      <c r="E243" s="61">
        <v>0</v>
      </c>
      <c r="F243" s="78">
        <v>0</v>
      </c>
      <c r="G243" s="78">
        <v>0</v>
      </c>
      <c r="H243" s="79">
        <v>0</v>
      </c>
      <c r="I243" s="80"/>
      <c r="J243" s="78">
        <v>0</v>
      </c>
      <c r="K243" s="81">
        <v>0</v>
      </c>
      <c r="L243" s="65">
        <v>0</v>
      </c>
      <c r="M243" s="82">
        <v>0</v>
      </c>
      <c r="O243" s="60">
        <v>234236</v>
      </c>
      <c r="P243" s="60">
        <v>4236</v>
      </c>
      <c r="Q243" s="60">
        <v>3388.8</v>
      </c>
      <c r="R243" s="60">
        <v>3177</v>
      </c>
      <c r="S243"/>
      <c r="T243" s="96">
        <f t="shared" si="12"/>
        <v>0</v>
      </c>
      <c r="U243" s="96">
        <f t="shared" si="13"/>
        <v>0</v>
      </c>
      <c r="V243"/>
      <c r="W243" s="94">
        <f t="shared" si="14"/>
        <v>0</v>
      </c>
      <c r="X243" s="94">
        <f t="shared" si="15"/>
        <v>0</v>
      </c>
      <c r="Y243"/>
    </row>
    <row r="244" spans="1:25" ht="157.5">
      <c r="A244" s="75">
        <v>234</v>
      </c>
      <c r="B244" s="76" t="s">
        <v>916</v>
      </c>
      <c r="C244" s="88" t="s">
        <v>915</v>
      </c>
      <c r="D244" s="76" t="s">
        <v>912</v>
      </c>
      <c r="E244" s="61">
        <v>0</v>
      </c>
      <c r="F244" s="78">
        <v>0</v>
      </c>
      <c r="G244" s="78">
        <v>0</v>
      </c>
      <c r="H244" s="79">
        <v>0</v>
      </c>
      <c r="I244" s="80"/>
      <c r="J244" s="78">
        <v>0</v>
      </c>
      <c r="K244" s="81">
        <v>0</v>
      </c>
      <c r="L244" s="65">
        <v>0</v>
      </c>
      <c r="M244" s="82">
        <v>0</v>
      </c>
      <c r="O244" s="60">
        <v>807681</v>
      </c>
      <c r="P244" s="60">
        <v>8594</v>
      </c>
      <c r="Q244" s="60">
        <v>6875.2</v>
      </c>
      <c r="R244" s="60">
        <v>6445.5</v>
      </c>
      <c r="S244"/>
      <c r="T244" s="96">
        <f t="shared" si="12"/>
        <v>0</v>
      </c>
      <c r="U244" s="96">
        <f t="shared" si="13"/>
        <v>0</v>
      </c>
      <c r="V244"/>
      <c r="W244" s="94">
        <f t="shared" si="14"/>
        <v>0</v>
      </c>
      <c r="X244" s="94">
        <f t="shared" si="15"/>
        <v>0</v>
      </c>
      <c r="Y244"/>
    </row>
    <row r="245" spans="1:25" ht="157.5">
      <c r="A245" s="75">
        <v>235</v>
      </c>
      <c r="B245" s="76" t="s">
        <v>917</v>
      </c>
      <c r="C245" s="88" t="s">
        <v>918</v>
      </c>
      <c r="D245" s="76" t="s">
        <v>912</v>
      </c>
      <c r="E245" s="61">
        <v>0</v>
      </c>
      <c r="F245" s="78">
        <v>0</v>
      </c>
      <c r="G245" s="78">
        <v>0</v>
      </c>
      <c r="H245" s="79">
        <v>0</v>
      </c>
      <c r="I245" s="80"/>
      <c r="J245" s="78">
        <v>0</v>
      </c>
      <c r="K245" s="81">
        <v>0</v>
      </c>
      <c r="L245" s="65"/>
      <c r="M245" s="82">
        <v>0</v>
      </c>
      <c r="O245" s="60">
        <v>117119</v>
      </c>
      <c r="P245" s="60">
        <v>4297</v>
      </c>
      <c r="Q245" s="60">
        <v>3437.6</v>
      </c>
      <c r="R245" s="60">
        <v>3222.75</v>
      </c>
      <c r="S245"/>
      <c r="T245" s="96">
        <f t="shared" si="12"/>
        <v>0</v>
      </c>
      <c r="U245" s="96">
        <f t="shared" si="13"/>
        <v>0</v>
      </c>
      <c r="V245"/>
      <c r="W245" s="94">
        <f t="shared" si="14"/>
        <v>0</v>
      </c>
      <c r="X245" s="94">
        <f t="shared" si="15"/>
        <v>0</v>
      </c>
      <c r="Y245"/>
    </row>
    <row r="246" spans="1:25" ht="157.5">
      <c r="A246" s="75">
        <v>236</v>
      </c>
      <c r="B246" s="76" t="s">
        <v>919</v>
      </c>
      <c r="C246" s="88" t="s">
        <v>918</v>
      </c>
      <c r="D246" s="76" t="s">
        <v>912</v>
      </c>
      <c r="E246" s="61">
        <v>0</v>
      </c>
      <c r="F246" s="78">
        <v>0</v>
      </c>
      <c r="G246" s="78">
        <v>0</v>
      </c>
      <c r="H246" s="79">
        <v>0</v>
      </c>
      <c r="I246" s="80"/>
      <c r="J246" s="78">
        <v>0</v>
      </c>
      <c r="K246" s="81">
        <v>0</v>
      </c>
      <c r="L246" s="65"/>
      <c r="M246" s="82">
        <v>0</v>
      </c>
      <c r="O246" s="60">
        <v>525669</v>
      </c>
      <c r="P246" s="60">
        <v>4297</v>
      </c>
      <c r="Q246" s="60">
        <v>3437.6</v>
      </c>
      <c r="R246" s="60">
        <v>3222.75</v>
      </c>
      <c r="S246"/>
      <c r="T246" s="96">
        <f t="shared" si="12"/>
        <v>0</v>
      </c>
      <c r="U246" s="96">
        <f t="shared" si="13"/>
        <v>0</v>
      </c>
      <c r="V246"/>
      <c r="W246" s="94">
        <f t="shared" si="14"/>
        <v>0</v>
      </c>
      <c r="X246" s="94">
        <f t="shared" si="15"/>
        <v>0</v>
      </c>
      <c r="Y246"/>
    </row>
    <row r="247" spans="1:25" ht="56.25">
      <c r="A247" s="75">
        <v>237</v>
      </c>
      <c r="B247" s="76" t="s">
        <v>920</v>
      </c>
      <c r="C247" s="88" t="s">
        <v>921</v>
      </c>
      <c r="D247" s="76" t="s">
        <v>559</v>
      </c>
      <c r="E247" s="61">
        <v>0</v>
      </c>
      <c r="F247" s="78">
        <v>0</v>
      </c>
      <c r="G247" s="78">
        <v>0</v>
      </c>
      <c r="H247" s="79">
        <v>0</v>
      </c>
      <c r="I247" s="80"/>
      <c r="J247" s="78">
        <v>0</v>
      </c>
      <c r="K247" s="81">
        <v>0</v>
      </c>
      <c r="L247" s="65"/>
      <c r="M247" s="82">
        <v>0</v>
      </c>
      <c r="O247" s="60">
        <v>160412</v>
      </c>
      <c r="P247" s="60">
        <v>503</v>
      </c>
      <c r="Q247" s="60">
        <v>402.4</v>
      </c>
      <c r="R247" s="60">
        <v>377.25</v>
      </c>
      <c r="S247"/>
      <c r="T247" s="96">
        <f t="shared" si="12"/>
        <v>0</v>
      </c>
      <c r="U247" s="96">
        <f t="shared" si="13"/>
        <v>0</v>
      </c>
      <c r="V247"/>
      <c r="W247" s="94">
        <f t="shared" si="14"/>
        <v>0</v>
      </c>
      <c r="X247" s="94">
        <f t="shared" si="15"/>
        <v>0</v>
      </c>
      <c r="Y247"/>
    </row>
    <row r="248" spans="1:25" ht="45">
      <c r="A248" s="75">
        <v>238</v>
      </c>
      <c r="B248" s="76" t="s">
        <v>922</v>
      </c>
      <c r="C248" s="88" t="s">
        <v>923</v>
      </c>
      <c r="D248" s="76" t="s">
        <v>559</v>
      </c>
      <c r="E248" s="61">
        <v>0</v>
      </c>
      <c r="F248" s="78">
        <v>0</v>
      </c>
      <c r="G248" s="78">
        <v>0</v>
      </c>
      <c r="H248" s="79">
        <v>0</v>
      </c>
      <c r="I248" s="80"/>
      <c r="J248" s="78">
        <v>0</v>
      </c>
      <c r="K248" s="81">
        <v>0</v>
      </c>
      <c r="L248" s="65"/>
      <c r="M248" s="82">
        <v>0</v>
      </c>
      <c r="O248" s="60">
        <v>77036</v>
      </c>
      <c r="P248" s="60">
        <v>566</v>
      </c>
      <c r="Q248" s="60">
        <v>452.8</v>
      </c>
      <c r="R248" s="60">
        <v>424.5</v>
      </c>
      <c r="S248"/>
      <c r="T248" s="96">
        <f t="shared" si="12"/>
        <v>0</v>
      </c>
      <c r="U248" s="96">
        <f t="shared" si="13"/>
        <v>0</v>
      </c>
      <c r="V248"/>
      <c r="W248" s="94">
        <f t="shared" si="14"/>
        <v>0</v>
      </c>
      <c r="X248" s="94">
        <f t="shared" si="15"/>
        <v>0</v>
      </c>
      <c r="Y248"/>
    </row>
    <row r="249" spans="1:25" ht="45">
      <c r="A249" s="75">
        <v>239</v>
      </c>
      <c r="B249" s="76" t="s">
        <v>924</v>
      </c>
      <c r="C249" s="88" t="s">
        <v>925</v>
      </c>
      <c r="D249" s="76" t="s">
        <v>559</v>
      </c>
      <c r="E249" s="61">
        <v>6</v>
      </c>
      <c r="F249" s="78">
        <v>3959</v>
      </c>
      <c r="G249" s="78">
        <v>755</v>
      </c>
      <c r="H249" s="79">
        <v>0.2</v>
      </c>
      <c r="I249" s="80">
        <v>0.847436221267997</v>
      </c>
      <c r="J249" s="78">
        <v>604</v>
      </c>
      <c r="K249" s="81">
        <v>3624</v>
      </c>
      <c r="L249" s="65"/>
      <c r="M249" s="82">
        <v>6</v>
      </c>
      <c r="O249" s="60">
        <v>29789</v>
      </c>
      <c r="P249" s="60">
        <v>755</v>
      </c>
      <c r="Q249" s="60">
        <v>604</v>
      </c>
      <c r="R249" s="60">
        <v>566.25</v>
      </c>
      <c r="S249"/>
      <c r="T249" s="96">
        <f t="shared" si="12"/>
        <v>2391236</v>
      </c>
      <c r="U249" s="96">
        <f t="shared" si="13"/>
        <v>2241783.75</v>
      </c>
      <c r="V249"/>
      <c r="W249" s="94">
        <f t="shared" si="14"/>
        <v>2391236</v>
      </c>
      <c r="X249" s="94">
        <f t="shared" si="15"/>
        <v>2241783.75</v>
      </c>
      <c r="Y249"/>
    </row>
    <row r="250" spans="1:25" ht="45">
      <c r="A250" s="75">
        <v>240</v>
      </c>
      <c r="B250" s="76" t="s">
        <v>926</v>
      </c>
      <c r="C250" s="88" t="s">
        <v>925</v>
      </c>
      <c r="D250" s="76" t="s">
        <v>559</v>
      </c>
      <c r="E250" s="61">
        <v>0</v>
      </c>
      <c r="F250" s="78">
        <v>0</v>
      </c>
      <c r="G250" s="78">
        <v>0</v>
      </c>
      <c r="H250" s="79">
        <v>0</v>
      </c>
      <c r="I250" s="80"/>
      <c r="J250" s="78">
        <v>0</v>
      </c>
      <c r="K250" s="81">
        <v>0</v>
      </c>
      <c r="L250" s="65"/>
      <c r="M250" s="82">
        <v>0</v>
      </c>
      <c r="O250" s="60">
        <v>102715</v>
      </c>
      <c r="P250" s="60">
        <v>755</v>
      </c>
      <c r="Q250" s="60">
        <v>604</v>
      </c>
      <c r="R250" s="60">
        <v>566.25</v>
      </c>
      <c r="S250"/>
      <c r="T250" s="96">
        <f t="shared" si="12"/>
        <v>0</v>
      </c>
      <c r="U250" s="96">
        <f t="shared" si="13"/>
        <v>0</v>
      </c>
      <c r="V250"/>
      <c r="W250" s="94">
        <f t="shared" si="14"/>
        <v>0</v>
      </c>
      <c r="X250" s="94">
        <f t="shared" si="15"/>
        <v>0</v>
      </c>
      <c r="Y250"/>
    </row>
    <row r="251" spans="1:25" ht="78.75">
      <c r="A251" s="75">
        <v>241</v>
      </c>
      <c r="B251" s="76" t="s">
        <v>927</v>
      </c>
      <c r="C251" s="88" t="s">
        <v>928</v>
      </c>
      <c r="D251" s="76" t="s">
        <v>929</v>
      </c>
      <c r="E251" s="61">
        <v>0</v>
      </c>
      <c r="F251" s="78">
        <v>0</v>
      </c>
      <c r="G251" s="78">
        <v>0</v>
      </c>
      <c r="H251" s="79">
        <v>0</v>
      </c>
      <c r="I251" s="80"/>
      <c r="J251" s="78">
        <v>0</v>
      </c>
      <c r="K251" s="81">
        <v>0</v>
      </c>
      <c r="L251" s="65"/>
      <c r="M251" s="82">
        <v>0</v>
      </c>
      <c r="O251" s="60">
        <v>26018</v>
      </c>
      <c r="P251" s="60">
        <v>6913</v>
      </c>
      <c r="Q251" s="60">
        <v>5530.4</v>
      </c>
      <c r="R251" s="60">
        <v>5184.75</v>
      </c>
      <c r="S251"/>
      <c r="T251" s="96">
        <f t="shared" si="12"/>
        <v>0</v>
      </c>
      <c r="U251" s="96">
        <f t="shared" si="13"/>
        <v>0</v>
      </c>
      <c r="V251"/>
      <c r="W251" s="94">
        <f t="shared" si="14"/>
        <v>0</v>
      </c>
      <c r="X251" s="94">
        <f t="shared" si="15"/>
        <v>0</v>
      </c>
      <c r="Y251"/>
    </row>
    <row r="252" spans="1:25" ht="33.75">
      <c r="A252" s="75">
        <v>242</v>
      </c>
      <c r="B252" s="76" t="s">
        <v>930</v>
      </c>
      <c r="C252" s="88" t="s">
        <v>931</v>
      </c>
      <c r="D252" s="76" t="s">
        <v>559</v>
      </c>
      <c r="E252" s="61">
        <v>0</v>
      </c>
      <c r="F252" s="78">
        <v>0</v>
      </c>
      <c r="G252" s="78">
        <v>0</v>
      </c>
      <c r="H252" s="79">
        <v>0</v>
      </c>
      <c r="I252" s="80"/>
      <c r="J252" s="78">
        <v>0</v>
      </c>
      <c r="K252" s="81">
        <v>0</v>
      </c>
      <c r="L252" s="65"/>
      <c r="M252" s="82">
        <v>0</v>
      </c>
      <c r="O252" s="60">
        <v>39479</v>
      </c>
      <c r="P252" s="60">
        <v>391</v>
      </c>
      <c r="Q252" s="60">
        <v>312.8</v>
      </c>
      <c r="R252" s="60">
        <v>293.25</v>
      </c>
      <c r="S252"/>
      <c r="T252" s="96">
        <f t="shared" si="12"/>
        <v>0</v>
      </c>
      <c r="U252" s="96">
        <f t="shared" si="13"/>
        <v>0</v>
      </c>
      <c r="V252"/>
      <c r="W252" s="94">
        <f t="shared" si="14"/>
        <v>0</v>
      </c>
      <c r="X252" s="94">
        <f t="shared" si="15"/>
        <v>0</v>
      </c>
      <c r="Y252"/>
    </row>
    <row r="253" spans="1:25" ht="45">
      <c r="A253" s="75">
        <v>243</v>
      </c>
      <c r="B253" s="76" t="s">
        <v>932</v>
      </c>
      <c r="C253" s="88" t="s">
        <v>933</v>
      </c>
      <c r="D253" s="76" t="s">
        <v>559</v>
      </c>
      <c r="E253" s="61">
        <v>0</v>
      </c>
      <c r="F253" s="78">
        <v>0</v>
      </c>
      <c r="G253" s="78">
        <v>0</v>
      </c>
      <c r="H253" s="79">
        <v>0</v>
      </c>
      <c r="I253" s="80"/>
      <c r="J253" s="78">
        <v>0</v>
      </c>
      <c r="K253" s="81">
        <v>0</v>
      </c>
      <c r="L253" s="65"/>
      <c r="M253" s="82">
        <v>0</v>
      </c>
      <c r="O253" s="60">
        <v>28874</v>
      </c>
      <c r="P253" s="60">
        <v>100</v>
      </c>
      <c r="Q253" s="60">
        <v>80</v>
      </c>
      <c r="R253" s="60">
        <v>75</v>
      </c>
      <c r="S253"/>
      <c r="T253" s="96">
        <f t="shared" si="12"/>
        <v>0</v>
      </c>
      <c r="U253" s="96">
        <f t="shared" si="13"/>
        <v>0</v>
      </c>
      <c r="V253"/>
      <c r="W253" s="94">
        <f t="shared" si="14"/>
        <v>0</v>
      </c>
      <c r="X253" s="94">
        <f t="shared" si="15"/>
        <v>0</v>
      </c>
      <c r="Y253"/>
    </row>
    <row r="254" spans="1:25" ht="56.25">
      <c r="A254" s="75">
        <v>244</v>
      </c>
      <c r="B254" s="76" t="s">
        <v>934</v>
      </c>
      <c r="C254" s="88" t="s">
        <v>935</v>
      </c>
      <c r="D254" s="76" t="s">
        <v>559</v>
      </c>
      <c r="E254" s="61">
        <v>0</v>
      </c>
      <c r="F254" s="78">
        <v>0</v>
      </c>
      <c r="G254" s="78">
        <v>0</v>
      </c>
      <c r="H254" s="79">
        <v>0</v>
      </c>
      <c r="I254" s="80"/>
      <c r="J254" s="78">
        <v>0</v>
      </c>
      <c r="K254" s="81">
        <v>0</v>
      </c>
      <c r="L254" s="65"/>
      <c r="M254" s="82">
        <v>0</v>
      </c>
      <c r="O254" s="60">
        <v>99093</v>
      </c>
      <c r="P254" s="60">
        <v>5882</v>
      </c>
      <c r="Q254" s="60">
        <v>4705.6000000000004</v>
      </c>
      <c r="R254" s="60">
        <v>4411.5</v>
      </c>
      <c r="S254"/>
      <c r="T254" s="96">
        <f t="shared" si="12"/>
        <v>0</v>
      </c>
      <c r="U254" s="96">
        <f t="shared" si="13"/>
        <v>0</v>
      </c>
      <c r="V254"/>
      <c r="W254" s="94">
        <f t="shared" si="14"/>
        <v>0</v>
      </c>
      <c r="X254" s="94">
        <f t="shared" si="15"/>
        <v>0</v>
      </c>
      <c r="Y254"/>
    </row>
    <row r="255" spans="1:25" ht="78.75">
      <c r="A255" s="75">
        <v>245</v>
      </c>
      <c r="B255" s="76" t="s">
        <v>936</v>
      </c>
      <c r="C255" s="88" t="s">
        <v>937</v>
      </c>
      <c r="D255" s="76" t="s">
        <v>559</v>
      </c>
      <c r="E255" s="61">
        <v>0</v>
      </c>
      <c r="F255" s="78">
        <v>0</v>
      </c>
      <c r="G255" s="78">
        <v>0</v>
      </c>
      <c r="H255" s="79">
        <v>0</v>
      </c>
      <c r="I255" s="80"/>
      <c r="J255" s="78">
        <v>0</v>
      </c>
      <c r="K255" s="81">
        <v>0</v>
      </c>
      <c r="L255" s="65"/>
      <c r="M255" s="82">
        <v>0</v>
      </c>
      <c r="O255" s="60">
        <v>174544</v>
      </c>
      <c r="P255" s="60">
        <v>7700</v>
      </c>
      <c r="Q255" s="60">
        <v>6160</v>
      </c>
      <c r="R255" s="60">
        <v>5775</v>
      </c>
      <c r="S255"/>
      <c r="T255" s="96">
        <f t="shared" si="12"/>
        <v>0</v>
      </c>
      <c r="U255" s="96">
        <f t="shared" si="13"/>
        <v>0</v>
      </c>
      <c r="V255"/>
      <c r="W255" s="94">
        <f t="shared" si="14"/>
        <v>0</v>
      </c>
      <c r="X255" s="94">
        <f t="shared" si="15"/>
        <v>0</v>
      </c>
      <c r="Y255"/>
    </row>
    <row r="256" spans="1:25" ht="33.75">
      <c r="A256" s="75">
        <v>246</v>
      </c>
      <c r="B256" s="76" t="s">
        <v>938</v>
      </c>
      <c r="C256" s="88" t="s">
        <v>939</v>
      </c>
      <c r="D256" s="76" t="s">
        <v>559</v>
      </c>
      <c r="E256" s="61">
        <v>0</v>
      </c>
      <c r="F256" s="78">
        <v>0</v>
      </c>
      <c r="G256" s="78">
        <v>0</v>
      </c>
      <c r="H256" s="79">
        <v>0</v>
      </c>
      <c r="I256" s="80"/>
      <c r="J256" s="78">
        <v>0</v>
      </c>
      <c r="K256" s="81">
        <v>0</v>
      </c>
      <c r="L256" s="65"/>
      <c r="M256" s="82">
        <v>0</v>
      </c>
      <c r="O256" s="60">
        <v>71000</v>
      </c>
      <c r="P256" s="60">
        <v>3966</v>
      </c>
      <c r="Q256" s="60">
        <v>3172.8</v>
      </c>
      <c r="R256" s="60">
        <v>2974.5</v>
      </c>
      <c r="S256"/>
      <c r="T256" s="96">
        <f t="shared" si="12"/>
        <v>0</v>
      </c>
      <c r="U256" s="96">
        <f t="shared" si="13"/>
        <v>0</v>
      </c>
      <c r="V256"/>
      <c r="W256" s="94">
        <f t="shared" si="14"/>
        <v>0</v>
      </c>
      <c r="X256" s="94">
        <f t="shared" si="15"/>
        <v>0</v>
      </c>
      <c r="Y256"/>
    </row>
    <row r="257" spans="1:25" ht="33.75">
      <c r="A257" s="75">
        <v>247</v>
      </c>
      <c r="B257" s="76" t="s">
        <v>940</v>
      </c>
      <c r="C257" s="88" t="s">
        <v>941</v>
      </c>
      <c r="D257" s="76" t="s">
        <v>559</v>
      </c>
      <c r="E257" s="61">
        <v>0</v>
      </c>
      <c r="F257" s="78">
        <v>0</v>
      </c>
      <c r="G257" s="78">
        <v>0</v>
      </c>
      <c r="H257" s="79">
        <v>0</v>
      </c>
      <c r="I257" s="80"/>
      <c r="J257" s="78">
        <v>0</v>
      </c>
      <c r="K257" s="81">
        <v>0</v>
      </c>
      <c r="L257" s="65"/>
      <c r="M257" s="82">
        <v>0</v>
      </c>
      <c r="O257" s="60">
        <v>87954</v>
      </c>
      <c r="P257" s="60">
        <v>7700</v>
      </c>
      <c r="Q257" s="60">
        <v>6160</v>
      </c>
      <c r="R257" s="60">
        <v>5775</v>
      </c>
      <c r="S257"/>
      <c r="T257" s="96">
        <f t="shared" si="12"/>
        <v>0</v>
      </c>
      <c r="U257" s="96">
        <f t="shared" si="13"/>
        <v>0</v>
      </c>
      <c r="V257"/>
      <c r="W257" s="94">
        <f t="shared" si="14"/>
        <v>0</v>
      </c>
      <c r="X257" s="94">
        <f t="shared" si="15"/>
        <v>0</v>
      </c>
      <c r="Y257"/>
    </row>
    <row r="258" spans="1:25" ht="123.75">
      <c r="A258" s="75">
        <v>248</v>
      </c>
      <c r="B258" s="76" t="s">
        <v>942</v>
      </c>
      <c r="C258" s="88" t="s">
        <v>943</v>
      </c>
      <c r="D258" s="76" t="s">
        <v>559</v>
      </c>
      <c r="E258" s="61">
        <v>7</v>
      </c>
      <c r="F258" s="78">
        <v>1301</v>
      </c>
      <c r="G258" s="78">
        <v>345</v>
      </c>
      <c r="H258" s="79">
        <v>0.2</v>
      </c>
      <c r="I258" s="80">
        <v>0.78785549577248304</v>
      </c>
      <c r="J258" s="78">
        <v>276</v>
      </c>
      <c r="K258" s="81">
        <v>1932</v>
      </c>
      <c r="L258" s="65"/>
      <c r="M258" s="82">
        <v>7</v>
      </c>
      <c r="O258" s="60">
        <v>9219</v>
      </c>
      <c r="P258" s="60">
        <v>345</v>
      </c>
      <c r="Q258" s="60">
        <v>276</v>
      </c>
      <c r="R258" s="60">
        <v>258.75</v>
      </c>
      <c r="S258"/>
      <c r="T258" s="96">
        <f t="shared" si="12"/>
        <v>359076</v>
      </c>
      <c r="U258" s="96">
        <f t="shared" si="13"/>
        <v>336633.75</v>
      </c>
      <c r="V258"/>
      <c r="W258" s="94">
        <f t="shared" si="14"/>
        <v>359076</v>
      </c>
      <c r="X258" s="94">
        <f t="shared" si="15"/>
        <v>336633.75</v>
      </c>
      <c r="Y258"/>
    </row>
    <row r="259" spans="1:25" ht="123.75">
      <c r="A259" s="75">
        <v>249</v>
      </c>
      <c r="B259" s="76" t="s">
        <v>944</v>
      </c>
      <c r="C259" s="88" t="s">
        <v>943</v>
      </c>
      <c r="D259" s="76" t="s">
        <v>559</v>
      </c>
      <c r="E259" s="61">
        <v>0</v>
      </c>
      <c r="F259" s="78">
        <v>0</v>
      </c>
      <c r="G259" s="78">
        <v>0</v>
      </c>
      <c r="H259" s="79">
        <v>0</v>
      </c>
      <c r="I259" s="80"/>
      <c r="J259" s="78">
        <v>0</v>
      </c>
      <c r="K259" s="81">
        <v>0</v>
      </c>
      <c r="L259" s="65"/>
      <c r="M259" s="82">
        <v>0</v>
      </c>
      <c r="O259" s="60">
        <v>27911</v>
      </c>
      <c r="P259" s="60">
        <v>3315</v>
      </c>
      <c r="Q259" s="60">
        <v>2652</v>
      </c>
      <c r="R259" s="60">
        <v>2486.25</v>
      </c>
      <c r="S259"/>
      <c r="T259" s="96">
        <f t="shared" si="12"/>
        <v>0</v>
      </c>
      <c r="U259" s="96">
        <f t="shared" si="13"/>
        <v>0</v>
      </c>
      <c r="V259"/>
      <c r="W259" s="94">
        <f t="shared" si="14"/>
        <v>0</v>
      </c>
      <c r="X259" s="94">
        <f t="shared" si="15"/>
        <v>0</v>
      </c>
      <c r="Y259"/>
    </row>
    <row r="260" spans="1:25" ht="146.25">
      <c r="A260" s="75">
        <v>250</v>
      </c>
      <c r="B260" s="76" t="s">
        <v>945</v>
      </c>
      <c r="C260" s="88" t="s">
        <v>946</v>
      </c>
      <c r="D260" s="76" t="s">
        <v>559</v>
      </c>
      <c r="E260" s="61">
        <v>0</v>
      </c>
      <c r="F260" s="78">
        <v>0</v>
      </c>
      <c r="G260" s="78">
        <v>0</v>
      </c>
      <c r="H260" s="79">
        <v>0</v>
      </c>
      <c r="I260" s="80"/>
      <c r="J260" s="78">
        <v>0</v>
      </c>
      <c r="K260" s="81">
        <v>0</v>
      </c>
      <c r="L260" s="65"/>
      <c r="M260" s="82">
        <v>0</v>
      </c>
      <c r="O260" s="60">
        <v>68476</v>
      </c>
      <c r="P260" s="60">
        <v>147</v>
      </c>
      <c r="Q260" s="60">
        <v>117.6</v>
      </c>
      <c r="R260" s="60">
        <v>110.25</v>
      </c>
      <c r="S260"/>
      <c r="T260" s="96">
        <f t="shared" si="12"/>
        <v>0</v>
      </c>
      <c r="U260" s="96">
        <f t="shared" si="13"/>
        <v>0</v>
      </c>
      <c r="V260"/>
      <c r="W260" s="94">
        <f t="shared" si="14"/>
        <v>0</v>
      </c>
      <c r="X260" s="94">
        <f t="shared" si="15"/>
        <v>0</v>
      </c>
      <c r="Y260"/>
    </row>
    <row r="261" spans="1:25" ht="146.25">
      <c r="A261" s="75">
        <v>251</v>
      </c>
      <c r="B261" s="76" t="s">
        <v>947</v>
      </c>
      <c r="C261" s="88" t="s">
        <v>948</v>
      </c>
      <c r="D261" s="76" t="s">
        <v>559</v>
      </c>
      <c r="E261" s="61">
        <v>0</v>
      </c>
      <c r="F261" s="78">
        <v>0</v>
      </c>
      <c r="G261" s="78">
        <v>0</v>
      </c>
      <c r="H261" s="79">
        <v>0</v>
      </c>
      <c r="I261" s="80"/>
      <c r="J261" s="78">
        <v>0</v>
      </c>
      <c r="K261" s="81">
        <v>0</v>
      </c>
      <c r="L261" s="65"/>
      <c r="M261" s="82">
        <v>0</v>
      </c>
      <c r="O261" s="60">
        <v>80205</v>
      </c>
      <c r="P261" s="60">
        <v>165</v>
      </c>
      <c r="Q261" s="60">
        <v>132</v>
      </c>
      <c r="R261" s="60">
        <v>123.75</v>
      </c>
      <c r="S261"/>
      <c r="T261" s="96">
        <f t="shared" si="12"/>
        <v>0</v>
      </c>
      <c r="U261" s="96">
        <f t="shared" si="13"/>
        <v>0</v>
      </c>
      <c r="V261"/>
      <c r="W261" s="94">
        <f t="shared" si="14"/>
        <v>0</v>
      </c>
      <c r="X261" s="94">
        <f t="shared" si="15"/>
        <v>0</v>
      </c>
      <c r="Y261"/>
    </row>
    <row r="262" spans="1:25" ht="78.75">
      <c r="A262" s="75">
        <v>252</v>
      </c>
      <c r="B262" s="76" t="s">
        <v>949</v>
      </c>
      <c r="C262" s="88" t="s">
        <v>950</v>
      </c>
      <c r="D262" s="76" t="s">
        <v>559</v>
      </c>
      <c r="E262" s="61">
        <v>0</v>
      </c>
      <c r="F262" s="78">
        <v>0</v>
      </c>
      <c r="G262" s="78">
        <v>0</v>
      </c>
      <c r="H262" s="79">
        <v>0</v>
      </c>
      <c r="I262" s="80"/>
      <c r="J262" s="78">
        <v>0</v>
      </c>
      <c r="K262" s="81">
        <v>0</v>
      </c>
      <c r="L262" s="65"/>
      <c r="M262" s="82">
        <v>0</v>
      </c>
      <c r="O262" s="60">
        <v>17081</v>
      </c>
      <c r="P262" s="60">
        <v>490</v>
      </c>
      <c r="Q262" s="60">
        <v>392</v>
      </c>
      <c r="R262" s="60">
        <v>367.5</v>
      </c>
      <c r="S262"/>
      <c r="T262" s="96">
        <f t="shared" si="12"/>
        <v>0</v>
      </c>
      <c r="U262" s="96">
        <f t="shared" si="13"/>
        <v>0</v>
      </c>
      <c r="V262"/>
      <c r="W262" s="94">
        <f t="shared" si="14"/>
        <v>0</v>
      </c>
      <c r="X262" s="94">
        <f t="shared" si="15"/>
        <v>0</v>
      </c>
      <c r="Y262"/>
    </row>
    <row r="263" spans="1:25" ht="78.75">
      <c r="A263" s="75">
        <v>253</v>
      </c>
      <c r="B263" s="76" t="s">
        <v>951</v>
      </c>
      <c r="C263" s="88" t="s">
        <v>950</v>
      </c>
      <c r="D263" s="76" t="s">
        <v>559</v>
      </c>
      <c r="E263" s="61">
        <v>0</v>
      </c>
      <c r="F263" s="78">
        <v>0</v>
      </c>
      <c r="G263" s="78">
        <v>0</v>
      </c>
      <c r="H263" s="79">
        <v>0</v>
      </c>
      <c r="I263" s="80"/>
      <c r="J263" s="78">
        <v>0</v>
      </c>
      <c r="K263" s="81">
        <v>0</v>
      </c>
      <c r="L263" s="65"/>
      <c r="M263" s="82">
        <v>0</v>
      </c>
      <c r="O263" s="60">
        <v>50904</v>
      </c>
      <c r="P263" s="60">
        <v>626</v>
      </c>
      <c r="Q263" s="60">
        <v>500.8</v>
      </c>
      <c r="R263" s="60">
        <v>469.5</v>
      </c>
      <c r="S263"/>
      <c r="T263" s="96">
        <f t="shared" si="12"/>
        <v>0</v>
      </c>
      <c r="U263" s="96">
        <f t="shared" si="13"/>
        <v>0</v>
      </c>
      <c r="V263"/>
      <c r="W263" s="94">
        <f t="shared" si="14"/>
        <v>0</v>
      </c>
      <c r="X263" s="94">
        <f t="shared" si="15"/>
        <v>0</v>
      </c>
      <c r="Y263"/>
    </row>
    <row r="264" spans="1:25" ht="101.25">
      <c r="A264" s="75">
        <v>254</v>
      </c>
      <c r="B264" s="76" t="s">
        <v>952</v>
      </c>
      <c r="C264" s="88" t="s">
        <v>953</v>
      </c>
      <c r="D264" s="76" t="s">
        <v>912</v>
      </c>
      <c r="E264" s="61">
        <v>0</v>
      </c>
      <c r="F264" s="78">
        <v>0</v>
      </c>
      <c r="G264" s="78">
        <v>0</v>
      </c>
      <c r="H264" s="79">
        <v>0</v>
      </c>
      <c r="I264" s="80"/>
      <c r="J264" s="78">
        <v>0</v>
      </c>
      <c r="K264" s="81">
        <v>0</v>
      </c>
      <c r="L264" s="65"/>
      <c r="M264" s="82">
        <v>0</v>
      </c>
      <c r="O264" s="60">
        <v>38149</v>
      </c>
      <c r="P264" s="60">
        <v>482</v>
      </c>
      <c r="Q264" s="60">
        <v>385.6</v>
      </c>
      <c r="R264" s="60">
        <v>361.5</v>
      </c>
      <c r="S264"/>
      <c r="T264" s="96">
        <f t="shared" si="12"/>
        <v>0</v>
      </c>
      <c r="U264" s="96">
        <f t="shared" si="13"/>
        <v>0</v>
      </c>
      <c r="V264"/>
      <c r="W264" s="94">
        <f t="shared" si="14"/>
        <v>0</v>
      </c>
      <c r="X264" s="94">
        <f t="shared" si="15"/>
        <v>0</v>
      </c>
      <c r="Y264"/>
    </row>
    <row r="265" spans="1:25" ht="101.25">
      <c r="A265" s="75">
        <v>255</v>
      </c>
      <c r="B265" s="76" t="s">
        <v>954</v>
      </c>
      <c r="C265" s="88" t="s">
        <v>953</v>
      </c>
      <c r="D265" s="76" t="s">
        <v>912</v>
      </c>
      <c r="E265" s="61">
        <v>0</v>
      </c>
      <c r="F265" s="78">
        <v>0</v>
      </c>
      <c r="G265" s="78">
        <v>0</v>
      </c>
      <c r="H265" s="79">
        <v>0</v>
      </c>
      <c r="I265" s="80"/>
      <c r="J265" s="78">
        <v>0</v>
      </c>
      <c r="K265" s="81">
        <v>0</v>
      </c>
      <c r="L265" s="65"/>
      <c r="M265" s="82">
        <v>0</v>
      </c>
      <c r="O265" s="60">
        <v>115497</v>
      </c>
      <c r="P265" s="60">
        <v>482</v>
      </c>
      <c r="Q265" s="60">
        <v>385.6</v>
      </c>
      <c r="R265" s="60">
        <v>361.5</v>
      </c>
      <c r="S265"/>
      <c r="T265" s="96">
        <f t="shared" si="12"/>
        <v>0</v>
      </c>
      <c r="U265" s="96">
        <f t="shared" si="13"/>
        <v>0</v>
      </c>
      <c r="V265"/>
      <c r="W265" s="94">
        <f t="shared" si="14"/>
        <v>0</v>
      </c>
      <c r="X265" s="94">
        <f t="shared" si="15"/>
        <v>0</v>
      </c>
      <c r="Y265"/>
    </row>
    <row r="266" spans="1:25" ht="78.75">
      <c r="A266" s="75">
        <v>256</v>
      </c>
      <c r="B266" s="76" t="s">
        <v>955</v>
      </c>
      <c r="C266" s="88" t="s">
        <v>956</v>
      </c>
      <c r="D266" s="76" t="s">
        <v>559</v>
      </c>
      <c r="E266" s="61">
        <v>0</v>
      </c>
      <c r="F266" s="78">
        <v>0</v>
      </c>
      <c r="G266" s="78">
        <v>0</v>
      </c>
      <c r="H266" s="79">
        <v>0</v>
      </c>
      <c r="I266" s="80"/>
      <c r="J266" s="78">
        <v>0</v>
      </c>
      <c r="K266" s="81">
        <v>0</v>
      </c>
      <c r="L266" s="65"/>
      <c r="M266" s="82">
        <v>0</v>
      </c>
      <c r="O266" s="60">
        <v>95021</v>
      </c>
      <c r="P266" s="60">
        <v>5741</v>
      </c>
      <c r="Q266" s="60">
        <v>4592.8</v>
      </c>
      <c r="R266" s="60">
        <v>4305.75</v>
      </c>
      <c r="S266"/>
      <c r="T266" s="96">
        <f t="shared" ref="T266:T329" si="16">F266*Q266</f>
        <v>0</v>
      </c>
      <c r="U266" s="96">
        <f t="shared" ref="U266:U329" si="17">F266*R266</f>
        <v>0</v>
      </c>
      <c r="V266"/>
      <c r="W266" s="94">
        <f t="shared" ref="W266:W329" si="18">T266-L266</f>
        <v>0</v>
      </c>
      <c r="X266" s="94">
        <f t="shared" ref="X266:X329" si="19">U266-L266</f>
        <v>0</v>
      </c>
      <c r="Y266"/>
    </row>
    <row r="267" spans="1:25" ht="78.75">
      <c r="A267" s="75">
        <v>257</v>
      </c>
      <c r="B267" s="76" t="s">
        <v>957</v>
      </c>
      <c r="C267" s="88" t="s">
        <v>956</v>
      </c>
      <c r="D267" s="76" t="s">
        <v>559</v>
      </c>
      <c r="E267" s="61">
        <v>0</v>
      </c>
      <c r="F267" s="78">
        <v>0</v>
      </c>
      <c r="G267" s="78">
        <v>0</v>
      </c>
      <c r="H267" s="79">
        <v>0</v>
      </c>
      <c r="I267" s="80"/>
      <c r="J267" s="78">
        <v>0</v>
      </c>
      <c r="K267" s="81">
        <v>0</v>
      </c>
      <c r="L267" s="65"/>
      <c r="M267" s="82">
        <v>0</v>
      </c>
      <c r="O267" s="60">
        <v>291850</v>
      </c>
      <c r="P267" s="60">
        <v>5741</v>
      </c>
      <c r="Q267" s="60">
        <v>4592.8</v>
      </c>
      <c r="R267" s="60">
        <v>4305.75</v>
      </c>
      <c r="S267"/>
      <c r="T267" s="96">
        <f t="shared" si="16"/>
        <v>0</v>
      </c>
      <c r="U267" s="96">
        <f t="shared" si="17"/>
        <v>0</v>
      </c>
      <c r="V267"/>
      <c r="W267" s="94">
        <f t="shared" si="18"/>
        <v>0</v>
      </c>
      <c r="X267" s="94">
        <f t="shared" si="19"/>
        <v>0</v>
      </c>
      <c r="Y267"/>
    </row>
    <row r="268" spans="1:25" ht="146.25">
      <c r="A268" s="75">
        <v>258</v>
      </c>
      <c r="B268" s="76" t="s">
        <v>958</v>
      </c>
      <c r="C268" s="88" t="s">
        <v>959</v>
      </c>
      <c r="D268" s="76" t="s">
        <v>912</v>
      </c>
      <c r="E268" s="61">
        <v>0</v>
      </c>
      <c r="F268" s="78">
        <v>0</v>
      </c>
      <c r="G268" s="78">
        <v>0</v>
      </c>
      <c r="H268" s="79">
        <v>0</v>
      </c>
      <c r="I268" s="80"/>
      <c r="J268" s="78">
        <v>0</v>
      </c>
      <c r="K268" s="81">
        <v>0</v>
      </c>
      <c r="L268" s="65"/>
      <c r="M268" s="82">
        <v>0</v>
      </c>
      <c r="O268" s="60">
        <v>249977</v>
      </c>
      <c r="P268" s="60">
        <v>4236</v>
      </c>
      <c r="Q268" s="60">
        <v>3388.8</v>
      </c>
      <c r="R268" s="60">
        <v>3177</v>
      </c>
      <c r="S268"/>
      <c r="T268" s="96">
        <f t="shared" si="16"/>
        <v>0</v>
      </c>
      <c r="U268" s="96">
        <f t="shared" si="17"/>
        <v>0</v>
      </c>
      <c r="V268"/>
      <c r="W268" s="94">
        <f t="shared" si="18"/>
        <v>0</v>
      </c>
      <c r="X268" s="94">
        <f t="shared" si="19"/>
        <v>0</v>
      </c>
      <c r="Y268"/>
    </row>
    <row r="269" spans="1:25" ht="146.25">
      <c r="A269" s="75">
        <v>259</v>
      </c>
      <c r="B269" s="76" t="s">
        <v>960</v>
      </c>
      <c r="C269" s="88" t="s">
        <v>959</v>
      </c>
      <c r="D269" s="76" t="s">
        <v>912</v>
      </c>
      <c r="E269" s="61">
        <v>0</v>
      </c>
      <c r="F269" s="78">
        <v>0</v>
      </c>
      <c r="G269" s="78">
        <v>0</v>
      </c>
      <c r="H269" s="79">
        <v>0</v>
      </c>
      <c r="I269" s="80"/>
      <c r="J269" s="78">
        <v>0</v>
      </c>
      <c r="K269" s="81">
        <v>0</v>
      </c>
      <c r="L269" s="65"/>
      <c r="M269" s="82">
        <v>0</v>
      </c>
      <c r="O269" s="60">
        <v>790850</v>
      </c>
      <c r="P269" s="60">
        <v>10816</v>
      </c>
      <c r="Q269" s="60">
        <v>8652.7999999999993</v>
      </c>
      <c r="R269" s="60">
        <v>8112</v>
      </c>
      <c r="S269"/>
      <c r="T269" s="96">
        <f t="shared" si="16"/>
        <v>0</v>
      </c>
      <c r="U269" s="96">
        <f t="shared" si="17"/>
        <v>0</v>
      </c>
      <c r="V269"/>
      <c r="W269" s="94">
        <f t="shared" si="18"/>
        <v>0</v>
      </c>
      <c r="X269" s="94">
        <f t="shared" si="19"/>
        <v>0</v>
      </c>
      <c r="Y269"/>
    </row>
    <row r="270" spans="1:25" ht="146.25">
      <c r="A270" s="75">
        <v>260</v>
      </c>
      <c r="B270" s="76" t="s">
        <v>961</v>
      </c>
      <c r="C270" s="88" t="s">
        <v>962</v>
      </c>
      <c r="D270" s="76" t="s">
        <v>912</v>
      </c>
      <c r="E270" s="61">
        <v>0</v>
      </c>
      <c r="F270" s="78">
        <v>0</v>
      </c>
      <c r="G270" s="78">
        <v>0</v>
      </c>
      <c r="H270" s="79">
        <v>0</v>
      </c>
      <c r="I270" s="80"/>
      <c r="J270" s="78">
        <v>0</v>
      </c>
      <c r="K270" s="81">
        <v>0</v>
      </c>
      <c r="L270" s="65"/>
      <c r="M270" s="82">
        <v>0</v>
      </c>
      <c r="O270" s="60">
        <v>124989</v>
      </c>
      <c r="P270" s="60">
        <v>4378</v>
      </c>
      <c r="Q270" s="60">
        <v>3502.4</v>
      </c>
      <c r="R270" s="60">
        <v>3283.5</v>
      </c>
      <c r="S270"/>
      <c r="T270" s="96">
        <f t="shared" si="16"/>
        <v>0</v>
      </c>
      <c r="U270" s="96">
        <f t="shared" si="17"/>
        <v>0</v>
      </c>
      <c r="V270"/>
      <c r="W270" s="94">
        <f t="shared" si="18"/>
        <v>0</v>
      </c>
      <c r="X270" s="94">
        <f t="shared" si="19"/>
        <v>0</v>
      </c>
      <c r="Y270"/>
    </row>
    <row r="271" spans="1:25" ht="146.25">
      <c r="A271" s="75">
        <v>261</v>
      </c>
      <c r="B271" s="76" t="s">
        <v>963</v>
      </c>
      <c r="C271" s="88" t="s">
        <v>962</v>
      </c>
      <c r="D271" s="76" t="s">
        <v>912</v>
      </c>
      <c r="E271" s="61">
        <v>0</v>
      </c>
      <c r="F271" s="78">
        <v>0</v>
      </c>
      <c r="G271" s="78">
        <v>0</v>
      </c>
      <c r="H271" s="79">
        <v>0</v>
      </c>
      <c r="I271" s="80"/>
      <c r="J271" s="78">
        <v>0</v>
      </c>
      <c r="K271" s="81">
        <v>0</v>
      </c>
      <c r="L271" s="65"/>
      <c r="M271" s="82">
        <v>0</v>
      </c>
      <c r="O271" s="60">
        <v>525669</v>
      </c>
      <c r="P271" s="60">
        <v>5408</v>
      </c>
      <c r="Q271" s="60">
        <v>4326.3999999999996</v>
      </c>
      <c r="R271" s="60">
        <v>4056</v>
      </c>
      <c r="S271"/>
      <c r="T271" s="96">
        <f t="shared" si="16"/>
        <v>0</v>
      </c>
      <c r="U271" s="96">
        <f t="shared" si="17"/>
        <v>0</v>
      </c>
      <c r="V271"/>
      <c r="W271" s="94">
        <f t="shared" si="18"/>
        <v>0</v>
      </c>
      <c r="X271" s="94">
        <f t="shared" si="19"/>
        <v>0</v>
      </c>
      <c r="Y271"/>
    </row>
    <row r="272" spans="1:25" ht="33.75">
      <c r="A272" s="75">
        <v>262</v>
      </c>
      <c r="B272" s="76" t="s">
        <v>964</v>
      </c>
      <c r="C272" s="88" t="s">
        <v>965</v>
      </c>
      <c r="D272" s="76" t="s">
        <v>559</v>
      </c>
      <c r="E272" s="61">
        <v>0</v>
      </c>
      <c r="F272" s="78">
        <v>0</v>
      </c>
      <c r="G272" s="78">
        <v>0</v>
      </c>
      <c r="H272" s="79">
        <v>0</v>
      </c>
      <c r="I272" s="80"/>
      <c r="J272" s="78">
        <v>0</v>
      </c>
      <c r="K272" s="81">
        <v>0</v>
      </c>
      <c r="L272" s="65"/>
      <c r="M272" s="82">
        <v>0</v>
      </c>
      <c r="O272" s="60">
        <v>7918</v>
      </c>
      <c r="P272" s="60">
        <v>337</v>
      </c>
      <c r="Q272" s="60">
        <v>269.60000000000002</v>
      </c>
      <c r="R272" s="60">
        <v>252.75</v>
      </c>
      <c r="S272"/>
      <c r="T272" s="96">
        <f t="shared" si="16"/>
        <v>0</v>
      </c>
      <c r="U272" s="96">
        <f t="shared" si="17"/>
        <v>0</v>
      </c>
      <c r="V272"/>
      <c r="W272" s="94">
        <f t="shared" si="18"/>
        <v>0</v>
      </c>
      <c r="X272" s="94">
        <f t="shared" si="19"/>
        <v>0</v>
      </c>
      <c r="Y272"/>
    </row>
    <row r="273" spans="1:25" ht="33.75">
      <c r="A273" s="75">
        <v>263</v>
      </c>
      <c r="B273" s="76" t="s">
        <v>966</v>
      </c>
      <c r="C273" s="88" t="s">
        <v>965</v>
      </c>
      <c r="D273" s="76" t="s">
        <v>559</v>
      </c>
      <c r="E273" s="61">
        <v>0</v>
      </c>
      <c r="F273" s="78">
        <v>0</v>
      </c>
      <c r="G273" s="78">
        <v>0</v>
      </c>
      <c r="H273" s="79">
        <v>0</v>
      </c>
      <c r="I273" s="80"/>
      <c r="J273" s="78">
        <v>0</v>
      </c>
      <c r="K273" s="81">
        <v>0</v>
      </c>
      <c r="L273" s="65"/>
      <c r="M273" s="82">
        <v>0</v>
      </c>
      <c r="O273" s="60">
        <v>48528</v>
      </c>
      <c r="P273" s="60">
        <v>337</v>
      </c>
      <c r="Q273" s="60">
        <v>269.60000000000002</v>
      </c>
      <c r="R273" s="60">
        <v>252.75</v>
      </c>
      <c r="S273"/>
      <c r="T273" s="96">
        <f t="shared" si="16"/>
        <v>0</v>
      </c>
      <c r="U273" s="96">
        <f t="shared" si="17"/>
        <v>0</v>
      </c>
      <c r="V273"/>
      <c r="W273" s="94">
        <f t="shared" si="18"/>
        <v>0</v>
      </c>
      <c r="X273" s="94">
        <f t="shared" si="19"/>
        <v>0</v>
      </c>
      <c r="Y273"/>
    </row>
    <row r="274" spans="1:25" ht="67.5">
      <c r="A274" s="75">
        <v>264</v>
      </c>
      <c r="B274" s="76" t="s">
        <v>967</v>
      </c>
      <c r="C274" s="88" t="s">
        <v>968</v>
      </c>
      <c r="D274" s="76" t="s">
        <v>559</v>
      </c>
      <c r="E274" s="61">
        <v>0</v>
      </c>
      <c r="F274" s="78">
        <v>0</v>
      </c>
      <c r="G274" s="78">
        <v>0</v>
      </c>
      <c r="H274" s="79">
        <v>0</v>
      </c>
      <c r="I274" s="80"/>
      <c r="J274" s="78">
        <v>0</v>
      </c>
      <c r="K274" s="81">
        <v>0</v>
      </c>
      <c r="L274" s="65"/>
      <c r="M274" s="82">
        <v>0</v>
      </c>
      <c r="O274" s="60">
        <v>31391</v>
      </c>
      <c r="P274" s="60">
        <v>537</v>
      </c>
      <c r="Q274" s="60">
        <v>429.6</v>
      </c>
      <c r="R274" s="60">
        <v>402.75</v>
      </c>
      <c r="S274"/>
      <c r="T274" s="96">
        <f t="shared" si="16"/>
        <v>0</v>
      </c>
      <c r="U274" s="96">
        <f t="shared" si="17"/>
        <v>0</v>
      </c>
      <c r="V274"/>
      <c r="W274" s="94">
        <f t="shared" si="18"/>
        <v>0</v>
      </c>
      <c r="X274" s="94">
        <f t="shared" si="19"/>
        <v>0</v>
      </c>
      <c r="Y274"/>
    </row>
    <row r="275" spans="1:25" ht="67.5">
      <c r="A275" s="75">
        <v>265</v>
      </c>
      <c r="B275" s="76" t="s">
        <v>969</v>
      </c>
      <c r="C275" s="88" t="s">
        <v>968</v>
      </c>
      <c r="D275" s="76" t="s">
        <v>559</v>
      </c>
      <c r="E275" s="61">
        <v>0</v>
      </c>
      <c r="F275" s="78">
        <v>0</v>
      </c>
      <c r="G275" s="78">
        <v>0</v>
      </c>
      <c r="H275" s="79">
        <v>0</v>
      </c>
      <c r="I275" s="80"/>
      <c r="J275" s="78">
        <v>0</v>
      </c>
      <c r="K275" s="81">
        <v>0</v>
      </c>
      <c r="L275" s="65"/>
      <c r="M275" s="82">
        <v>0</v>
      </c>
      <c r="O275" s="60">
        <v>179662</v>
      </c>
      <c r="P275" s="60">
        <v>537</v>
      </c>
      <c r="Q275" s="60">
        <v>429.6</v>
      </c>
      <c r="R275" s="60">
        <v>402.75</v>
      </c>
      <c r="S275"/>
      <c r="T275" s="96">
        <f t="shared" si="16"/>
        <v>0</v>
      </c>
      <c r="U275" s="96">
        <f t="shared" si="17"/>
        <v>0</v>
      </c>
      <c r="V275"/>
      <c r="W275" s="94">
        <f t="shared" si="18"/>
        <v>0</v>
      </c>
      <c r="X275" s="94">
        <f t="shared" si="19"/>
        <v>0</v>
      </c>
      <c r="Y275"/>
    </row>
    <row r="276" spans="1:25" ht="67.5">
      <c r="A276" s="75">
        <v>266</v>
      </c>
      <c r="B276" s="76" t="s">
        <v>970</v>
      </c>
      <c r="C276" s="88" t="s">
        <v>971</v>
      </c>
      <c r="D276" s="76" t="s">
        <v>559</v>
      </c>
      <c r="E276" s="61">
        <v>0</v>
      </c>
      <c r="F276" s="78">
        <v>0</v>
      </c>
      <c r="G276" s="78">
        <v>0</v>
      </c>
      <c r="H276" s="79">
        <v>0</v>
      </c>
      <c r="I276" s="80"/>
      <c r="J276" s="78">
        <v>0</v>
      </c>
      <c r="K276" s="81">
        <v>0</v>
      </c>
      <c r="L276" s="65"/>
      <c r="M276" s="82">
        <v>0</v>
      </c>
      <c r="O276" s="60">
        <v>35633</v>
      </c>
      <c r="P276" s="60">
        <v>964</v>
      </c>
      <c r="Q276" s="60">
        <v>771.2</v>
      </c>
      <c r="R276" s="60">
        <v>723</v>
      </c>
      <c r="S276"/>
      <c r="T276" s="96">
        <f t="shared" si="16"/>
        <v>0</v>
      </c>
      <c r="U276" s="96">
        <f t="shared" si="17"/>
        <v>0</v>
      </c>
      <c r="V276"/>
      <c r="W276" s="94">
        <f t="shared" si="18"/>
        <v>0</v>
      </c>
      <c r="X276" s="94">
        <f t="shared" si="19"/>
        <v>0</v>
      </c>
      <c r="Y276"/>
    </row>
    <row r="277" spans="1:25" ht="67.5">
      <c r="A277" s="75">
        <v>267</v>
      </c>
      <c r="B277" s="76" t="s">
        <v>972</v>
      </c>
      <c r="C277" s="88" t="s">
        <v>971</v>
      </c>
      <c r="D277" s="76" t="s">
        <v>559</v>
      </c>
      <c r="E277" s="61">
        <v>0</v>
      </c>
      <c r="F277" s="78">
        <v>0</v>
      </c>
      <c r="G277" s="78">
        <v>0</v>
      </c>
      <c r="H277" s="79">
        <v>0</v>
      </c>
      <c r="I277" s="80"/>
      <c r="J277" s="78">
        <v>0</v>
      </c>
      <c r="K277" s="81">
        <v>0</v>
      </c>
      <c r="L277" s="65"/>
      <c r="M277" s="82">
        <v>0</v>
      </c>
      <c r="O277" s="60">
        <v>224576</v>
      </c>
      <c r="P277" s="60">
        <v>964</v>
      </c>
      <c r="Q277" s="60">
        <v>771.2</v>
      </c>
      <c r="R277" s="60">
        <v>723</v>
      </c>
      <c r="S277"/>
      <c r="T277" s="96">
        <f t="shared" si="16"/>
        <v>0</v>
      </c>
      <c r="U277" s="96">
        <f t="shared" si="17"/>
        <v>0</v>
      </c>
      <c r="V277"/>
      <c r="W277" s="94">
        <f t="shared" si="18"/>
        <v>0</v>
      </c>
      <c r="X277" s="94">
        <f t="shared" si="19"/>
        <v>0</v>
      </c>
      <c r="Y277"/>
    </row>
    <row r="278" spans="1:25" ht="78.75">
      <c r="A278" s="75">
        <v>268</v>
      </c>
      <c r="B278" s="76" t="s">
        <v>973</v>
      </c>
      <c r="C278" s="88" t="s">
        <v>974</v>
      </c>
      <c r="D278" s="76" t="s">
        <v>559</v>
      </c>
      <c r="E278" s="61">
        <v>0</v>
      </c>
      <c r="F278" s="78">
        <v>0</v>
      </c>
      <c r="G278" s="78">
        <v>0</v>
      </c>
      <c r="H278" s="79">
        <v>0</v>
      </c>
      <c r="I278" s="80"/>
      <c r="J278" s="78">
        <v>0</v>
      </c>
      <c r="K278" s="81">
        <v>0</v>
      </c>
      <c r="L278" s="65"/>
      <c r="M278" s="82">
        <v>0</v>
      </c>
      <c r="O278" s="60">
        <v>20134</v>
      </c>
      <c r="P278" s="60">
        <v>260</v>
      </c>
      <c r="Q278" s="60">
        <v>208</v>
      </c>
      <c r="R278" s="60">
        <v>195</v>
      </c>
      <c r="S278"/>
      <c r="T278" s="96">
        <f t="shared" si="16"/>
        <v>0</v>
      </c>
      <c r="U278" s="96">
        <f t="shared" si="17"/>
        <v>0</v>
      </c>
      <c r="V278"/>
      <c r="W278" s="94">
        <f t="shared" si="18"/>
        <v>0</v>
      </c>
      <c r="X278" s="94">
        <f t="shared" si="19"/>
        <v>0</v>
      </c>
      <c r="Y278"/>
    </row>
    <row r="279" spans="1:25" ht="78.75">
      <c r="A279" s="75">
        <v>269</v>
      </c>
      <c r="B279" s="76" t="s">
        <v>975</v>
      </c>
      <c r="C279" s="88" t="s">
        <v>974</v>
      </c>
      <c r="D279" s="76" t="s">
        <v>559</v>
      </c>
      <c r="E279" s="61">
        <v>0</v>
      </c>
      <c r="F279" s="78">
        <v>0</v>
      </c>
      <c r="G279" s="78">
        <v>0</v>
      </c>
      <c r="H279" s="79">
        <v>0</v>
      </c>
      <c r="I279" s="80"/>
      <c r="J279" s="78">
        <v>0</v>
      </c>
      <c r="K279" s="81">
        <v>0</v>
      </c>
      <c r="L279" s="65"/>
      <c r="M279" s="82">
        <v>0</v>
      </c>
      <c r="O279" s="60">
        <v>60957</v>
      </c>
      <c r="P279" s="60">
        <v>260</v>
      </c>
      <c r="Q279" s="60">
        <v>208</v>
      </c>
      <c r="R279" s="60">
        <v>195</v>
      </c>
      <c r="S279"/>
      <c r="T279" s="96">
        <f t="shared" si="16"/>
        <v>0</v>
      </c>
      <c r="U279" s="96">
        <f t="shared" si="17"/>
        <v>0</v>
      </c>
      <c r="V279"/>
      <c r="W279" s="94">
        <f t="shared" si="18"/>
        <v>0</v>
      </c>
      <c r="X279" s="94">
        <f t="shared" si="19"/>
        <v>0</v>
      </c>
      <c r="Y279"/>
    </row>
    <row r="280" spans="1:25" ht="78.75">
      <c r="A280" s="75">
        <v>270</v>
      </c>
      <c r="B280" s="76" t="s">
        <v>976</v>
      </c>
      <c r="C280" s="88" t="s">
        <v>977</v>
      </c>
      <c r="D280" s="76" t="s">
        <v>559</v>
      </c>
      <c r="E280" s="61">
        <v>0</v>
      </c>
      <c r="F280" s="78">
        <v>0</v>
      </c>
      <c r="G280" s="78">
        <v>0</v>
      </c>
      <c r="H280" s="79">
        <v>0</v>
      </c>
      <c r="I280" s="80"/>
      <c r="J280" s="78">
        <v>0</v>
      </c>
      <c r="K280" s="81">
        <v>0</v>
      </c>
      <c r="L280" s="65"/>
      <c r="M280" s="82">
        <v>0</v>
      </c>
      <c r="O280" s="60">
        <v>254322</v>
      </c>
      <c r="P280" s="60">
        <v>201</v>
      </c>
      <c r="Q280" s="60">
        <v>160.80000000000001</v>
      </c>
      <c r="R280" s="60">
        <v>150.75</v>
      </c>
      <c r="S280"/>
      <c r="T280" s="96">
        <f t="shared" si="16"/>
        <v>0</v>
      </c>
      <c r="U280" s="96">
        <f t="shared" si="17"/>
        <v>0</v>
      </c>
      <c r="V280"/>
      <c r="W280" s="94">
        <f t="shared" si="18"/>
        <v>0</v>
      </c>
      <c r="X280" s="94">
        <f t="shared" si="19"/>
        <v>0</v>
      </c>
      <c r="Y280"/>
    </row>
    <row r="281" spans="1:25" ht="78.75">
      <c r="A281" s="75">
        <v>271</v>
      </c>
      <c r="B281" s="76" t="s">
        <v>978</v>
      </c>
      <c r="C281" s="88" t="s">
        <v>977</v>
      </c>
      <c r="D281" s="76" t="s">
        <v>559</v>
      </c>
      <c r="E281" s="61">
        <v>0</v>
      </c>
      <c r="F281" s="78">
        <v>0</v>
      </c>
      <c r="G281" s="78">
        <v>0</v>
      </c>
      <c r="H281" s="79">
        <v>0</v>
      </c>
      <c r="I281" s="80"/>
      <c r="J281" s="78">
        <v>0</v>
      </c>
      <c r="K281" s="81">
        <v>0</v>
      </c>
      <c r="L281" s="65"/>
      <c r="M281" s="82">
        <v>0</v>
      </c>
      <c r="O281" s="60">
        <v>76997</v>
      </c>
      <c r="P281" s="60">
        <v>201</v>
      </c>
      <c r="Q281" s="60">
        <v>160.80000000000001</v>
      </c>
      <c r="R281" s="60">
        <v>150.75</v>
      </c>
      <c r="S281"/>
      <c r="T281" s="96">
        <f t="shared" si="16"/>
        <v>0</v>
      </c>
      <c r="U281" s="96">
        <f t="shared" si="17"/>
        <v>0</v>
      </c>
      <c r="V281"/>
      <c r="W281" s="94">
        <f t="shared" si="18"/>
        <v>0</v>
      </c>
      <c r="X281" s="94">
        <f t="shared" si="19"/>
        <v>0</v>
      </c>
      <c r="Y281"/>
    </row>
    <row r="282" spans="1:25" ht="33.75">
      <c r="A282" s="75">
        <v>272</v>
      </c>
      <c r="B282" s="76" t="s">
        <v>979</v>
      </c>
      <c r="C282" s="88" t="s">
        <v>980</v>
      </c>
      <c r="D282" s="76" t="s">
        <v>559</v>
      </c>
      <c r="E282" s="61">
        <v>0</v>
      </c>
      <c r="F282" s="78">
        <v>0</v>
      </c>
      <c r="G282" s="78">
        <v>0</v>
      </c>
      <c r="H282" s="79">
        <v>0</v>
      </c>
      <c r="I282" s="80"/>
      <c r="J282" s="78">
        <v>0</v>
      </c>
      <c r="K282" s="81">
        <v>0</v>
      </c>
      <c r="L282" s="65"/>
      <c r="M282" s="82">
        <v>0</v>
      </c>
      <c r="O282" s="60">
        <v>21193</v>
      </c>
      <c r="P282" s="60">
        <v>538</v>
      </c>
      <c r="Q282" s="60">
        <v>430.4</v>
      </c>
      <c r="R282" s="60">
        <v>403.5</v>
      </c>
      <c r="S282"/>
      <c r="T282" s="96">
        <f t="shared" si="16"/>
        <v>0</v>
      </c>
      <c r="U282" s="96">
        <f t="shared" si="17"/>
        <v>0</v>
      </c>
      <c r="V282"/>
      <c r="W282" s="94">
        <f t="shared" si="18"/>
        <v>0</v>
      </c>
      <c r="X282" s="94">
        <f t="shared" si="19"/>
        <v>0</v>
      </c>
      <c r="Y282"/>
    </row>
    <row r="283" spans="1:25" ht="33.75">
      <c r="A283" s="75">
        <v>273</v>
      </c>
      <c r="B283" s="76" t="s">
        <v>981</v>
      </c>
      <c r="C283" s="88" t="s">
        <v>980</v>
      </c>
      <c r="D283" s="76" t="s">
        <v>559</v>
      </c>
      <c r="E283" s="61">
        <v>0</v>
      </c>
      <c r="F283" s="78">
        <v>0</v>
      </c>
      <c r="G283" s="78">
        <v>0</v>
      </c>
      <c r="H283" s="79">
        <v>0</v>
      </c>
      <c r="I283" s="80"/>
      <c r="J283" s="78">
        <v>0</v>
      </c>
      <c r="K283" s="81">
        <v>0</v>
      </c>
      <c r="L283" s="65"/>
      <c r="M283" s="82">
        <v>0</v>
      </c>
      <c r="O283" s="60">
        <v>65044</v>
      </c>
      <c r="P283" s="60">
        <v>692</v>
      </c>
      <c r="Q283" s="60">
        <v>553.6</v>
      </c>
      <c r="R283" s="60">
        <v>519</v>
      </c>
      <c r="S283"/>
      <c r="T283" s="96">
        <f t="shared" si="16"/>
        <v>0</v>
      </c>
      <c r="U283" s="96">
        <f t="shared" si="17"/>
        <v>0</v>
      </c>
      <c r="V283"/>
      <c r="W283" s="94">
        <f t="shared" si="18"/>
        <v>0</v>
      </c>
      <c r="X283" s="94">
        <f t="shared" si="19"/>
        <v>0</v>
      </c>
      <c r="Y283"/>
    </row>
    <row r="284" spans="1:25" ht="45">
      <c r="A284" s="75">
        <v>274</v>
      </c>
      <c r="B284" s="76" t="s">
        <v>982</v>
      </c>
      <c r="C284" s="88" t="s">
        <v>983</v>
      </c>
      <c r="D284" s="76" t="s">
        <v>559</v>
      </c>
      <c r="E284" s="61">
        <v>0</v>
      </c>
      <c r="F284" s="78">
        <v>0</v>
      </c>
      <c r="G284" s="78">
        <v>0</v>
      </c>
      <c r="H284" s="79">
        <v>0</v>
      </c>
      <c r="I284" s="80"/>
      <c r="J284" s="78">
        <v>0</v>
      </c>
      <c r="K284" s="81">
        <v>0</v>
      </c>
      <c r="L284" s="65"/>
      <c r="M284" s="82">
        <v>0</v>
      </c>
      <c r="O284" s="60">
        <v>36029</v>
      </c>
      <c r="P284" s="60">
        <v>542</v>
      </c>
      <c r="Q284" s="60">
        <v>433.6</v>
      </c>
      <c r="R284" s="60">
        <v>406.5</v>
      </c>
      <c r="S284"/>
      <c r="T284" s="96">
        <f t="shared" si="16"/>
        <v>0</v>
      </c>
      <c r="U284" s="96">
        <f t="shared" si="17"/>
        <v>0</v>
      </c>
      <c r="V284"/>
      <c r="W284" s="94">
        <f t="shared" si="18"/>
        <v>0</v>
      </c>
      <c r="X284" s="94">
        <f t="shared" si="19"/>
        <v>0</v>
      </c>
      <c r="Y284"/>
    </row>
    <row r="285" spans="1:25" ht="45">
      <c r="A285" s="75">
        <v>275</v>
      </c>
      <c r="B285" s="76" t="s">
        <v>984</v>
      </c>
      <c r="C285" s="88" t="s">
        <v>983</v>
      </c>
      <c r="D285" s="76" t="s">
        <v>559</v>
      </c>
      <c r="E285" s="61">
        <v>0</v>
      </c>
      <c r="F285" s="78">
        <v>0</v>
      </c>
      <c r="G285" s="78">
        <v>0</v>
      </c>
      <c r="H285" s="79">
        <v>0</v>
      </c>
      <c r="I285" s="80"/>
      <c r="J285" s="78">
        <v>0</v>
      </c>
      <c r="K285" s="81">
        <v>0</v>
      </c>
      <c r="L285" s="65"/>
      <c r="M285" s="82">
        <v>0</v>
      </c>
      <c r="O285" s="60">
        <v>109080</v>
      </c>
      <c r="P285" s="60">
        <v>1174</v>
      </c>
      <c r="Q285" s="60">
        <v>939.2</v>
      </c>
      <c r="R285" s="60">
        <v>880.5</v>
      </c>
      <c r="S285"/>
      <c r="T285" s="96">
        <f t="shared" si="16"/>
        <v>0</v>
      </c>
      <c r="U285" s="96">
        <f t="shared" si="17"/>
        <v>0</v>
      </c>
      <c r="V285"/>
      <c r="W285" s="94">
        <f t="shared" si="18"/>
        <v>0</v>
      </c>
      <c r="X285" s="94">
        <f t="shared" si="19"/>
        <v>0</v>
      </c>
      <c r="Y285"/>
    </row>
    <row r="286" spans="1:25" ht="45">
      <c r="A286" s="75">
        <v>276</v>
      </c>
      <c r="B286" s="76" t="s">
        <v>985</v>
      </c>
      <c r="C286" s="88" t="s">
        <v>986</v>
      </c>
      <c r="D286" s="76" t="s">
        <v>559</v>
      </c>
      <c r="E286" s="61">
        <v>0</v>
      </c>
      <c r="F286" s="78">
        <v>0</v>
      </c>
      <c r="G286" s="78">
        <v>0</v>
      </c>
      <c r="H286" s="79">
        <v>0</v>
      </c>
      <c r="I286" s="80"/>
      <c r="J286" s="78">
        <v>0</v>
      </c>
      <c r="K286" s="81">
        <v>0</v>
      </c>
      <c r="L286" s="65"/>
      <c r="M286" s="82">
        <v>0</v>
      </c>
      <c r="O286" s="60">
        <v>49804</v>
      </c>
      <c r="P286" s="60">
        <v>669</v>
      </c>
      <c r="Q286" s="60">
        <v>535.20000000000005</v>
      </c>
      <c r="R286" s="60">
        <v>501.75</v>
      </c>
      <c r="S286"/>
      <c r="T286" s="96">
        <f t="shared" si="16"/>
        <v>0</v>
      </c>
      <c r="U286" s="96">
        <f t="shared" si="17"/>
        <v>0</v>
      </c>
      <c r="V286"/>
      <c r="W286" s="94">
        <f t="shared" si="18"/>
        <v>0</v>
      </c>
      <c r="X286" s="94">
        <f t="shared" si="19"/>
        <v>0</v>
      </c>
      <c r="Y286"/>
    </row>
    <row r="287" spans="1:25" ht="45">
      <c r="A287" s="75">
        <v>277</v>
      </c>
      <c r="B287" s="76" t="s">
        <v>987</v>
      </c>
      <c r="C287" s="88" t="s">
        <v>986</v>
      </c>
      <c r="D287" s="76" t="s">
        <v>559</v>
      </c>
      <c r="E287" s="61">
        <v>0</v>
      </c>
      <c r="F287" s="78">
        <v>0</v>
      </c>
      <c r="G287" s="78">
        <v>0</v>
      </c>
      <c r="H287" s="79">
        <v>0</v>
      </c>
      <c r="I287" s="80"/>
      <c r="J287" s="78">
        <v>0</v>
      </c>
      <c r="K287" s="81">
        <v>0</v>
      </c>
      <c r="L287" s="65"/>
      <c r="M287" s="82">
        <v>0</v>
      </c>
      <c r="O287" s="60">
        <v>150787</v>
      </c>
      <c r="P287" s="60">
        <v>1509</v>
      </c>
      <c r="Q287" s="60">
        <v>1207.2</v>
      </c>
      <c r="R287" s="60">
        <v>1131.75</v>
      </c>
      <c r="S287"/>
      <c r="T287" s="96">
        <f t="shared" si="16"/>
        <v>0</v>
      </c>
      <c r="U287" s="96">
        <f t="shared" si="17"/>
        <v>0</v>
      </c>
      <c r="V287"/>
      <c r="W287" s="94">
        <f t="shared" si="18"/>
        <v>0</v>
      </c>
      <c r="X287" s="94">
        <f t="shared" si="19"/>
        <v>0</v>
      </c>
      <c r="Y287"/>
    </row>
    <row r="288" spans="1:25" ht="67.5">
      <c r="A288" s="75">
        <v>278</v>
      </c>
      <c r="B288" s="76" t="s">
        <v>988</v>
      </c>
      <c r="C288" s="88" t="s">
        <v>989</v>
      </c>
      <c r="D288" s="76" t="s">
        <v>559</v>
      </c>
      <c r="E288" s="61">
        <v>0</v>
      </c>
      <c r="F288" s="78">
        <v>0</v>
      </c>
      <c r="G288" s="78">
        <v>0</v>
      </c>
      <c r="H288" s="79">
        <v>0</v>
      </c>
      <c r="I288" s="80"/>
      <c r="J288" s="78">
        <v>0</v>
      </c>
      <c r="K288" s="81">
        <v>0</v>
      </c>
      <c r="L288" s="65"/>
      <c r="M288" s="82">
        <v>0</v>
      </c>
      <c r="O288" s="60">
        <v>39875</v>
      </c>
      <c r="P288" s="60">
        <v>933</v>
      </c>
      <c r="Q288" s="60">
        <v>746.4</v>
      </c>
      <c r="R288" s="60">
        <v>699.75</v>
      </c>
      <c r="S288"/>
      <c r="T288" s="96">
        <f t="shared" si="16"/>
        <v>0</v>
      </c>
      <c r="U288" s="96">
        <f t="shared" si="17"/>
        <v>0</v>
      </c>
      <c r="V288"/>
      <c r="W288" s="94">
        <f t="shared" si="18"/>
        <v>0</v>
      </c>
      <c r="X288" s="94">
        <f t="shared" si="19"/>
        <v>0</v>
      </c>
      <c r="Y288"/>
    </row>
    <row r="289" spans="1:25" ht="67.5">
      <c r="A289" s="75">
        <v>279</v>
      </c>
      <c r="B289" s="76" t="s">
        <v>990</v>
      </c>
      <c r="C289" s="88" t="s">
        <v>989</v>
      </c>
      <c r="D289" s="76" t="s">
        <v>559</v>
      </c>
      <c r="E289" s="61">
        <v>0</v>
      </c>
      <c r="F289" s="78">
        <v>0</v>
      </c>
      <c r="G289" s="78">
        <v>0</v>
      </c>
      <c r="H289" s="79">
        <v>0</v>
      </c>
      <c r="I289" s="80"/>
      <c r="J289" s="78">
        <v>0</v>
      </c>
      <c r="K289" s="81">
        <v>0</v>
      </c>
      <c r="L289" s="65"/>
      <c r="M289" s="82">
        <v>0</v>
      </c>
      <c r="O289" s="60">
        <v>83098</v>
      </c>
      <c r="P289" s="60">
        <v>1174</v>
      </c>
      <c r="Q289" s="60">
        <v>939.2</v>
      </c>
      <c r="R289" s="60">
        <v>880.5</v>
      </c>
      <c r="S289"/>
      <c r="T289" s="96">
        <f t="shared" si="16"/>
        <v>0</v>
      </c>
      <c r="U289" s="96">
        <f t="shared" si="17"/>
        <v>0</v>
      </c>
      <c r="V289"/>
      <c r="W289" s="94">
        <f t="shared" si="18"/>
        <v>0</v>
      </c>
      <c r="X289" s="94">
        <f t="shared" si="19"/>
        <v>0</v>
      </c>
      <c r="Y289"/>
    </row>
    <row r="290" spans="1:25" ht="33.75">
      <c r="A290" s="75">
        <v>280</v>
      </c>
      <c r="B290" s="76" t="s">
        <v>991</v>
      </c>
      <c r="C290" s="88" t="s">
        <v>992</v>
      </c>
      <c r="D290" s="76" t="s">
        <v>559</v>
      </c>
      <c r="E290" s="61">
        <v>0</v>
      </c>
      <c r="F290" s="78">
        <v>0</v>
      </c>
      <c r="G290" s="78">
        <v>0</v>
      </c>
      <c r="H290" s="79">
        <v>0</v>
      </c>
      <c r="I290" s="80"/>
      <c r="J290" s="78">
        <v>0</v>
      </c>
      <c r="K290" s="81">
        <v>0</v>
      </c>
      <c r="L290" s="65"/>
      <c r="M290" s="82">
        <v>0</v>
      </c>
      <c r="O290" s="60">
        <v>116411</v>
      </c>
      <c r="P290" s="60">
        <v>2008</v>
      </c>
      <c r="Q290" s="60">
        <v>1606.4</v>
      </c>
      <c r="R290" s="60">
        <v>1506</v>
      </c>
      <c r="S290"/>
      <c r="T290" s="96">
        <f t="shared" si="16"/>
        <v>0</v>
      </c>
      <c r="U290" s="96">
        <f t="shared" si="17"/>
        <v>0</v>
      </c>
      <c r="V290"/>
      <c r="W290" s="94">
        <f t="shared" si="18"/>
        <v>0</v>
      </c>
      <c r="X290" s="94">
        <f t="shared" si="19"/>
        <v>0</v>
      </c>
      <c r="Y290"/>
    </row>
    <row r="291" spans="1:25" ht="56.25">
      <c r="A291" s="75">
        <v>281</v>
      </c>
      <c r="B291" s="76" t="s">
        <v>993</v>
      </c>
      <c r="C291" s="88" t="s">
        <v>994</v>
      </c>
      <c r="D291" s="76" t="s">
        <v>559</v>
      </c>
      <c r="E291" s="61">
        <v>0</v>
      </c>
      <c r="F291" s="78">
        <v>0</v>
      </c>
      <c r="G291" s="78">
        <v>0</v>
      </c>
      <c r="H291" s="79">
        <v>0</v>
      </c>
      <c r="I291" s="80"/>
      <c r="J291" s="78">
        <v>0</v>
      </c>
      <c r="K291" s="81">
        <v>0</v>
      </c>
      <c r="L291" s="65"/>
      <c r="M291" s="82">
        <v>0</v>
      </c>
      <c r="O291" s="60">
        <v>110631</v>
      </c>
      <c r="P291" s="60">
        <v>8478</v>
      </c>
      <c r="Q291" s="60">
        <v>6782.4</v>
      </c>
      <c r="R291" s="60">
        <v>6358.5</v>
      </c>
      <c r="S291"/>
      <c r="T291" s="96">
        <f t="shared" si="16"/>
        <v>0</v>
      </c>
      <c r="U291" s="96">
        <f t="shared" si="17"/>
        <v>0</v>
      </c>
      <c r="V291"/>
      <c r="W291" s="94">
        <f t="shared" si="18"/>
        <v>0</v>
      </c>
      <c r="X291" s="94">
        <f t="shared" si="19"/>
        <v>0</v>
      </c>
      <c r="Y291"/>
    </row>
    <row r="292" spans="1:25" ht="56.25">
      <c r="A292" s="75">
        <v>282</v>
      </c>
      <c r="B292" s="76" t="s">
        <v>995</v>
      </c>
      <c r="C292" s="88" t="s">
        <v>994</v>
      </c>
      <c r="D292" s="76" t="s">
        <v>559</v>
      </c>
      <c r="E292" s="61">
        <v>0</v>
      </c>
      <c r="F292" s="78">
        <v>0</v>
      </c>
      <c r="G292" s="78">
        <v>0</v>
      </c>
      <c r="H292" s="79">
        <v>0</v>
      </c>
      <c r="I292" s="80"/>
      <c r="J292" s="78">
        <v>0</v>
      </c>
      <c r="K292" s="81">
        <v>0</v>
      </c>
      <c r="L292" s="65"/>
      <c r="M292" s="82">
        <v>0</v>
      </c>
      <c r="O292" s="60">
        <v>732700</v>
      </c>
      <c r="P292" s="60">
        <v>9952</v>
      </c>
      <c r="Q292" s="60">
        <v>7961.6</v>
      </c>
      <c r="R292" s="60">
        <v>7464</v>
      </c>
      <c r="S292"/>
      <c r="T292" s="96">
        <f t="shared" si="16"/>
        <v>0</v>
      </c>
      <c r="U292" s="96">
        <f t="shared" si="17"/>
        <v>0</v>
      </c>
      <c r="V292"/>
      <c r="W292" s="94">
        <f t="shared" si="18"/>
        <v>0</v>
      </c>
      <c r="X292" s="94">
        <f t="shared" si="19"/>
        <v>0</v>
      </c>
      <c r="Y292"/>
    </row>
    <row r="293" spans="1:25" ht="56.25">
      <c r="A293" s="75">
        <v>283</v>
      </c>
      <c r="B293" s="76" t="s">
        <v>996</v>
      </c>
      <c r="C293" s="88" t="s">
        <v>997</v>
      </c>
      <c r="D293" s="76" t="s">
        <v>559</v>
      </c>
      <c r="E293" s="61">
        <v>4</v>
      </c>
      <c r="F293" s="78">
        <v>29411</v>
      </c>
      <c r="G293" s="78">
        <v>10616</v>
      </c>
      <c r="H293" s="79">
        <v>0.25</v>
      </c>
      <c r="I293" s="80">
        <v>0.72928496140899701</v>
      </c>
      <c r="J293" s="78">
        <v>7962</v>
      </c>
      <c r="K293" s="81">
        <v>31848</v>
      </c>
      <c r="L293" s="65"/>
      <c r="M293" s="82">
        <v>4</v>
      </c>
      <c r="O293" s="60">
        <v>123301</v>
      </c>
      <c r="P293" s="60">
        <v>10616</v>
      </c>
      <c r="Q293" s="60">
        <v>8492.7999999999993</v>
      </c>
      <c r="R293" s="60">
        <v>7962</v>
      </c>
      <c r="S293"/>
      <c r="T293" s="96">
        <f t="shared" si="16"/>
        <v>249781740.79999998</v>
      </c>
      <c r="U293" s="96">
        <f t="shared" si="17"/>
        <v>234170382</v>
      </c>
      <c r="V293"/>
      <c r="W293" s="94">
        <f t="shared" si="18"/>
        <v>249781740.79999998</v>
      </c>
      <c r="X293" s="94">
        <f t="shared" si="19"/>
        <v>234170382</v>
      </c>
      <c r="Y293"/>
    </row>
    <row r="294" spans="1:25" ht="56.25">
      <c r="A294" s="75">
        <v>284</v>
      </c>
      <c r="B294" s="76" t="s">
        <v>998</v>
      </c>
      <c r="C294" s="88" t="s">
        <v>997</v>
      </c>
      <c r="D294" s="76" t="s">
        <v>559</v>
      </c>
      <c r="E294" s="61">
        <v>0</v>
      </c>
      <c r="F294" s="78">
        <v>0</v>
      </c>
      <c r="G294" s="78">
        <v>0</v>
      </c>
      <c r="H294" s="79">
        <v>0</v>
      </c>
      <c r="I294" s="80"/>
      <c r="J294" s="78">
        <v>0</v>
      </c>
      <c r="K294" s="81">
        <v>0</v>
      </c>
      <c r="L294" s="65"/>
      <c r="M294" s="82">
        <v>0</v>
      </c>
      <c r="O294" s="60">
        <v>813160</v>
      </c>
      <c r="P294" s="60">
        <v>10616</v>
      </c>
      <c r="Q294" s="60">
        <v>8492.7999999999993</v>
      </c>
      <c r="R294" s="60">
        <v>7962</v>
      </c>
      <c r="S294"/>
      <c r="T294" s="96">
        <f t="shared" si="16"/>
        <v>0</v>
      </c>
      <c r="U294" s="96">
        <f t="shared" si="17"/>
        <v>0</v>
      </c>
      <c r="V294"/>
      <c r="W294" s="94">
        <f t="shared" si="18"/>
        <v>0</v>
      </c>
      <c r="X294" s="94">
        <f t="shared" si="19"/>
        <v>0</v>
      </c>
      <c r="Y294"/>
    </row>
    <row r="295" spans="1:25" ht="157.5">
      <c r="A295" s="75">
        <v>285</v>
      </c>
      <c r="B295" s="76" t="s">
        <v>999</v>
      </c>
      <c r="C295" s="88" t="s">
        <v>1000</v>
      </c>
      <c r="D295" s="76" t="s">
        <v>559</v>
      </c>
      <c r="E295" s="61">
        <v>0</v>
      </c>
      <c r="F295" s="78">
        <v>0</v>
      </c>
      <c r="G295" s="78">
        <v>0</v>
      </c>
      <c r="H295" s="79">
        <v>0</v>
      </c>
      <c r="I295" s="80"/>
      <c r="J295" s="78">
        <v>0</v>
      </c>
      <c r="K295" s="81">
        <v>0</v>
      </c>
      <c r="L295" s="65"/>
      <c r="M295" s="82">
        <v>0</v>
      </c>
      <c r="O295" s="60">
        <v>243208</v>
      </c>
      <c r="P295" s="60">
        <v>21757</v>
      </c>
      <c r="Q295" s="60">
        <v>17405.599999999999</v>
      </c>
      <c r="R295" s="60">
        <v>16317.75</v>
      </c>
      <c r="S295"/>
      <c r="T295" s="96">
        <f t="shared" si="16"/>
        <v>0</v>
      </c>
      <c r="U295" s="96">
        <f t="shared" si="17"/>
        <v>0</v>
      </c>
      <c r="V295"/>
      <c r="W295" s="94">
        <f t="shared" si="18"/>
        <v>0</v>
      </c>
      <c r="X295" s="94">
        <f t="shared" si="19"/>
        <v>0</v>
      </c>
      <c r="Y295"/>
    </row>
    <row r="296" spans="1:25" ht="157.5">
      <c r="A296" s="75">
        <v>286</v>
      </c>
      <c r="B296" s="76" t="s">
        <v>1001</v>
      </c>
      <c r="C296" s="88" t="s">
        <v>1000</v>
      </c>
      <c r="D296" s="76" t="s">
        <v>559</v>
      </c>
      <c r="E296" s="61">
        <v>0</v>
      </c>
      <c r="F296" s="78">
        <v>0</v>
      </c>
      <c r="G296" s="78">
        <v>0</v>
      </c>
      <c r="H296" s="79">
        <v>0</v>
      </c>
      <c r="I296" s="80"/>
      <c r="J296" s="78">
        <v>0</v>
      </c>
      <c r="K296" s="81">
        <v>0</v>
      </c>
      <c r="L296" s="65"/>
      <c r="M296" s="82">
        <v>0</v>
      </c>
      <c r="O296" s="60">
        <v>1626318</v>
      </c>
      <c r="P296" s="60">
        <v>21757</v>
      </c>
      <c r="Q296" s="60">
        <v>17405.599999999999</v>
      </c>
      <c r="R296" s="60">
        <v>16317.75</v>
      </c>
      <c r="S296"/>
      <c r="T296" s="96">
        <f t="shared" si="16"/>
        <v>0</v>
      </c>
      <c r="U296" s="96">
        <f t="shared" si="17"/>
        <v>0</v>
      </c>
      <c r="V296"/>
      <c r="W296" s="94">
        <f t="shared" si="18"/>
        <v>0</v>
      </c>
      <c r="X296" s="94">
        <f t="shared" si="19"/>
        <v>0</v>
      </c>
      <c r="Y296"/>
    </row>
    <row r="297" spans="1:25" ht="67.5">
      <c r="A297" s="75">
        <v>287</v>
      </c>
      <c r="B297" s="76" t="s">
        <v>1002</v>
      </c>
      <c r="C297" s="88" t="s">
        <v>1003</v>
      </c>
      <c r="D297" s="76" t="s">
        <v>559</v>
      </c>
      <c r="E297" s="61">
        <v>0</v>
      </c>
      <c r="F297" s="78">
        <v>0</v>
      </c>
      <c r="G297" s="78">
        <v>0</v>
      </c>
      <c r="H297" s="79">
        <v>0</v>
      </c>
      <c r="I297" s="80"/>
      <c r="J297" s="78">
        <v>0</v>
      </c>
      <c r="K297" s="81">
        <v>0</v>
      </c>
      <c r="L297" s="65"/>
      <c r="M297" s="82">
        <v>0</v>
      </c>
      <c r="O297" s="60">
        <v>274316</v>
      </c>
      <c r="P297" s="60">
        <v>20718</v>
      </c>
      <c r="Q297" s="60">
        <v>16574.400000000001</v>
      </c>
      <c r="R297" s="60">
        <v>15538.5</v>
      </c>
      <c r="S297"/>
      <c r="T297" s="96">
        <f t="shared" si="16"/>
        <v>0</v>
      </c>
      <c r="U297" s="96">
        <f t="shared" si="17"/>
        <v>0</v>
      </c>
      <c r="V297"/>
      <c r="W297" s="94">
        <f t="shared" si="18"/>
        <v>0</v>
      </c>
      <c r="X297" s="94">
        <f t="shared" si="19"/>
        <v>0</v>
      </c>
      <c r="Y297"/>
    </row>
    <row r="298" spans="1:25" ht="67.5">
      <c r="A298" s="75">
        <v>288</v>
      </c>
      <c r="B298" s="76" t="s">
        <v>1004</v>
      </c>
      <c r="C298" s="88" t="s">
        <v>1003</v>
      </c>
      <c r="D298" s="76" t="s">
        <v>559</v>
      </c>
      <c r="E298" s="61">
        <v>0</v>
      </c>
      <c r="F298" s="78">
        <v>0</v>
      </c>
      <c r="G298" s="78">
        <v>0</v>
      </c>
      <c r="H298" s="79">
        <v>0</v>
      </c>
      <c r="I298" s="80"/>
      <c r="J298" s="78">
        <v>0</v>
      </c>
      <c r="K298" s="81">
        <v>0</v>
      </c>
      <c r="L298" s="65"/>
      <c r="M298" s="82">
        <v>0</v>
      </c>
      <c r="O298" s="60">
        <v>1883105</v>
      </c>
      <c r="P298" s="60">
        <v>20718</v>
      </c>
      <c r="Q298" s="60">
        <v>16574.400000000001</v>
      </c>
      <c r="R298" s="60">
        <v>15538.5</v>
      </c>
      <c r="S298"/>
      <c r="T298" s="96">
        <f t="shared" si="16"/>
        <v>0</v>
      </c>
      <c r="U298" s="96">
        <f t="shared" si="17"/>
        <v>0</v>
      </c>
      <c r="V298"/>
      <c r="W298" s="94">
        <f t="shared" si="18"/>
        <v>0</v>
      </c>
      <c r="X298" s="94">
        <f t="shared" si="19"/>
        <v>0</v>
      </c>
      <c r="Y298"/>
    </row>
    <row r="299" spans="1:25" ht="33.75">
      <c r="A299" s="75">
        <v>289</v>
      </c>
      <c r="B299" s="76" t="s">
        <v>1005</v>
      </c>
      <c r="C299" s="88" t="s">
        <v>1006</v>
      </c>
      <c r="D299" s="76" t="s">
        <v>559</v>
      </c>
      <c r="E299" s="61">
        <v>1</v>
      </c>
      <c r="F299" s="78">
        <v>7726</v>
      </c>
      <c r="G299" s="78">
        <v>2372</v>
      </c>
      <c r="H299" s="79">
        <v>0.20000000000000004</v>
      </c>
      <c r="I299" s="80">
        <v>0.75438778151695596</v>
      </c>
      <c r="J299" s="78">
        <v>1897.6</v>
      </c>
      <c r="K299" s="81">
        <v>1897.6</v>
      </c>
      <c r="L299" s="65"/>
      <c r="M299" s="82">
        <v>1</v>
      </c>
      <c r="O299" s="60">
        <v>39875</v>
      </c>
      <c r="P299" s="60">
        <v>2372</v>
      </c>
      <c r="Q299" s="60">
        <v>1897.6</v>
      </c>
      <c r="R299" s="60">
        <v>1779</v>
      </c>
      <c r="S299"/>
      <c r="T299" s="96">
        <f t="shared" si="16"/>
        <v>14660857.6</v>
      </c>
      <c r="U299" s="96">
        <f t="shared" si="17"/>
        <v>13744554</v>
      </c>
      <c r="V299"/>
      <c r="W299" s="94">
        <f t="shared" si="18"/>
        <v>14660857.6</v>
      </c>
      <c r="X299" s="94">
        <f t="shared" si="19"/>
        <v>13744554</v>
      </c>
      <c r="Y299"/>
    </row>
    <row r="300" spans="1:25" ht="33.75">
      <c r="A300" s="75">
        <v>290</v>
      </c>
      <c r="B300" s="76" t="s">
        <v>1007</v>
      </c>
      <c r="C300" s="88" t="s">
        <v>1006</v>
      </c>
      <c r="D300" s="76" t="s">
        <v>559</v>
      </c>
      <c r="E300" s="61">
        <v>0</v>
      </c>
      <c r="F300" s="78">
        <v>0</v>
      </c>
      <c r="G300" s="78">
        <v>0</v>
      </c>
      <c r="H300" s="79">
        <v>0</v>
      </c>
      <c r="I300" s="80"/>
      <c r="J300" s="78">
        <v>0</v>
      </c>
      <c r="K300" s="81">
        <v>0</v>
      </c>
      <c r="L300" s="65"/>
      <c r="M300" s="82">
        <v>0</v>
      </c>
      <c r="O300" s="60">
        <v>111274</v>
      </c>
      <c r="P300" s="60">
        <v>2372</v>
      </c>
      <c r="Q300" s="60">
        <v>1897.6</v>
      </c>
      <c r="R300" s="60">
        <v>1779</v>
      </c>
      <c r="S300"/>
      <c r="T300" s="96">
        <f t="shared" si="16"/>
        <v>0</v>
      </c>
      <c r="U300" s="96">
        <f t="shared" si="17"/>
        <v>0</v>
      </c>
      <c r="V300"/>
      <c r="W300" s="94">
        <f t="shared" si="18"/>
        <v>0</v>
      </c>
      <c r="X300" s="94">
        <f t="shared" si="19"/>
        <v>0</v>
      </c>
      <c r="Y300"/>
    </row>
    <row r="301" spans="1:25" ht="33.75">
      <c r="A301" s="75">
        <v>291</v>
      </c>
      <c r="B301" s="76" t="s">
        <v>1008</v>
      </c>
      <c r="C301" s="88" t="s">
        <v>1009</v>
      </c>
      <c r="D301" s="76" t="s">
        <v>559</v>
      </c>
      <c r="E301" s="61">
        <v>0</v>
      </c>
      <c r="F301" s="78">
        <v>0</v>
      </c>
      <c r="G301" s="78">
        <v>0</v>
      </c>
      <c r="H301" s="79">
        <v>0</v>
      </c>
      <c r="I301" s="80"/>
      <c r="J301" s="78">
        <v>0</v>
      </c>
      <c r="K301" s="81">
        <v>0</v>
      </c>
      <c r="L301" s="65"/>
      <c r="M301" s="82">
        <v>0</v>
      </c>
      <c r="O301" s="60">
        <v>52013</v>
      </c>
      <c r="P301" s="60">
        <v>5618</v>
      </c>
      <c r="Q301" s="60">
        <v>4494.3999999999996</v>
      </c>
      <c r="R301" s="60">
        <v>4213.5</v>
      </c>
      <c r="S301"/>
      <c r="T301" s="96">
        <f t="shared" si="16"/>
        <v>0</v>
      </c>
      <c r="U301" s="96">
        <f t="shared" si="17"/>
        <v>0</v>
      </c>
      <c r="V301"/>
      <c r="W301" s="94">
        <f t="shared" si="18"/>
        <v>0</v>
      </c>
      <c r="X301" s="94">
        <f t="shared" si="19"/>
        <v>0</v>
      </c>
      <c r="Y301"/>
    </row>
    <row r="302" spans="1:25" ht="33.75">
      <c r="A302" s="75">
        <v>292</v>
      </c>
      <c r="B302" s="76" t="s">
        <v>1010</v>
      </c>
      <c r="C302" s="88" t="s">
        <v>1009</v>
      </c>
      <c r="D302" s="76" t="s">
        <v>559</v>
      </c>
      <c r="E302" s="61">
        <v>0</v>
      </c>
      <c r="F302" s="78">
        <v>0</v>
      </c>
      <c r="G302" s="78">
        <v>0</v>
      </c>
      <c r="H302" s="79">
        <v>0</v>
      </c>
      <c r="I302" s="80"/>
      <c r="J302" s="78">
        <v>0</v>
      </c>
      <c r="K302" s="81">
        <v>0</v>
      </c>
      <c r="L302" s="65"/>
      <c r="M302" s="82">
        <v>0</v>
      </c>
      <c r="O302" s="60">
        <v>325778</v>
      </c>
      <c r="P302" s="60">
        <v>5618</v>
      </c>
      <c r="Q302" s="60">
        <v>4494.3999999999996</v>
      </c>
      <c r="R302" s="60">
        <v>4213.5</v>
      </c>
      <c r="S302"/>
      <c r="T302" s="96">
        <f t="shared" si="16"/>
        <v>0</v>
      </c>
      <c r="U302" s="96">
        <f t="shared" si="17"/>
        <v>0</v>
      </c>
      <c r="V302"/>
      <c r="W302" s="94">
        <f t="shared" si="18"/>
        <v>0</v>
      </c>
      <c r="X302" s="94">
        <f t="shared" si="19"/>
        <v>0</v>
      </c>
      <c r="Y302"/>
    </row>
    <row r="303" spans="1:25" ht="33.75">
      <c r="A303" s="75">
        <v>293</v>
      </c>
      <c r="B303" s="76" t="s">
        <v>1011</v>
      </c>
      <c r="C303" s="88" t="s">
        <v>1012</v>
      </c>
      <c r="D303" s="76" t="s">
        <v>559</v>
      </c>
      <c r="E303" s="61">
        <v>0</v>
      </c>
      <c r="F303" s="78">
        <v>0</v>
      </c>
      <c r="G303" s="78">
        <v>0</v>
      </c>
      <c r="H303" s="79">
        <v>0</v>
      </c>
      <c r="I303" s="80"/>
      <c r="J303" s="78">
        <v>0</v>
      </c>
      <c r="K303" s="81">
        <v>0</v>
      </c>
      <c r="L303" s="65"/>
      <c r="M303" s="82">
        <v>0</v>
      </c>
      <c r="O303" s="60">
        <v>147056</v>
      </c>
      <c r="P303" s="60">
        <v>8657</v>
      </c>
      <c r="Q303" s="60">
        <v>6925.6</v>
      </c>
      <c r="R303" s="60">
        <v>6492.75</v>
      </c>
      <c r="S303"/>
      <c r="T303" s="96">
        <f t="shared" si="16"/>
        <v>0</v>
      </c>
      <c r="U303" s="96">
        <f t="shared" si="17"/>
        <v>0</v>
      </c>
      <c r="V303"/>
      <c r="W303" s="94">
        <f t="shared" si="18"/>
        <v>0</v>
      </c>
      <c r="X303" s="94">
        <f t="shared" si="19"/>
        <v>0</v>
      </c>
      <c r="Y303"/>
    </row>
    <row r="304" spans="1:25" ht="33.75">
      <c r="A304" s="75">
        <v>294</v>
      </c>
      <c r="B304" s="76" t="s">
        <v>1013</v>
      </c>
      <c r="C304" s="88" t="s">
        <v>1012</v>
      </c>
      <c r="D304" s="76" t="s">
        <v>559</v>
      </c>
      <c r="E304" s="61">
        <v>0</v>
      </c>
      <c r="F304" s="78">
        <v>0</v>
      </c>
      <c r="G304" s="78">
        <v>0</v>
      </c>
      <c r="H304" s="79">
        <v>0</v>
      </c>
      <c r="I304" s="80"/>
      <c r="J304" s="78">
        <v>0</v>
      </c>
      <c r="K304" s="81">
        <v>0</v>
      </c>
      <c r="L304" s="65"/>
      <c r="M304" s="82">
        <v>0</v>
      </c>
      <c r="O304" s="60">
        <v>647046</v>
      </c>
      <c r="P304" s="60">
        <v>10963</v>
      </c>
      <c r="Q304" s="60">
        <v>8770.4</v>
      </c>
      <c r="R304" s="60">
        <v>8222.25</v>
      </c>
      <c r="S304"/>
      <c r="T304" s="96">
        <f t="shared" si="16"/>
        <v>0</v>
      </c>
      <c r="U304" s="96">
        <f t="shared" si="17"/>
        <v>0</v>
      </c>
      <c r="V304"/>
      <c r="W304" s="94">
        <f t="shared" si="18"/>
        <v>0</v>
      </c>
      <c r="X304" s="94">
        <f t="shared" si="19"/>
        <v>0</v>
      </c>
      <c r="Y304"/>
    </row>
    <row r="305" spans="1:25" ht="33.75">
      <c r="A305" s="75">
        <v>295</v>
      </c>
      <c r="B305" s="76" t="s">
        <v>1014</v>
      </c>
      <c r="C305" s="88" t="s">
        <v>1015</v>
      </c>
      <c r="D305" s="76" t="s">
        <v>559</v>
      </c>
      <c r="E305" s="61">
        <v>1</v>
      </c>
      <c r="F305" s="78">
        <v>47510</v>
      </c>
      <c r="G305" s="78">
        <v>12427</v>
      </c>
      <c r="H305" s="79">
        <v>0.19999999999999998</v>
      </c>
      <c r="I305" s="80">
        <v>0.79074721111345003</v>
      </c>
      <c r="J305" s="78">
        <v>9941.6</v>
      </c>
      <c r="K305" s="81">
        <v>9941.6</v>
      </c>
      <c r="L305" s="65"/>
      <c r="M305" s="82">
        <v>1</v>
      </c>
      <c r="O305" s="60">
        <v>164024</v>
      </c>
      <c r="P305" s="60">
        <v>12427</v>
      </c>
      <c r="Q305" s="60">
        <v>9941.6</v>
      </c>
      <c r="R305" s="60">
        <v>9320.25</v>
      </c>
      <c r="S305"/>
      <c r="T305" s="96">
        <f t="shared" si="16"/>
        <v>472325416</v>
      </c>
      <c r="U305" s="96">
        <f t="shared" si="17"/>
        <v>442805077.5</v>
      </c>
      <c r="V305"/>
      <c r="W305" s="94">
        <f t="shared" si="18"/>
        <v>472325416</v>
      </c>
      <c r="X305" s="94">
        <f t="shared" si="19"/>
        <v>442805077.5</v>
      </c>
      <c r="Y305"/>
    </row>
    <row r="306" spans="1:25" ht="33.75">
      <c r="A306" s="75">
        <v>296</v>
      </c>
      <c r="B306" s="76" t="s">
        <v>1016</v>
      </c>
      <c r="C306" s="88" t="s">
        <v>1015</v>
      </c>
      <c r="D306" s="76" t="s">
        <v>559</v>
      </c>
      <c r="E306" s="61">
        <v>0</v>
      </c>
      <c r="F306" s="78">
        <v>0</v>
      </c>
      <c r="G306" s="78">
        <v>0</v>
      </c>
      <c r="H306" s="79">
        <v>0</v>
      </c>
      <c r="I306" s="80"/>
      <c r="J306" s="78">
        <v>0</v>
      </c>
      <c r="K306" s="81">
        <v>0</v>
      </c>
      <c r="L306" s="65"/>
      <c r="M306" s="82">
        <v>0</v>
      </c>
      <c r="O306" s="60">
        <v>770362</v>
      </c>
      <c r="P306" s="60">
        <v>17812</v>
      </c>
      <c r="Q306" s="60">
        <v>14249.6</v>
      </c>
      <c r="R306" s="60">
        <v>13359</v>
      </c>
      <c r="S306"/>
      <c r="T306" s="96">
        <f t="shared" si="16"/>
        <v>0</v>
      </c>
      <c r="U306" s="96">
        <f t="shared" si="17"/>
        <v>0</v>
      </c>
      <c r="V306"/>
      <c r="W306" s="94">
        <f t="shared" si="18"/>
        <v>0</v>
      </c>
      <c r="X306" s="94">
        <f t="shared" si="19"/>
        <v>0</v>
      </c>
      <c r="Y306"/>
    </row>
    <row r="307" spans="1:25" ht="112.5">
      <c r="A307" s="75">
        <v>297</v>
      </c>
      <c r="B307" s="76" t="s">
        <v>1017</v>
      </c>
      <c r="C307" s="88" t="s">
        <v>1018</v>
      </c>
      <c r="D307" s="76" t="s">
        <v>559</v>
      </c>
      <c r="E307" s="61">
        <v>0</v>
      </c>
      <c r="F307" s="78">
        <v>0</v>
      </c>
      <c r="G307" s="78">
        <v>0</v>
      </c>
      <c r="H307" s="79">
        <v>0</v>
      </c>
      <c r="I307" s="80"/>
      <c r="J307" s="78">
        <v>0</v>
      </c>
      <c r="K307" s="81">
        <v>0</v>
      </c>
      <c r="L307" s="65"/>
      <c r="M307" s="82">
        <v>0</v>
      </c>
      <c r="O307" s="60">
        <v>314561</v>
      </c>
      <c r="P307" s="60">
        <v>10987</v>
      </c>
      <c r="Q307" s="60">
        <v>8789.6</v>
      </c>
      <c r="R307" s="60">
        <v>8240.25</v>
      </c>
      <c r="S307"/>
      <c r="T307" s="96">
        <f t="shared" si="16"/>
        <v>0</v>
      </c>
      <c r="U307" s="96">
        <f t="shared" si="17"/>
        <v>0</v>
      </c>
      <c r="V307"/>
      <c r="W307" s="94">
        <f t="shared" si="18"/>
        <v>0</v>
      </c>
      <c r="X307" s="94">
        <f t="shared" si="19"/>
        <v>0</v>
      </c>
      <c r="Y307"/>
    </row>
    <row r="308" spans="1:25" ht="112.5">
      <c r="A308" s="75">
        <v>298</v>
      </c>
      <c r="B308" s="76" t="s">
        <v>1019</v>
      </c>
      <c r="C308" s="88" t="s">
        <v>1018</v>
      </c>
      <c r="D308" s="76" t="s">
        <v>559</v>
      </c>
      <c r="E308" s="61">
        <v>0</v>
      </c>
      <c r="F308" s="78">
        <v>0</v>
      </c>
      <c r="G308" s="78">
        <v>0</v>
      </c>
      <c r="H308" s="79">
        <v>0</v>
      </c>
      <c r="I308" s="80"/>
      <c r="J308" s="78">
        <v>0</v>
      </c>
      <c r="K308" s="81">
        <v>0</v>
      </c>
      <c r="L308" s="65"/>
      <c r="M308" s="82">
        <v>0</v>
      </c>
      <c r="O308" s="60">
        <v>2350287</v>
      </c>
      <c r="P308" s="60">
        <v>18367</v>
      </c>
      <c r="Q308" s="60">
        <v>14693.6</v>
      </c>
      <c r="R308" s="60">
        <v>13775.25</v>
      </c>
      <c r="S308"/>
      <c r="T308" s="96">
        <f t="shared" si="16"/>
        <v>0</v>
      </c>
      <c r="U308" s="96">
        <f t="shared" si="17"/>
        <v>0</v>
      </c>
      <c r="V308"/>
      <c r="W308" s="94">
        <f t="shared" si="18"/>
        <v>0</v>
      </c>
      <c r="X308" s="94">
        <f t="shared" si="19"/>
        <v>0</v>
      </c>
      <c r="Y308"/>
    </row>
    <row r="309" spans="1:25" ht="78.75">
      <c r="A309" s="75">
        <v>299</v>
      </c>
      <c r="B309" s="76" t="s">
        <v>1020</v>
      </c>
      <c r="C309" s="88" t="s">
        <v>1021</v>
      </c>
      <c r="D309" s="76" t="s">
        <v>559</v>
      </c>
      <c r="E309" s="61">
        <v>0</v>
      </c>
      <c r="F309" s="78">
        <v>0</v>
      </c>
      <c r="G309" s="78">
        <v>0</v>
      </c>
      <c r="H309" s="79">
        <v>0</v>
      </c>
      <c r="I309" s="80"/>
      <c r="J309" s="78">
        <v>0</v>
      </c>
      <c r="K309" s="81">
        <v>0</v>
      </c>
      <c r="L309" s="65"/>
      <c r="M309" s="82">
        <v>0</v>
      </c>
      <c r="O309" s="60">
        <v>49704</v>
      </c>
      <c r="P309" s="60">
        <v>3054</v>
      </c>
      <c r="Q309" s="60">
        <v>2443.1999999999998</v>
      </c>
      <c r="R309" s="60">
        <v>2290.5</v>
      </c>
      <c r="S309"/>
      <c r="T309" s="96">
        <f t="shared" si="16"/>
        <v>0</v>
      </c>
      <c r="U309" s="96">
        <f t="shared" si="17"/>
        <v>0</v>
      </c>
      <c r="V309"/>
      <c r="W309" s="94">
        <f t="shared" si="18"/>
        <v>0</v>
      </c>
      <c r="X309" s="94">
        <f t="shared" si="19"/>
        <v>0</v>
      </c>
      <c r="Y309"/>
    </row>
    <row r="310" spans="1:25" ht="78.75">
      <c r="A310" s="75">
        <v>300</v>
      </c>
      <c r="B310" s="76" t="s">
        <v>1022</v>
      </c>
      <c r="C310" s="88" t="s">
        <v>1021</v>
      </c>
      <c r="D310" s="76" t="s">
        <v>559</v>
      </c>
      <c r="E310" s="61">
        <v>0</v>
      </c>
      <c r="F310" s="78">
        <v>0</v>
      </c>
      <c r="G310" s="78">
        <v>0</v>
      </c>
      <c r="H310" s="79">
        <v>0</v>
      </c>
      <c r="I310" s="80"/>
      <c r="J310" s="78">
        <v>0</v>
      </c>
      <c r="K310" s="81">
        <v>0</v>
      </c>
      <c r="L310" s="65"/>
      <c r="M310" s="82">
        <v>0</v>
      </c>
      <c r="O310" s="60">
        <v>356395</v>
      </c>
      <c r="P310" s="60">
        <v>3884</v>
      </c>
      <c r="Q310" s="60">
        <v>3107.2</v>
      </c>
      <c r="R310" s="60">
        <v>2913</v>
      </c>
      <c r="S310"/>
      <c r="T310" s="96">
        <f t="shared" si="16"/>
        <v>0</v>
      </c>
      <c r="U310" s="96">
        <f t="shared" si="17"/>
        <v>0</v>
      </c>
      <c r="V310"/>
      <c r="W310" s="94">
        <f t="shared" si="18"/>
        <v>0</v>
      </c>
      <c r="X310" s="94">
        <f t="shared" si="19"/>
        <v>0</v>
      </c>
      <c r="Y310"/>
    </row>
    <row r="311" spans="1:25" ht="78.75">
      <c r="A311" s="75">
        <v>301</v>
      </c>
      <c r="B311" s="76" t="s">
        <v>1023</v>
      </c>
      <c r="C311" s="88" t="s">
        <v>1024</v>
      </c>
      <c r="D311" s="76" t="s">
        <v>559</v>
      </c>
      <c r="E311" s="61">
        <v>1</v>
      </c>
      <c r="F311" s="78">
        <v>13970</v>
      </c>
      <c r="G311" s="78">
        <v>3733</v>
      </c>
      <c r="H311" s="79">
        <v>0.19999999999999998</v>
      </c>
      <c r="I311" s="80">
        <v>0.78622763063707901</v>
      </c>
      <c r="J311" s="78">
        <v>2986.4</v>
      </c>
      <c r="K311" s="81">
        <v>2986.4</v>
      </c>
      <c r="L311" s="65"/>
      <c r="M311" s="82">
        <v>1</v>
      </c>
      <c r="O311" s="60">
        <v>71833</v>
      </c>
      <c r="P311" s="60">
        <v>3733</v>
      </c>
      <c r="Q311" s="60">
        <v>2986.4</v>
      </c>
      <c r="R311" s="60">
        <v>2799.75</v>
      </c>
      <c r="S311"/>
      <c r="T311" s="96">
        <f t="shared" si="16"/>
        <v>41720008</v>
      </c>
      <c r="U311" s="96">
        <f t="shared" si="17"/>
        <v>39112507.5</v>
      </c>
      <c r="V311"/>
      <c r="W311" s="94">
        <f t="shared" si="18"/>
        <v>41720008</v>
      </c>
      <c r="X311" s="94">
        <f t="shared" si="19"/>
        <v>39112507.5</v>
      </c>
      <c r="Y311"/>
    </row>
    <row r="312" spans="1:25" ht="78.75">
      <c r="A312" s="75">
        <v>302</v>
      </c>
      <c r="B312" s="76" t="s">
        <v>1025</v>
      </c>
      <c r="C312" s="88" t="s">
        <v>1024</v>
      </c>
      <c r="D312" s="76" t="s">
        <v>559</v>
      </c>
      <c r="E312" s="61">
        <v>0</v>
      </c>
      <c r="F312" s="78">
        <v>0</v>
      </c>
      <c r="G312" s="78">
        <v>0</v>
      </c>
      <c r="H312" s="79">
        <v>0</v>
      </c>
      <c r="I312" s="80"/>
      <c r="J312" s="78">
        <v>0</v>
      </c>
      <c r="K312" s="81">
        <v>0</v>
      </c>
      <c r="L312" s="65"/>
      <c r="M312" s="82">
        <v>0</v>
      </c>
      <c r="O312" s="60">
        <v>338960</v>
      </c>
      <c r="P312" s="60">
        <v>5270</v>
      </c>
      <c r="Q312" s="60">
        <v>4216</v>
      </c>
      <c r="R312" s="60">
        <v>3952.5</v>
      </c>
      <c r="S312"/>
      <c r="T312" s="96">
        <f t="shared" si="16"/>
        <v>0</v>
      </c>
      <c r="U312" s="96">
        <f t="shared" si="17"/>
        <v>0</v>
      </c>
      <c r="V312"/>
      <c r="W312" s="94">
        <f t="shared" si="18"/>
        <v>0</v>
      </c>
      <c r="X312" s="94">
        <f t="shared" si="19"/>
        <v>0</v>
      </c>
      <c r="Y312"/>
    </row>
    <row r="313" spans="1:25" ht="78.75">
      <c r="A313" s="75">
        <v>303</v>
      </c>
      <c r="B313" s="76" t="s">
        <v>1026</v>
      </c>
      <c r="C313" s="88" t="s">
        <v>1027</v>
      </c>
      <c r="D313" s="76" t="s">
        <v>559</v>
      </c>
      <c r="E313" s="61">
        <v>0</v>
      </c>
      <c r="F313" s="78">
        <v>0</v>
      </c>
      <c r="G313" s="78">
        <v>0</v>
      </c>
      <c r="H313" s="79">
        <v>0</v>
      </c>
      <c r="I313" s="80"/>
      <c r="J313" s="78">
        <v>0</v>
      </c>
      <c r="K313" s="81">
        <v>0</v>
      </c>
      <c r="L313" s="65"/>
      <c r="M313" s="82">
        <v>0</v>
      </c>
      <c r="O313" s="60">
        <v>101583</v>
      </c>
      <c r="P313" s="60">
        <v>8041</v>
      </c>
      <c r="Q313" s="60">
        <v>6432.8</v>
      </c>
      <c r="R313" s="60">
        <v>6030.75</v>
      </c>
      <c r="S313"/>
      <c r="T313" s="96">
        <f t="shared" si="16"/>
        <v>0</v>
      </c>
      <c r="U313" s="96">
        <f t="shared" si="17"/>
        <v>0</v>
      </c>
      <c r="V313"/>
      <c r="W313" s="94">
        <f t="shared" si="18"/>
        <v>0</v>
      </c>
      <c r="X313" s="94">
        <f t="shared" si="19"/>
        <v>0</v>
      </c>
      <c r="Y313"/>
    </row>
    <row r="314" spans="1:25" ht="78.75">
      <c r="A314" s="75">
        <v>304</v>
      </c>
      <c r="B314" s="76" t="s">
        <v>1028</v>
      </c>
      <c r="C314" s="88" t="s">
        <v>1027</v>
      </c>
      <c r="D314" s="76" t="s">
        <v>559</v>
      </c>
      <c r="E314" s="61">
        <v>0</v>
      </c>
      <c r="F314" s="78">
        <v>0</v>
      </c>
      <c r="G314" s="78">
        <v>0</v>
      </c>
      <c r="H314" s="79">
        <v>0</v>
      </c>
      <c r="I314" s="80"/>
      <c r="J314" s="78">
        <v>0</v>
      </c>
      <c r="K314" s="81">
        <v>0</v>
      </c>
      <c r="L314" s="65"/>
      <c r="M314" s="82">
        <v>0</v>
      </c>
      <c r="O314" s="60">
        <v>479336</v>
      </c>
      <c r="P314" s="60">
        <v>8041</v>
      </c>
      <c r="Q314" s="60">
        <v>6432.8</v>
      </c>
      <c r="R314" s="60">
        <v>6030.75</v>
      </c>
      <c r="S314"/>
      <c r="T314" s="96">
        <f t="shared" si="16"/>
        <v>0</v>
      </c>
      <c r="U314" s="96">
        <f t="shared" si="17"/>
        <v>0</v>
      </c>
      <c r="V314"/>
      <c r="W314" s="94">
        <f t="shared" si="18"/>
        <v>0</v>
      </c>
      <c r="X314" s="94">
        <f t="shared" si="19"/>
        <v>0</v>
      </c>
      <c r="Y314"/>
    </row>
    <row r="315" spans="1:25" ht="90">
      <c r="A315" s="75">
        <v>305</v>
      </c>
      <c r="B315" s="76" t="s">
        <v>1029</v>
      </c>
      <c r="C315" s="88" t="s">
        <v>1030</v>
      </c>
      <c r="D315" s="76" t="s">
        <v>559</v>
      </c>
      <c r="E315" s="61">
        <v>0</v>
      </c>
      <c r="F315" s="78">
        <v>0</v>
      </c>
      <c r="G315" s="78">
        <v>0</v>
      </c>
      <c r="H315" s="79">
        <v>0</v>
      </c>
      <c r="I315" s="80"/>
      <c r="J315" s="78">
        <v>0</v>
      </c>
      <c r="K315" s="81">
        <v>0</v>
      </c>
      <c r="L315" s="65"/>
      <c r="M315" s="82">
        <v>0</v>
      </c>
      <c r="O315" s="60">
        <v>90948</v>
      </c>
      <c r="P315" s="60">
        <v>1212</v>
      </c>
      <c r="Q315" s="60">
        <v>969.6</v>
      </c>
      <c r="R315" s="60">
        <v>909</v>
      </c>
      <c r="S315"/>
      <c r="T315" s="96">
        <f t="shared" si="16"/>
        <v>0</v>
      </c>
      <c r="U315" s="96">
        <f t="shared" si="17"/>
        <v>0</v>
      </c>
      <c r="V315"/>
      <c r="W315" s="94">
        <f t="shared" si="18"/>
        <v>0</v>
      </c>
      <c r="X315" s="94">
        <f t="shared" si="19"/>
        <v>0</v>
      </c>
      <c r="Y315"/>
    </row>
    <row r="316" spans="1:25" ht="90">
      <c r="A316" s="75">
        <v>306</v>
      </c>
      <c r="B316" s="76" t="s">
        <v>1031</v>
      </c>
      <c r="C316" s="88" t="s">
        <v>1032</v>
      </c>
      <c r="D316" s="76" t="s">
        <v>559</v>
      </c>
      <c r="E316" s="61">
        <v>0</v>
      </c>
      <c r="F316" s="78">
        <v>0</v>
      </c>
      <c r="G316" s="78">
        <v>0</v>
      </c>
      <c r="H316" s="79">
        <v>0</v>
      </c>
      <c r="I316" s="80"/>
      <c r="J316" s="78">
        <v>0</v>
      </c>
      <c r="K316" s="81">
        <v>0</v>
      </c>
      <c r="L316" s="65"/>
      <c r="M316" s="82">
        <v>0</v>
      </c>
      <c r="O316" s="60">
        <v>90948</v>
      </c>
      <c r="P316" s="60">
        <v>1212</v>
      </c>
      <c r="Q316" s="60">
        <v>969.6</v>
      </c>
      <c r="R316" s="60">
        <v>909</v>
      </c>
      <c r="S316"/>
      <c r="T316" s="96">
        <f t="shared" si="16"/>
        <v>0</v>
      </c>
      <c r="U316" s="96">
        <f t="shared" si="17"/>
        <v>0</v>
      </c>
      <c r="V316"/>
      <c r="W316" s="94">
        <f t="shared" si="18"/>
        <v>0</v>
      </c>
      <c r="X316" s="94">
        <f t="shared" si="19"/>
        <v>0</v>
      </c>
      <c r="Y316"/>
    </row>
    <row r="317" spans="1:25" ht="112.5">
      <c r="A317" s="75">
        <v>307</v>
      </c>
      <c r="B317" s="76" t="s">
        <v>1033</v>
      </c>
      <c r="C317" s="88" t="s">
        <v>1034</v>
      </c>
      <c r="D317" s="76" t="s">
        <v>559</v>
      </c>
      <c r="E317" s="61">
        <v>0</v>
      </c>
      <c r="F317" s="78">
        <v>0</v>
      </c>
      <c r="G317" s="78">
        <v>0</v>
      </c>
      <c r="H317" s="79">
        <v>0</v>
      </c>
      <c r="I317" s="80"/>
      <c r="J317" s="78">
        <v>0</v>
      </c>
      <c r="K317" s="81">
        <v>0</v>
      </c>
      <c r="L317" s="65"/>
      <c r="M317" s="82">
        <v>0</v>
      </c>
      <c r="O317" s="60">
        <v>90948</v>
      </c>
      <c r="P317" s="60">
        <v>1212</v>
      </c>
      <c r="Q317" s="60">
        <v>969.6</v>
      </c>
      <c r="R317" s="60">
        <v>909</v>
      </c>
      <c r="S317"/>
      <c r="T317" s="96">
        <f t="shared" si="16"/>
        <v>0</v>
      </c>
      <c r="U317" s="96">
        <f t="shared" si="17"/>
        <v>0</v>
      </c>
      <c r="V317"/>
      <c r="W317" s="94">
        <f t="shared" si="18"/>
        <v>0</v>
      </c>
      <c r="X317" s="94">
        <f t="shared" si="19"/>
        <v>0</v>
      </c>
      <c r="Y317"/>
    </row>
    <row r="318" spans="1:25" ht="112.5">
      <c r="A318" s="75">
        <v>308</v>
      </c>
      <c r="B318" s="76" t="s">
        <v>1035</v>
      </c>
      <c r="C318" s="88" t="s">
        <v>1036</v>
      </c>
      <c r="D318" s="76" t="s">
        <v>559</v>
      </c>
      <c r="E318" s="61">
        <v>0</v>
      </c>
      <c r="F318" s="78">
        <v>0</v>
      </c>
      <c r="G318" s="78">
        <v>0</v>
      </c>
      <c r="H318" s="79">
        <v>0</v>
      </c>
      <c r="I318" s="80"/>
      <c r="J318" s="78">
        <v>0</v>
      </c>
      <c r="K318" s="81">
        <v>0</v>
      </c>
      <c r="L318" s="65"/>
      <c r="M318" s="82">
        <v>0</v>
      </c>
      <c r="O318" s="60">
        <v>90948</v>
      </c>
      <c r="P318" s="60">
        <v>1212</v>
      </c>
      <c r="Q318" s="60">
        <v>969.6</v>
      </c>
      <c r="R318" s="60">
        <v>909</v>
      </c>
      <c r="S318"/>
      <c r="T318" s="96">
        <f t="shared" si="16"/>
        <v>0</v>
      </c>
      <c r="U318" s="96">
        <f t="shared" si="17"/>
        <v>0</v>
      </c>
      <c r="V318"/>
      <c r="W318" s="94">
        <f t="shared" si="18"/>
        <v>0</v>
      </c>
      <c r="X318" s="94">
        <f t="shared" si="19"/>
        <v>0</v>
      </c>
      <c r="Y318"/>
    </row>
    <row r="319" spans="1:25" ht="90">
      <c r="A319" s="75">
        <v>309</v>
      </c>
      <c r="B319" s="76" t="s">
        <v>1037</v>
      </c>
      <c r="C319" s="88" t="s">
        <v>1038</v>
      </c>
      <c r="D319" s="76" t="s">
        <v>559</v>
      </c>
      <c r="E319" s="61">
        <v>0</v>
      </c>
      <c r="F319" s="78">
        <v>0</v>
      </c>
      <c r="G319" s="78">
        <v>0</v>
      </c>
      <c r="H319" s="79">
        <v>0</v>
      </c>
      <c r="I319" s="80"/>
      <c r="J319" s="78">
        <v>0</v>
      </c>
      <c r="K319" s="81">
        <v>0</v>
      </c>
      <c r="L319" s="65"/>
      <c r="M319" s="82">
        <v>0</v>
      </c>
      <c r="O319" s="60">
        <v>125563</v>
      </c>
      <c r="P319" s="60">
        <v>1515</v>
      </c>
      <c r="Q319" s="60">
        <v>1212</v>
      </c>
      <c r="R319" s="60">
        <v>1136.25</v>
      </c>
      <c r="S319"/>
      <c r="T319" s="96">
        <f t="shared" si="16"/>
        <v>0</v>
      </c>
      <c r="U319" s="96">
        <f t="shared" si="17"/>
        <v>0</v>
      </c>
      <c r="V319"/>
      <c r="W319" s="94">
        <f t="shared" si="18"/>
        <v>0</v>
      </c>
      <c r="X319" s="94">
        <f t="shared" si="19"/>
        <v>0</v>
      </c>
      <c r="Y319"/>
    </row>
    <row r="320" spans="1:25" ht="90">
      <c r="A320" s="75">
        <v>310</v>
      </c>
      <c r="B320" s="76" t="s">
        <v>1039</v>
      </c>
      <c r="C320" s="88" t="s">
        <v>1040</v>
      </c>
      <c r="D320" s="76" t="s">
        <v>559</v>
      </c>
      <c r="E320" s="61">
        <v>0</v>
      </c>
      <c r="F320" s="78">
        <v>0</v>
      </c>
      <c r="G320" s="78">
        <v>0</v>
      </c>
      <c r="H320" s="79">
        <v>0</v>
      </c>
      <c r="I320" s="80"/>
      <c r="J320" s="78">
        <v>0</v>
      </c>
      <c r="K320" s="81">
        <v>0</v>
      </c>
      <c r="L320" s="65"/>
      <c r="M320" s="82">
        <v>0</v>
      </c>
      <c r="O320" s="60">
        <v>125563</v>
      </c>
      <c r="P320" s="60">
        <v>1515</v>
      </c>
      <c r="Q320" s="60">
        <v>1212</v>
      </c>
      <c r="R320" s="60">
        <v>1136.25</v>
      </c>
      <c r="S320"/>
      <c r="T320" s="96">
        <f t="shared" si="16"/>
        <v>0</v>
      </c>
      <c r="U320" s="96">
        <f t="shared" si="17"/>
        <v>0</v>
      </c>
      <c r="V320"/>
      <c r="W320" s="94">
        <f t="shared" si="18"/>
        <v>0</v>
      </c>
      <c r="X320" s="94">
        <f t="shared" si="19"/>
        <v>0</v>
      </c>
      <c r="Y320"/>
    </row>
    <row r="321" spans="1:25" ht="112.5">
      <c r="A321" s="75">
        <v>311</v>
      </c>
      <c r="B321" s="76" t="s">
        <v>1041</v>
      </c>
      <c r="C321" s="88" t="s">
        <v>1042</v>
      </c>
      <c r="D321" s="76" t="s">
        <v>559</v>
      </c>
      <c r="E321" s="61">
        <v>0</v>
      </c>
      <c r="F321" s="78">
        <v>0</v>
      </c>
      <c r="G321" s="78">
        <v>0</v>
      </c>
      <c r="H321" s="79">
        <v>0</v>
      </c>
      <c r="I321" s="80"/>
      <c r="J321" s="78">
        <v>0</v>
      </c>
      <c r="K321" s="81">
        <v>0</v>
      </c>
      <c r="L321" s="65"/>
      <c r="M321" s="82">
        <v>0</v>
      </c>
      <c r="O321" s="60">
        <v>125563</v>
      </c>
      <c r="P321" s="60">
        <v>1515</v>
      </c>
      <c r="Q321" s="60">
        <v>1212</v>
      </c>
      <c r="R321" s="60">
        <v>1136.25</v>
      </c>
      <c r="S321"/>
      <c r="T321" s="96">
        <f t="shared" si="16"/>
        <v>0</v>
      </c>
      <c r="U321" s="96">
        <f t="shared" si="17"/>
        <v>0</v>
      </c>
      <c r="V321"/>
      <c r="W321" s="94">
        <f t="shared" si="18"/>
        <v>0</v>
      </c>
      <c r="X321" s="94">
        <f t="shared" si="19"/>
        <v>0</v>
      </c>
      <c r="Y321"/>
    </row>
    <row r="322" spans="1:25" ht="112.5">
      <c r="A322" s="75">
        <v>312</v>
      </c>
      <c r="B322" s="76" t="s">
        <v>1043</v>
      </c>
      <c r="C322" s="88" t="s">
        <v>1044</v>
      </c>
      <c r="D322" s="76" t="s">
        <v>559</v>
      </c>
      <c r="E322" s="61">
        <v>0</v>
      </c>
      <c r="F322" s="78">
        <v>0</v>
      </c>
      <c r="G322" s="78">
        <v>0</v>
      </c>
      <c r="H322" s="79">
        <v>0</v>
      </c>
      <c r="I322" s="80"/>
      <c r="J322" s="78">
        <v>0</v>
      </c>
      <c r="K322" s="81">
        <v>0</v>
      </c>
      <c r="L322" s="65"/>
      <c r="M322" s="82">
        <v>0</v>
      </c>
      <c r="O322" s="60">
        <v>125563</v>
      </c>
      <c r="P322" s="60">
        <v>1515</v>
      </c>
      <c r="Q322" s="60">
        <v>1212</v>
      </c>
      <c r="R322" s="60">
        <v>1136.25</v>
      </c>
      <c r="S322"/>
      <c r="T322" s="96">
        <f t="shared" si="16"/>
        <v>0</v>
      </c>
      <c r="U322" s="96">
        <f t="shared" si="17"/>
        <v>0</v>
      </c>
      <c r="V322"/>
      <c r="W322" s="94">
        <f t="shared" si="18"/>
        <v>0</v>
      </c>
      <c r="X322" s="94">
        <f t="shared" si="19"/>
        <v>0</v>
      </c>
      <c r="Y322"/>
    </row>
    <row r="323" spans="1:25" ht="90">
      <c r="A323" s="75">
        <v>313</v>
      </c>
      <c r="B323" s="76" t="s">
        <v>1045</v>
      </c>
      <c r="C323" s="88" t="s">
        <v>1046</v>
      </c>
      <c r="D323" s="76" t="s">
        <v>559</v>
      </c>
      <c r="E323" s="61">
        <v>0</v>
      </c>
      <c r="F323" s="78">
        <v>0</v>
      </c>
      <c r="G323" s="78">
        <v>0</v>
      </c>
      <c r="H323" s="79">
        <v>0</v>
      </c>
      <c r="I323" s="80"/>
      <c r="J323" s="78">
        <v>0</v>
      </c>
      <c r="K323" s="81">
        <v>0</v>
      </c>
      <c r="L323" s="65"/>
      <c r="M323" s="82">
        <v>0</v>
      </c>
      <c r="O323" s="60">
        <v>152938</v>
      </c>
      <c r="P323" s="60">
        <v>2272</v>
      </c>
      <c r="Q323" s="60">
        <v>1817.6</v>
      </c>
      <c r="R323" s="60">
        <v>1704</v>
      </c>
      <c r="S323"/>
      <c r="T323" s="96">
        <f t="shared" si="16"/>
        <v>0</v>
      </c>
      <c r="U323" s="96">
        <f t="shared" si="17"/>
        <v>0</v>
      </c>
      <c r="V323"/>
      <c r="W323" s="94">
        <f t="shared" si="18"/>
        <v>0</v>
      </c>
      <c r="X323" s="94">
        <f t="shared" si="19"/>
        <v>0</v>
      </c>
      <c r="Y323"/>
    </row>
    <row r="324" spans="1:25" ht="90">
      <c r="A324" s="75">
        <v>314</v>
      </c>
      <c r="B324" s="76" t="s">
        <v>1047</v>
      </c>
      <c r="C324" s="88" t="s">
        <v>1048</v>
      </c>
      <c r="D324" s="76" t="s">
        <v>559</v>
      </c>
      <c r="E324" s="61">
        <v>0</v>
      </c>
      <c r="F324" s="78">
        <v>0</v>
      </c>
      <c r="G324" s="78">
        <v>0</v>
      </c>
      <c r="H324" s="79">
        <v>0</v>
      </c>
      <c r="I324" s="80"/>
      <c r="J324" s="78">
        <v>0</v>
      </c>
      <c r="K324" s="81">
        <v>0</v>
      </c>
      <c r="L324" s="65"/>
      <c r="M324" s="82">
        <v>0</v>
      </c>
      <c r="O324" s="60">
        <v>152938</v>
      </c>
      <c r="P324" s="60">
        <v>2272</v>
      </c>
      <c r="Q324" s="60">
        <v>1817.6</v>
      </c>
      <c r="R324" s="60">
        <v>1704</v>
      </c>
      <c r="S324"/>
      <c r="T324" s="96">
        <f t="shared" si="16"/>
        <v>0</v>
      </c>
      <c r="U324" s="96">
        <f t="shared" si="17"/>
        <v>0</v>
      </c>
      <c r="V324"/>
      <c r="W324" s="94">
        <f t="shared" si="18"/>
        <v>0</v>
      </c>
      <c r="X324" s="94">
        <f t="shared" si="19"/>
        <v>0</v>
      </c>
      <c r="Y324"/>
    </row>
    <row r="325" spans="1:25" ht="112.5">
      <c r="A325" s="75">
        <v>315</v>
      </c>
      <c r="B325" s="76" t="s">
        <v>1049</v>
      </c>
      <c r="C325" s="88" t="s">
        <v>1050</v>
      </c>
      <c r="D325" s="76" t="s">
        <v>559</v>
      </c>
      <c r="E325" s="61">
        <v>0</v>
      </c>
      <c r="F325" s="78">
        <v>0</v>
      </c>
      <c r="G325" s="78">
        <v>0</v>
      </c>
      <c r="H325" s="79">
        <v>0</v>
      </c>
      <c r="I325" s="80"/>
      <c r="J325" s="78">
        <v>0</v>
      </c>
      <c r="K325" s="81">
        <v>0</v>
      </c>
      <c r="L325" s="65"/>
      <c r="M325" s="82">
        <v>0</v>
      </c>
      <c r="O325" s="60">
        <v>172884</v>
      </c>
      <c r="P325" s="60">
        <v>2272</v>
      </c>
      <c r="Q325" s="60">
        <v>1817.6</v>
      </c>
      <c r="R325" s="60">
        <v>1704</v>
      </c>
      <c r="S325"/>
      <c r="T325" s="96">
        <f t="shared" si="16"/>
        <v>0</v>
      </c>
      <c r="U325" s="96">
        <f t="shared" si="17"/>
        <v>0</v>
      </c>
      <c r="V325"/>
      <c r="W325" s="94">
        <f t="shared" si="18"/>
        <v>0</v>
      </c>
      <c r="X325" s="94">
        <f t="shared" si="19"/>
        <v>0</v>
      </c>
      <c r="Y325"/>
    </row>
    <row r="326" spans="1:25" ht="112.5">
      <c r="A326" s="75">
        <v>316</v>
      </c>
      <c r="B326" s="76" t="s">
        <v>1051</v>
      </c>
      <c r="C326" s="88" t="s">
        <v>1052</v>
      </c>
      <c r="D326" s="76" t="s">
        <v>559</v>
      </c>
      <c r="E326" s="61">
        <v>0</v>
      </c>
      <c r="F326" s="78">
        <v>0</v>
      </c>
      <c r="G326" s="78">
        <v>0</v>
      </c>
      <c r="H326" s="79">
        <v>0</v>
      </c>
      <c r="I326" s="80"/>
      <c r="J326" s="78">
        <v>0</v>
      </c>
      <c r="K326" s="81">
        <v>0</v>
      </c>
      <c r="L326" s="65"/>
      <c r="M326" s="82">
        <v>0</v>
      </c>
      <c r="O326" s="60">
        <v>152938</v>
      </c>
      <c r="P326" s="60">
        <v>2272</v>
      </c>
      <c r="Q326" s="60">
        <v>1817.6</v>
      </c>
      <c r="R326" s="60">
        <v>1704</v>
      </c>
      <c r="S326"/>
      <c r="T326" s="96">
        <f t="shared" si="16"/>
        <v>0</v>
      </c>
      <c r="U326" s="96">
        <f t="shared" si="17"/>
        <v>0</v>
      </c>
      <c r="V326"/>
      <c r="W326" s="94">
        <f t="shared" si="18"/>
        <v>0</v>
      </c>
      <c r="X326" s="94">
        <f t="shared" si="19"/>
        <v>0</v>
      </c>
      <c r="Y326"/>
    </row>
    <row r="327" spans="1:25" ht="90">
      <c r="A327" s="75">
        <v>317</v>
      </c>
      <c r="B327" s="76" t="s">
        <v>1053</v>
      </c>
      <c r="C327" s="88" t="s">
        <v>1054</v>
      </c>
      <c r="D327" s="76" t="s">
        <v>559</v>
      </c>
      <c r="E327" s="61">
        <v>0</v>
      </c>
      <c r="F327" s="78">
        <v>0</v>
      </c>
      <c r="G327" s="78">
        <v>0</v>
      </c>
      <c r="H327" s="79">
        <v>0</v>
      </c>
      <c r="I327" s="80"/>
      <c r="J327" s="78">
        <v>0</v>
      </c>
      <c r="K327" s="81">
        <v>0</v>
      </c>
      <c r="L327" s="65"/>
      <c r="M327" s="82">
        <v>0</v>
      </c>
      <c r="O327" s="60">
        <v>689771</v>
      </c>
      <c r="P327" s="60">
        <v>5236</v>
      </c>
      <c r="Q327" s="60">
        <v>4188.8</v>
      </c>
      <c r="R327" s="60">
        <v>3927</v>
      </c>
      <c r="S327"/>
      <c r="T327" s="96">
        <f t="shared" si="16"/>
        <v>0</v>
      </c>
      <c r="U327" s="96">
        <f t="shared" si="17"/>
        <v>0</v>
      </c>
      <c r="V327"/>
      <c r="W327" s="94">
        <f t="shared" si="18"/>
        <v>0</v>
      </c>
      <c r="X327" s="94">
        <f t="shared" si="19"/>
        <v>0</v>
      </c>
      <c r="Y327"/>
    </row>
    <row r="328" spans="1:25" ht="90">
      <c r="A328" s="75">
        <v>318</v>
      </c>
      <c r="B328" s="76" t="s">
        <v>1055</v>
      </c>
      <c r="C328" s="88" t="s">
        <v>1056</v>
      </c>
      <c r="D328" s="76" t="s">
        <v>559</v>
      </c>
      <c r="E328" s="61">
        <v>0</v>
      </c>
      <c r="F328" s="78">
        <v>0</v>
      </c>
      <c r="G328" s="78">
        <v>0</v>
      </c>
      <c r="H328" s="79">
        <v>0</v>
      </c>
      <c r="I328" s="80"/>
      <c r="J328" s="78">
        <v>0</v>
      </c>
      <c r="K328" s="81">
        <v>0</v>
      </c>
      <c r="L328" s="65"/>
      <c r="M328" s="82">
        <v>0</v>
      </c>
      <c r="O328" s="60">
        <v>736123</v>
      </c>
      <c r="P328" s="60">
        <v>5236</v>
      </c>
      <c r="Q328" s="60">
        <v>4188.8</v>
      </c>
      <c r="R328" s="60">
        <v>3927</v>
      </c>
      <c r="S328"/>
      <c r="T328" s="96">
        <f t="shared" si="16"/>
        <v>0</v>
      </c>
      <c r="U328" s="96">
        <f t="shared" si="17"/>
        <v>0</v>
      </c>
      <c r="V328"/>
      <c r="W328" s="94">
        <f t="shared" si="18"/>
        <v>0</v>
      </c>
      <c r="X328" s="94">
        <f t="shared" si="19"/>
        <v>0</v>
      </c>
      <c r="Y328"/>
    </row>
    <row r="329" spans="1:25" ht="112.5">
      <c r="A329" s="75">
        <v>319</v>
      </c>
      <c r="B329" s="76" t="s">
        <v>1057</v>
      </c>
      <c r="C329" s="88" t="s">
        <v>1058</v>
      </c>
      <c r="D329" s="76" t="s">
        <v>559</v>
      </c>
      <c r="E329" s="61">
        <v>0</v>
      </c>
      <c r="F329" s="78">
        <v>0</v>
      </c>
      <c r="G329" s="78">
        <v>0</v>
      </c>
      <c r="H329" s="79">
        <v>0</v>
      </c>
      <c r="I329" s="80"/>
      <c r="J329" s="78">
        <v>0</v>
      </c>
      <c r="K329" s="81">
        <v>0</v>
      </c>
      <c r="L329" s="65"/>
      <c r="M329" s="82">
        <v>0</v>
      </c>
      <c r="O329" s="60">
        <v>689771</v>
      </c>
      <c r="P329" s="60">
        <v>5236</v>
      </c>
      <c r="Q329" s="60">
        <v>4188.8</v>
      </c>
      <c r="R329" s="60">
        <v>3927</v>
      </c>
      <c r="S329"/>
      <c r="T329" s="96">
        <f t="shared" si="16"/>
        <v>0</v>
      </c>
      <c r="U329" s="96">
        <f t="shared" si="17"/>
        <v>0</v>
      </c>
      <c r="V329"/>
      <c r="W329" s="94">
        <f t="shared" si="18"/>
        <v>0</v>
      </c>
      <c r="X329" s="94">
        <f t="shared" si="19"/>
        <v>0</v>
      </c>
      <c r="Y329"/>
    </row>
    <row r="330" spans="1:25" ht="112.5">
      <c r="A330" s="75">
        <v>320</v>
      </c>
      <c r="B330" s="76" t="s">
        <v>1059</v>
      </c>
      <c r="C330" s="88" t="s">
        <v>1060</v>
      </c>
      <c r="D330" s="76" t="s">
        <v>559</v>
      </c>
      <c r="E330" s="61">
        <v>0</v>
      </c>
      <c r="F330" s="78">
        <v>0</v>
      </c>
      <c r="G330" s="78">
        <v>0</v>
      </c>
      <c r="H330" s="79">
        <v>0</v>
      </c>
      <c r="I330" s="80"/>
      <c r="J330" s="78">
        <v>0</v>
      </c>
      <c r="K330" s="81">
        <v>0</v>
      </c>
      <c r="L330" s="65"/>
      <c r="M330" s="82">
        <v>0</v>
      </c>
      <c r="O330" s="60">
        <v>736123</v>
      </c>
      <c r="P330" s="60">
        <v>5236</v>
      </c>
      <c r="Q330" s="60">
        <v>4188.8</v>
      </c>
      <c r="R330" s="60">
        <v>3927</v>
      </c>
      <c r="S330"/>
      <c r="T330" s="96">
        <f t="shared" ref="T330:T393" si="20">F330*Q330</f>
        <v>0</v>
      </c>
      <c r="U330" s="96">
        <f t="shared" ref="U330:U393" si="21">F330*R330</f>
        <v>0</v>
      </c>
      <c r="V330"/>
      <c r="W330" s="94">
        <f t="shared" ref="W330:W393" si="22">T330-L330</f>
        <v>0</v>
      </c>
      <c r="X330" s="94">
        <f t="shared" ref="X330:X393" si="23">U330-L330</f>
        <v>0</v>
      </c>
      <c r="Y330"/>
    </row>
    <row r="331" spans="1:25" ht="78.75">
      <c r="A331" s="75">
        <v>321</v>
      </c>
      <c r="B331" s="76" t="s">
        <v>1061</v>
      </c>
      <c r="C331" s="88" t="s">
        <v>1062</v>
      </c>
      <c r="D331" s="76" t="s">
        <v>559</v>
      </c>
      <c r="E331" s="61">
        <v>0</v>
      </c>
      <c r="F331" s="78">
        <v>0</v>
      </c>
      <c r="G331" s="78">
        <v>0</v>
      </c>
      <c r="H331" s="79">
        <v>0</v>
      </c>
      <c r="I331" s="80"/>
      <c r="J331" s="78">
        <v>0</v>
      </c>
      <c r="K331" s="81">
        <v>0</v>
      </c>
      <c r="L331" s="65"/>
      <c r="M331" s="82">
        <v>0</v>
      </c>
      <c r="O331" s="60">
        <v>989800</v>
      </c>
      <c r="P331" s="60">
        <v>15590</v>
      </c>
      <c r="Q331" s="60">
        <v>12472</v>
      </c>
      <c r="R331" s="60">
        <v>11692.5</v>
      </c>
      <c r="S331"/>
      <c r="T331" s="96">
        <f t="shared" si="20"/>
        <v>0</v>
      </c>
      <c r="U331" s="96">
        <f t="shared" si="21"/>
        <v>0</v>
      </c>
      <c r="V331"/>
      <c r="W331" s="94">
        <f t="shared" si="22"/>
        <v>0</v>
      </c>
      <c r="X331" s="94">
        <f t="shared" si="23"/>
        <v>0</v>
      </c>
      <c r="Y331"/>
    </row>
    <row r="332" spans="1:25" ht="78.75">
      <c r="A332" s="75">
        <v>322</v>
      </c>
      <c r="B332" s="76" t="s">
        <v>1063</v>
      </c>
      <c r="C332" s="88" t="s">
        <v>1064</v>
      </c>
      <c r="D332" s="76" t="s">
        <v>559</v>
      </c>
      <c r="E332" s="61">
        <v>0</v>
      </c>
      <c r="F332" s="78">
        <v>0</v>
      </c>
      <c r="G332" s="78">
        <v>0</v>
      </c>
      <c r="H332" s="79">
        <v>0</v>
      </c>
      <c r="I332" s="80"/>
      <c r="J332" s="78">
        <v>0</v>
      </c>
      <c r="K332" s="81">
        <v>0</v>
      </c>
      <c r="L332" s="65"/>
      <c r="M332" s="82">
        <v>0</v>
      </c>
      <c r="O332" s="60">
        <v>992911</v>
      </c>
      <c r="P332" s="60">
        <v>15590</v>
      </c>
      <c r="Q332" s="60">
        <v>12472</v>
      </c>
      <c r="R332" s="60">
        <v>11692.5</v>
      </c>
      <c r="S332"/>
      <c r="T332" s="96">
        <f t="shared" si="20"/>
        <v>0</v>
      </c>
      <c r="U332" s="96">
        <f t="shared" si="21"/>
        <v>0</v>
      </c>
      <c r="V332"/>
      <c r="W332" s="94">
        <f t="shared" si="22"/>
        <v>0</v>
      </c>
      <c r="X332" s="94">
        <f t="shared" si="23"/>
        <v>0</v>
      </c>
      <c r="Y332"/>
    </row>
    <row r="333" spans="1:25" ht="78.75">
      <c r="A333" s="75">
        <v>323</v>
      </c>
      <c r="B333" s="76" t="s">
        <v>1065</v>
      </c>
      <c r="C333" s="88" t="s">
        <v>1066</v>
      </c>
      <c r="D333" s="76" t="s">
        <v>559</v>
      </c>
      <c r="E333" s="61">
        <v>0</v>
      </c>
      <c r="F333" s="78">
        <v>0</v>
      </c>
      <c r="G333" s="78">
        <v>0</v>
      </c>
      <c r="H333" s="79">
        <v>0</v>
      </c>
      <c r="I333" s="80"/>
      <c r="J333" s="78">
        <v>0</v>
      </c>
      <c r="K333" s="81">
        <v>0</v>
      </c>
      <c r="L333" s="65"/>
      <c r="M333" s="82">
        <v>0</v>
      </c>
      <c r="O333" s="60">
        <v>989800</v>
      </c>
      <c r="P333" s="60">
        <v>15590</v>
      </c>
      <c r="Q333" s="60">
        <v>12472</v>
      </c>
      <c r="R333" s="60">
        <v>11692.5</v>
      </c>
      <c r="S333"/>
      <c r="T333" s="96">
        <f t="shared" si="20"/>
        <v>0</v>
      </c>
      <c r="U333" s="96">
        <f t="shared" si="21"/>
        <v>0</v>
      </c>
      <c r="V333"/>
      <c r="W333" s="94">
        <f t="shared" si="22"/>
        <v>0</v>
      </c>
      <c r="X333" s="94">
        <f t="shared" si="23"/>
        <v>0</v>
      </c>
      <c r="Y333"/>
    </row>
    <row r="334" spans="1:25" ht="78.75">
      <c r="A334" s="75">
        <v>324</v>
      </c>
      <c r="B334" s="76" t="s">
        <v>1067</v>
      </c>
      <c r="C334" s="88" t="s">
        <v>1068</v>
      </c>
      <c r="D334" s="76" t="s">
        <v>559</v>
      </c>
      <c r="E334" s="61">
        <v>0</v>
      </c>
      <c r="F334" s="78">
        <v>0</v>
      </c>
      <c r="G334" s="78">
        <v>0</v>
      </c>
      <c r="H334" s="79">
        <v>0</v>
      </c>
      <c r="I334" s="80"/>
      <c r="J334" s="78">
        <v>0</v>
      </c>
      <c r="K334" s="81">
        <v>0</v>
      </c>
      <c r="L334" s="65"/>
      <c r="M334" s="82">
        <v>0</v>
      </c>
      <c r="O334" s="60">
        <v>1360972</v>
      </c>
      <c r="P334" s="60">
        <v>14942</v>
      </c>
      <c r="Q334" s="60">
        <v>11953.6</v>
      </c>
      <c r="R334" s="60">
        <v>11206.5</v>
      </c>
      <c r="S334"/>
      <c r="T334" s="96">
        <f t="shared" si="20"/>
        <v>0</v>
      </c>
      <c r="U334" s="96">
        <f t="shared" si="21"/>
        <v>0</v>
      </c>
      <c r="V334"/>
      <c r="W334" s="94">
        <f t="shared" si="22"/>
        <v>0</v>
      </c>
      <c r="X334" s="94">
        <f t="shared" si="23"/>
        <v>0</v>
      </c>
      <c r="Y334"/>
    </row>
    <row r="335" spans="1:25" ht="78.75">
      <c r="A335" s="75">
        <v>325</v>
      </c>
      <c r="B335" s="76" t="s">
        <v>1069</v>
      </c>
      <c r="C335" s="88" t="s">
        <v>1070</v>
      </c>
      <c r="D335" s="76" t="s">
        <v>559</v>
      </c>
      <c r="E335" s="61">
        <v>0</v>
      </c>
      <c r="F335" s="78">
        <v>0</v>
      </c>
      <c r="G335" s="78">
        <v>0</v>
      </c>
      <c r="H335" s="79">
        <v>0</v>
      </c>
      <c r="I335" s="80"/>
      <c r="J335" s="78">
        <v>0</v>
      </c>
      <c r="K335" s="81">
        <v>0</v>
      </c>
      <c r="L335" s="65"/>
      <c r="M335" s="82">
        <v>0</v>
      </c>
      <c r="O335" s="60">
        <v>1275273</v>
      </c>
      <c r="P335" s="60">
        <v>14942</v>
      </c>
      <c r="Q335" s="60">
        <v>11953.6</v>
      </c>
      <c r="R335" s="60">
        <v>11206.5</v>
      </c>
      <c r="S335"/>
      <c r="T335" s="96">
        <f t="shared" si="20"/>
        <v>0</v>
      </c>
      <c r="U335" s="96">
        <f t="shared" si="21"/>
        <v>0</v>
      </c>
      <c r="V335"/>
      <c r="W335" s="94">
        <f t="shared" si="22"/>
        <v>0</v>
      </c>
      <c r="X335" s="94">
        <f t="shared" si="23"/>
        <v>0</v>
      </c>
      <c r="Y335"/>
    </row>
    <row r="336" spans="1:25" ht="78.75">
      <c r="A336" s="75">
        <v>326</v>
      </c>
      <c r="B336" s="76" t="s">
        <v>1071</v>
      </c>
      <c r="C336" s="88" t="s">
        <v>1072</v>
      </c>
      <c r="D336" s="76" t="s">
        <v>559</v>
      </c>
      <c r="E336" s="61">
        <v>0</v>
      </c>
      <c r="F336" s="78">
        <v>0</v>
      </c>
      <c r="G336" s="78">
        <v>0</v>
      </c>
      <c r="H336" s="79">
        <v>0</v>
      </c>
      <c r="I336" s="80"/>
      <c r="J336" s="78">
        <v>0</v>
      </c>
      <c r="K336" s="81">
        <v>0</v>
      </c>
      <c r="L336" s="65"/>
      <c r="M336" s="82">
        <v>0</v>
      </c>
      <c r="O336" s="60">
        <v>1360972</v>
      </c>
      <c r="P336" s="60">
        <v>14942</v>
      </c>
      <c r="Q336" s="60">
        <v>11953.6</v>
      </c>
      <c r="R336" s="60">
        <v>11206.5</v>
      </c>
      <c r="S336"/>
      <c r="T336" s="96">
        <f t="shared" si="20"/>
        <v>0</v>
      </c>
      <c r="U336" s="96">
        <f t="shared" si="21"/>
        <v>0</v>
      </c>
      <c r="V336"/>
      <c r="W336" s="94">
        <f t="shared" si="22"/>
        <v>0</v>
      </c>
      <c r="X336" s="94">
        <f t="shared" si="23"/>
        <v>0</v>
      </c>
      <c r="Y336"/>
    </row>
    <row r="337" spans="1:25" ht="78.75">
      <c r="A337" s="75">
        <v>327</v>
      </c>
      <c r="B337" s="76" t="s">
        <v>1073</v>
      </c>
      <c r="C337" s="88" t="s">
        <v>1074</v>
      </c>
      <c r="D337" s="76" t="s">
        <v>559</v>
      </c>
      <c r="E337" s="61">
        <v>0</v>
      </c>
      <c r="F337" s="78">
        <v>0</v>
      </c>
      <c r="G337" s="78">
        <v>0</v>
      </c>
      <c r="H337" s="79">
        <v>0</v>
      </c>
      <c r="I337" s="80"/>
      <c r="J337" s="78">
        <v>0</v>
      </c>
      <c r="K337" s="81">
        <v>0</v>
      </c>
      <c r="L337" s="65"/>
      <c r="M337" s="82">
        <v>0</v>
      </c>
      <c r="O337" s="60">
        <v>2196682</v>
      </c>
      <c r="P337" s="60">
        <v>27437</v>
      </c>
      <c r="Q337" s="60">
        <v>21949.599999999999</v>
      </c>
      <c r="R337" s="60">
        <v>20577.75</v>
      </c>
      <c r="S337"/>
      <c r="T337" s="96">
        <f t="shared" si="20"/>
        <v>0</v>
      </c>
      <c r="U337" s="96">
        <f t="shared" si="21"/>
        <v>0</v>
      </c>
      <c r="V337"/>
      <c r="W337" s="94">
        <f t="shared" si="22"/>
        <v>0</v>
      </c>
      <c r="X337" s="94">
        <f t="shared" si="23"/>
        <v>0</v>
      </c>
      <c r="Y337"/>
    </row>
    <row r="338" spans="1:25" ht="78.75">
      <c r="A338" s="75">
        <v>328</v>
      </c>
      <c r="B338" s="76" t="s">
        <v>1075</v>
      </c>
      <c r="C338" s="88" t="s">
        <v>1076</v>
      </c>
      <c r="D338" s="76" t="s">
        <v>559</v>
      </c>
      <c r="E338" s="61">
        <v>0</v>
      </c>
      <c r="F338" s="78">
        <v>0</v>
      </c>
      <c r="G338" s="78">
        <v>0</v>
      </c>
      <c r="H338" s="79">
        <v>0</v>
      </c>
      <c r="I338" s="80"/>
      <c r="J338" s="78">
        <v>0</v>
      </c>
      <c r="K338" s="81">
        <v>0</v>
      </c>
      <c r="L338" s="65"/>
      <c r="M338" s="82">
        <v>0</v>
      </c>
      <c r="O338" s="60">
        <v>2202277</v>
      </c>
      <c r="P338" s="60">
        <v>27437</v>
      </c>
      <c r="Q338" s="60">
        <v>21949.599999999999</v>
      </c>
      <c r="R338" s="60">
        <v>20577.75</v>
      </c>
      <c r="S338"/>
      <c r="T338" s="96">
        <f t="shared" si="20"/>
        <v>0</v>
      </c>
      <c r="U338" s="96">
        <f t="shared" si="21"/>
        <v>0</v>
      </c>
      <c r="V338"/>
      <c r="W338" s="94">
        <f t="shared" si="22"/>
        <v>0</v>
      </c>
      <c r="X338" s="94">
        <f t="shared" si="23"/>
        <v>0</v>
      </c>
      <c r="Y338"/>
    </row>
    <row r="339" spans="1:25" ht="78.75">
      <c r="A339" s="75">
        <v>329</v>
      </c>
      <c r="B339" s="76" t="s">
        <v>1077</v>
      </c>
      <c r="C339" s="88" t="s">
        <v>1078</v>
      </c>
      <c r="D339" s="76" t="s">
        <v>559</v>
      </c>
      <c r="E339" s="61">
        <v>0</v>
      </c>
      <c r="F339" s="78">
        <v>0</v>
      </c>
      <c r="G339" s="78">
        <v>0</v>
      </c>
      <c r="H339" s="79">
        <v>0</v>
      </c>
      <c r="I339" s="80"/>
      <c r="J339" s="78">
        <v>0</v>
      </c>
      <c r="K339" s="81">
        <v>0</v>
      </c>
      <c r="L339" s="65"/>
      <c r="M339" s="82">
        <v>0</v>
      </c>
      <c r="O339" s="60">
        <v>2196682</v>
      </c>
      <c r="P339" s="60">
        <v>27437</v>
      </c>
      <c r="Q339" s="60">
        <v>21949.599999999999</v>
      </c>
      <c r="R339" s="60">
        <v>20577.75</v>
      </c>
      <c r="S339"/>
      <c r="T339" s="96">
        <f t="shared" si="20"/>
        <v>0</v>
      </c>
      <c r="U339" s="96">
        <f t="shared" si="21"/>
        <v>0</v>
      </c>
      <c r="V339"/>
      <c r="W339" s="94">
        <f t="shared" si="22"/>
        <v>0</v>
      </c>
      <c r="X339" s="94">
        <f t="shared" si="23"/>
        <v>0</v>
      </c>
      <c r="Y339"/>
    </row>
    <row r="340" spans="1:25" ht="78.75">
      <c r="A340" s="75">
        <v>330</v>
      </c>
      <c r="B340" s="76" t="s">
        <v>1079</v>
      </c>
      <c r="C340" s="88" t="s">
        <v>1080</v>
      </c>
      <c r="D340" s="76" t="s">
        <v>559</v>
      </c>
      <c r="E340" s="61">
        <v>0</v>
      </c>
      <c r="F340" s="78">
        <v>0</v>
      </c>
      <c r="G340" s="78">
        <v>0</v>
      </c>
      <c r="H340" s="79">
        <v>0</v>
      </c>
      <c r="I340" s="80"/>
      <c r="J340" s="78">
        <v>0</v>
      </c>
      <c r="K340" s="81">
        <v>0</v>
      </c>
      <c r="L340" s="65"/>
      <c r="M340" s="82">
        <v>0</v>
      </c>
      <c r="O340" s="60">
        <v>5290566</v>
      </c>
      <c r="P340" s="60">
        <v>79229</v>
      </c>
      <c r="Q340" s="60">
        <v>63383.199999999997</v>
      </c>
      <c r="R340" s="60">
        <v>59421.75</v>
      </c>
      <c r="S340"/>
      <c r="T340" s="96">
        <f t="shared" si="20"/>
        <v>0</v>
      </c>
      <c r="U340" s="96">
        <f t="shared" si="21"/>
        <v>0</v>
      </c>
      <c r="V340"/>
      <c r="W340" s="94">
        <f t="shared" si="22"/>
        <v>0</v>
      </c>
      <c r="X340" s="94">
        <f t="shared" si="23"/>
        <v>0</v>
      </c>
      <c r="Y340"/>
    </row>
    <row r="341" spans="1:25" ht="78.75">
      <c r="A341" s="75">
        <v>331</v>
      </c>
      <c r="B341" s="76" t="s">
        <v>1081</v>
      </c>
      <c r="C341" s="88" t="s">
        <v>1082</v>
      </c>
      <c r="D341" s="76" t="s">
        <v>559</v>
      </c>
      <c r="E341" s="61">
        <v>0</v>
      </c>
      <c r="F341" s="78">
        <v>0</v>
      </c>
      <c r="G341" s="78">
        <v>0</v>
      </c>
      <c r="H341" s="79">
        <v>0</v>
      </c>
      <c r="I341" s="80"/>
      <c r="J341" s="78">
        <v>0</v>
      </c>
      <c r="K341" s="81">
        <v>0</v>
      </c>
      <c r="L341" s="65"/>
      <c r="M341" s="82">
        <v>0</v>
      </c>
      <c r="O341" s="60">
        <v>5280107</v>
      </c>
      <c r="P341" s="60">
        <v>79229</v>
      </c>
      <c r="Q341" s="60">
        <v>63383.199999999997</v>
      </c>
      <c r="R341" s="60">
        <v>59421.75</v>
      </c>
      <c r="S341"/>
      <c r="T341" s="96">
        <f t="shared" si="20"/>
        <v>0</v>
      </c>
      <c r="U341" s="96">
        <f t="shared" si="21"/>
        <v>0</v>
      </c>
      <c r="V341"/>
      <c r="W341" s="94">
        <f t="shared" si="22"/>
        <v>0</v>
      </c>
      <c r="X341" s="94">
        <f t="shared" si="23"/>
        <v>0</v>
      </c>
      <c r="Y341"/>
    </row>
    <row r="342" spans="1:25" ht="78.75">
      <c r="A342" s="75">
        <v>332</v>
      </c>
      <c r="B342" s="76" t="s">
        <v>1083</v>
      </c>
      <c r="C342" s="88" t="s">
        <v>1084</v>
      </c>
      <c r="D342" s="76" t="s">
        <v>559</v>
      </c>
      <c r="E342" s="61">
        <v>0</v>
      </c>
      <c r="F342" s="78">
        <v>0</v>
      </c>
      <c r="G342" s="78">
        <v>0</v>
      </c>
      <c r="H342" s="79">
        <v>0</v>
      </c>
      <c r="I342" s="80"/>
      <c r="J342" s="78">
        <v>0</v>
      </c>
      <c r="K342" s="81">
        <v>0</v>
      </c>
      <c r="L342" s="65"/>
      <c r="M342" s="82">
        <v>0</v>
      </c>
      <c r="O342" s="60">
        <v>5282014</v>
      </c>
      <c r="P342" s="60">
        <v>79229</v>
      </c>
      <c r="Q342" s="60">
        <v>63383.199999999997</v>
      </c>
      <c r="R342" s="60">
        <v>59421.75</v>
      </c>
      <c r="S342"/>
      <c r="T342" s="96">
        <f t="shared" si="20"/>
        <v>0</v>
      </c>
      <c r="U342" s="96">
        <f t="shared" si="21"/>
        <v>0</v>
      </c>
      <c r="V342"/>
      <c r="W342" s="94">
        <f t="shared" si="22"/>
        <v>0</v>
      </c>
      <c r="X342" s="94">
        <f t="shared" si="23"/>
        <v>0</v>
      </c>
      <c r="Y342"/>
    </row>
    <row r="343" spans="1:25" ht="78.75">
      <c r="A343" s="75">
        <v>333</v>
      </c>
      <c r="B343" s="76" t="s">
        <v>1085</v>
      </c>
      <c r="C343" s="88" t="s">
        <v>1086</v>
      </c>
      <c r="D343" s="76" t="s">
        <v>559</v>
      </c>
      <c r="E343" s="61">
        <v>0</v>
      </c>
      <c r="F343" s="78">
        <v>0</v>
      </c>
      <c r="G343" s="78">
        <v>0</v>
      </c>
      <c r="H343" s="79">
        <v>0</v>
      </c>
      <c r="I343" s="80"/>
      <c r="J343" s="78">
        <v>0</v>
      </c>
      <c r="K343" s="81">
        <v>0</v>
      </c>
      <c r="L343" s="65"/>
      <c r="M343" s="82">
        <v>0</v>
      </c>
      <c r="O343" s="60">
        <v>8130308</v>
      </c>
      <c r="P343" s="60">
        <v>79768</v>
      </c>
      <c r="Q343" s="60">
        <v>63814.400000000001</v>
      </c>
      <c r="R343" s="60">
        <v>59826</v>
      </c>
      <c r="S343"/>
      <c r="T343" s="96">
        <f t="shared" si="20"/>
        <v>0</v>
      </c>
      <c r="U343" s="96">
        <f t="shared" si="21"/>
        <v>0</v>
      </c>
      <c r="V343"/>
      <c r="W343" s="94">
        <f t="shared" si="22"/>
        <v>0</v>
      </c>
      <c r="X343" s="94">
        <f t="shared" si="23"/>
        <v>0</v>
      </c>
      <c r="Y343"/>
    </row>
    <row r="344" spans="1:25" ht="78.75">
      <c r="A344" s="75">
        <v>334</v>
      </c>
      <c r="B344" s="76" t="s">
        <v>1087</v>
      </c>
      <c r="C344" s="88" t="s">
        <v>1088</v>
      </c>
      <c r="D344" s="76" t="s">
        <v>559</v>
      </c>
      <c r="E344" s="61">
        <v>0</v>
      </c>
      <c r="F344" s="78">
        <v>0</v>
      </c>
      <c r="G344" s="78">
        <v>0</v>
      </c>
      <c r="H344" s="79">
        <v>0</v>
      </c>
      <c r="I344" s="80"/>
      <c r="J344" s="78">
        <v>0</v>
      </c>
      <c r="K344" s="81">
        <v>0</v>
      </c>
      <c r="L344" s="65"/>
      <c r="M344" s="82">
        <v>0</v>
      </c>
      <c r="O344" s="60">
        <v>7977814</v>
      </c>
      <c r="P344" s="60">
        <v>79768</v>
      </c>
      <c r="Q344" s="60">
        <v>63814.400000000001</v>
      </c>
      <c r="R344" s="60">
        <v>59826</v>
      </c>
      <c r="S344"/>
      <c r="T344" s="96">
        <f t="shared" si="20"/>
        <v>0</v>
      </c>
      <c r="U344" s="96">
        <f t="shared" si="21"/>
        <v>0</v>
      </c>
      <c r="V344"/>
      <c r="W344" s="94">
        <f t="shared" si="22"/>
        <v>0</v>
      </c>
      <c r="X344" s="94">
        <f t="shared" si="23"/>
        <v>0</v>
      </c>
      <c r="Y344"/>
    </row>
    <row r="345" spans="1:25" ht="337.5">
      <c r="A345" s="75">
        <v>335</v>
      </c>
      <c r="B345" s="76" t="s">
        <v>1089</v>
      </c>
      <c r="C345" s="88" t="s">
        <v>1090</v>
      </c>
      <c r="D345" s="76" t="s">
        <v>559</v>
      </c>
      <c r="E345" s="61">
        <v>0</v>
      </c>
      <c r="F345" s="78">
        <v>0</v>
      </c>
      <c r="G345" s="78">
        <v>0</v>
      </c>
      <c r="H345" s="79">
        <v>0</v>
      </c>
      <c r="I345" s="80"/>
      <c r="J345" s="78">
        <v>0</v>
      </c>
      <c r="K345" s="81">
        <v>0</v>
      </c>
      <c r="L345" s="65"/>
      <c r="M345" s="82">
        <v>0</v>
      </c>
      <c r="O345" s="60">
        <v>615866</v>
      </c>
      <c r="P345" s="60">
        <v>11755</v>
      </c>
      <c r="Q345" s="60">
        <v>9404</v>
      </c>
      <c r="R345" s="60">
        <v>8816.25</v>
      </c>
      <c r="S345"/>
      <c r="T345" s="96">
        <f t="shared" si="20"/>
        <v>0</v>
      </c>
      <c r="U345" s="96">
        <f t="shared" si="21"/>
        <v>0</v>
      </c>
      <c r="V345"/>
      <c r="W345" s="94">
        <f t="shared" si="22"/>
        <v>0</v>
      </c>
      <c r="X345" s="94">
        <f t="shared" si="23"/>
        <v>0</v>
      </c>
      <c r="Y345"/>
    </row>
    <row r="346" spans="1:25" ht="337.5">
      <c r="A346" s="75">
        <v>336</v>
      </c>
      <c r="B346" s="76" t="s">
        <v>1091</v>
      </c>
      <c r="C346" s="88" t="s">
        <v>1092</v>
      </c>
      <c r="D346" s="76" t="s">
        <v>559</v>
      </c>
      <c r="E346" s="61">
        <v>1</v>
      </c>
      <c r="F346" s="78">
        <v>402461</v>
      </c>
      <c r="G346" s="78">
        <v>12785</v>
      </c>
      <c r="H346" s="79">
        <v>0.2</v>
      </c>
      <c r="I346" s="80">
        <v>0.97458635743587596</v>
      </c>
      <c r="J346" s="78">
        <v>10228</v>
      </c>
      <c r="K346" s="81">
        <v>10228</v>
      </c>
      <c r="L346" s="65"/>
      <c r="M346" s="82">
        <v>1</v>
      </c>
      <c r="O346" s="60">
        <v>724461</v>
      </c>
      <c r="P346" s="60">
        <v>12785</v>
      </c>
      <c r="Q346" s="60">
        <v>10228</v>
      </c>
      <c r="R346" s="60">
        <v>9588.75</v>
      </c>
      <c r="S346"/>
      <c r="T346" s="96">
        <f t="shared" si="20"/>
        <v>4116371108</v>
      </c>
      <c r="U346" s="96">
        <f t="shared" si="21"/>
        <v>3859097913.75</v>
      </c>
      <c r="V346"/>
      <c r="W346" s="94">
        <f t="shared" si="22"/>
        <v>4116371108</v>
      </c>
      <c r="X346" s="94">
        <f t="shared" si="23"/>
        <v>3859097913.75</v>
      </c>
      <c r="Y346"/>
    </row>
    <row r="347" spans="1:25" ht="348.75">
      <c r="A347" s="75">
        <v>337</v>
      </c>
      <c r="B347" s="76" t="s">
        <v>1093</v>
      </c>
      <c r="C347" s="88" t="s">
        <v>1094</v>
      </c>
      <c r="D347" s="76" t="s">
        <v>559</v>
      </c>
      <c r="E347" s="61">
        <v>0</v>
      </c>
      <c r="F347" s="78">
        <v>0</v>
      </c>
      <c r="G347" s="78">
        <v>0</v>
      </c>
      <c r="H347" s="79">
        <v>0</v>
      </c>
      <c r="I347" s="80"/>
      <c r="J347" s="78">
        <v>0</v>
      </c>
      <c r="K347" s="81">
        <v>0</v>
      </c>
      <c r="L347" s="65"/>
      <c r="M347" s="82">
        <v>0</v>
      </c>
      <c r="O347" s="60">
        <v>846058</v>
      </c>
      <c r="P347" s="60">
        <v>14249</v>
      </c>
      <c r="Q347" s="60">
        <v>11399.2</v>
      </c>
      <c r="R347" s="60">
        <v>10686.75</v>
      </c>
      <c r="S347"/>
      <c r="T347" s="96">
        <f t="shared" si="20"/>
        <v>0</v>
      </c>
      <c r="U347" s="96">
        <f t="shared" si="21"/>
        <v>0</v>
      </c>
      <c r="V347"/>
      <c r="W347" s="94">
        <f t="shared" si="22"/>
        <v>0</v>
      </c>
      <c r="X347" s="94">
        <f t="shared" si="23"/>
        <v>0</v>
      </c>
      <c r="Y347"/>
    </row>
    <row r="348" spans="1:25" ht="337.5">
      <c r="A348" s="75">
        <v>338</v>
      </c>
      <c r="B348" s="76" t="s">
        <v>1095</v>
      </c>
      <c r="C348" s="88" t="s">
        <v>1096</v>
      </c>
      <c r="D348" s="76" t="s">
        <v>559</v>
      </c>
      <c r="E348" s="61">
        <v>0</v>
      </c>
      <c r="F348" s="78">
        <v>0</v>
      </c>
      <c r="G348" s="78">
        <v>0</v>
      </c>
      <c r="H348" s="79">
        <v>0</v>
      </c>
      <c r="I348" s="80"/>
      <c r="J348" s="78">
        <v>0</v>
      </c>
      <c r="K348" s="81">
        <v>0</v>
      </c>
      <c r="L348" s="65"/>
      <c r="M348" s="82">
        <v>0</v>
      </c>
      <c r="O348" s="60">
        <v>1115096</v>
      </c>
      <c r="P348" s="60">
        <v>14936</v>
      </c>
      <c r="Q348" s="60">
        <v>11948.8</v>
      </c>
      <c r="R348" s="60">
        <v>11202</v>
      </c>
      <c r="S348"/>
      <c r="T348" s="96">
        <f t="shared" si="20"/>
        <v>0</v>
      </c>
      <c r="U348" s="96">
        <f t="shared" si="21"/>
        <v>0</v>
      </c>
      <c r="V348"/>
      <c r="W348" s="94">
        <f t="shared" si="22"/>
        <v>0</v>
      </c>
      <c r="X348" s="94">
        <f t="shared" si="23"/>
        <v>0</v>
      </c>
      <c r="Y348"/>
    </row>
    <row r="349" spans="1:25" ht="348.75">
      <c r="A349" s="75">
        <v>339</v>
      </c>
      <c r="B349" s="76" t="s">
        <v>1097</v>
      </c>
      <c r="C349" s="88" t="s">
        <v>1098</v>
      </c>
      <c r="D349" s="76" t="s">
        <v>559</v>
      </c>
      <c r="E349" s="61">
        <v>0</v>
      </c>
      <c r="F349" s="78">
        <v>0</v>
      </c>
      <c r="G349" s="78">
        <v>0</v>
      </c>
      <c r="H349" s="79">
        <v>0</v>
      </c>
      <c r="I349" s="80"/>
      <c r="J349" s="78">
        <v>0</v>
      </c>
      <c r="K349" s="81">
        <v>0</v>
      </c>
      <c r="L349" s="65"/>
      <c r="M349" s="82">
        <v>0</v>
      </c>
      <c r="O349" s="60">
        <v>1866480</v>
      </c>
      <c r="P349" s="60">
        <v>14123</v>
      </c>
      <c r="Q349" s="60">
        <v>11298.4</v>
      </c>
      <c r="R349" s="60">
        <v>10592.25</v>
      </c>
      <c r="S349"/>
      <c r="T349" s="96">
        <f t="shared" si="20"/>
        <v>0</v>
      </c>
      <c r="U349" s="96">
        <f t="shared" si="21"/>
        <v>0</v>
      </c>
      <c r="V349"/>
      <c r="W349" s="94">
        <f t="shared" si="22"/>
        <v>0</v>
      </c>
      <c r="X349" s="94">
        <f t="shared" si="23"/>
        <v>0</v>
      </c>
      <c r="Y349"/>
    </row>
    <row r="350" spans="1:25" ht="337.5">
      <c r="A350" s="75">
        <v>340</v>
      </c>
      <c r="B350" s="76" t="s">
        <v>1099</v>
      </c>
      <c r="C350" s="88" t="s">
        <v>1100</v>
      </c>
      <c r="D350" s="76" t="s">
        <v>559</v>
      </c>
      <c r="E350" s="61">
        <v>0</v>
      </c>
      <c r="F350" s="78">
        <v>0</v>
      </c>
      <c r="G350" s="78">
        <v>0</v>
      </c>
      <c r="H350" s="79">
        <v>0</v>
      </c>
      <c r="I350" s="80"/>
      <c r="J350" s="78">
        <v>0</v>
      </c>
      <c r="K350" s="81">
        <v>0</v>
      </c>
      <c r="L350" s="65"/>
      <c r="M350" s="82">
        <v>0</v>
      </c>
      <c r="O350" s="60">
        <v>2355724</v>
      </c>
      <c r="P350" s="60">
        <v>29054</v>
      </c>
      <c r="Q350" s="60">
        <v>23243.200000000001</v>
      </c>
      <c r="R350" s="60">
        <v>21790.5</v>
      </c>
      <c r="S350"/>
      <c r="T350" s="96">
        <f t="shared" si="20"/>
        <v>0</v>
      </c>
      <c r="U350" s="96">
        <f t="shared" si="21"/>
        <v>0</v>
      </c>
      <c r="V350"/>
      <c r="W350" s="94">
        <f t="shared" si="22"/>
        <v>0</v>
      </c>
      <c r="X350" s="94">
        <f t="shared" si="23"/>
        <v>0</v>
      </c>
      <c r="Y350"/>
    </row>
    <row r="351" spans="1:25" ht="56.25">
      <c r="A351" s="75">
        <v>341</v>
      </c>
      <c r="B351" s="76" t="s">
        <v>1101</v>
      </c>
      <c r="C351" s="88" t="s">
        <v>1102</v>
      </c>
      <c r="D351" s="76" t="s">
        <v>559</v>
      </c>
      <c r="E351" s="61">
        <v>0</v>
      </c>
      <c r="F351" s="78">
        <v>0</v>
      </c>
      <c r="G351" s="78">
        <v>0</v>
      </c>
      <c r="H351" s="79">
        <v>0</v>
      </c>
      <c r="I351" s="80"/>
      <c r="J351" s="78">
        <v>0</v>
      </c>
      <c r="K351" s="81">
        <v>0</v>
      </c>
      <c r="L351" s="65"/>
      <c r="M351" s="82">
        <v>0</v>
      </c>
      <c r="O351" s="60">
        <v>172884</v>
      </c>
      <c r="P351" s="60">
        <v>834</v>
      </c>
      <c r="Q351" s="60">
        <v>667.2</v>
      </c>
      <c r="R351" s="60">
        <v>625.5</v>
      </c>
      <c r="S351"/>
      <c r="T351" s="96">
        <f t="shared" si="20"/>
        <v>0</v>
      </c>
      <c r="U351" s="96">
        <f t="shared" si="21"/>
        <v>0</v>
      </c>
      <c r="V351"/>
      <c r="W351" s="94">
        <f t="shared" si="22"/>
        <v>0</v>
      </c>
      <c r="X351" s="94">
        <f t="shared" si="23"/>
        <v>0</v>
      </c>
      <c r="Y351"/>
    </row>
    <row r="352" spans="1:25" ht="67.5">
      <c r="A352" s="75">
        <v>342</v>
      </c>
      <c r="B352" s="76" t="s">
        <v>1103</v>
      </c>
      <c r="C352" s="88" t="s">
        <v>1104</v>
      </c>
      <c r="D352" s="76" t="s">
        <v>559</v>
      </c>
      <c r="E352" s="61">
        <v>0</v>
      </c>
      <c r="F352" s="78">
        <v>0</v>
      </c>
      <c r="G352" s="78">
        <v>0</v>
      </c>
      <c r="H352" s="79">
        <v>0</v>
      </c>
      <c r="I352" s="80"/>
      <c r="J352" s="78">
        <v>0</v>
      </c>
      <c r="K352" s="81">
        <v>0</v>
      </c>
      <c r="L352" s="65"/>
      <c r="M352" s="82">
        <v>0</v>
      </c>
      <c r="O352" s="60">
        <v>81725</v>
      </c>
      <c r="P352" s="60">
        <v>742</v>
      </c>
      <c r="Q352" s="60">
        <v>593.6</v>
      </c>
      <c r="R352" s="60">
        <v>556.5</v>
      </c>
      <c r="S352"/>
      <c r="T352" s="96">
        <f t="shared" si="20"/>
        <v>0</v>
      </c>
      <c r="U352" s="96">
        <f t="shared" si="21"/>
        <v>0</v>
      </c>
      <c r="V352"/>
      <c r="W352" s="94">
        <f t="shared" si="22"/>
        <v>0</v>
      </c>
      <c r="X352" s="94">
        <f t="shared" si="23"/>
        <v>0</v>
      </c>
      <c r="Y352"/>
    </row>
    <row r="353" spans="1:25" ht="45">
      <c r="A353" s="75">
        <v>343</v>
      </c>
      <c r="B353" s="76" t="s">
        <v>1105</v>
      </c>
      <c r="C353" s="88" t="s">
        <v>1106</v>
      </c>
      <c r="D353" s="76" t="s">
        <v>559</v>
      </c>
      <c r="E353" s="61">
        <v>0</v>
      </c>
      <c r="F353" s="78">
        <v>0</v>
      </c>
      <c r="G353" s="78">
        <v>0</v>
      </c>
      <c r="H353" s="79">
        <v>0</v>
      </c>
      <c r="I353" s="80"/>
      <c r="J353" s="78">
        <v>0</v>
      </c>
      <c r="K353" s="81">
        <v>0</v>
      </c>
      <c r="L353" s="65"/>
      <c r="M353" s="82">
        <v>0</v>
      </c>
      <c r="O353" s="60">
        <v>65496</v>
      </c>
      <c r="P353" s="60">
        <v>482</v>
      </c>
      <c r="Q353" s="60">
        <v>385.6</v>
      </c>
      <c r="R353" s="60">
        <v>361.5</v>
      </c>
      <c r="S353"/>
      <c r="T353" s="96">
        <f t="shared" si="20"/>
        <v>0</v>
      </c>
      <c r="U353" s="96">
        <f t="shared" si="21"/>
        <v>0</v>
      </c>
      <c r="V353"/>
      <c r="W353" s="94">
        <f t="shared" si="22"/>
        <v>0</v>
      </c>
      <c r="X353" s="94">
        <f t="shared" si="23"/>
        <v>0</v>
      </c>
      <c r="Y353"/>
    </row>
    <row r="354" spans="1:25" ht="123.75">
      <c r="A354" s="75">
        <v>344</v>
      </c>
      <c r="B354" s="76" t="s">
        <v>1107</v>
      </c>
      <c r="C354" s="88" t="s">
        <v>1108</v>
      </c>
      <c r="D354" s="76" t="s">
        <v>559</v>
      </c>
      <c r="E354" s="61">
        <v>0</v>
      </c>
      <c r="F354" s="78">
        <v>0</v>
      </c>
      <c r="G354" s="78">
        <v>0</v>
      </c>
      <c r="H354" s="79">
        <v>0</v>
      </c>
      <c r="I354" s="80"/>
      <c r="J354" s="78">
        <v>0</v>
      </c>
      <c r="K354" s="81">
        <v>0</v>
      </c>
      <c r="L354" s="65"/>
      <c r="M354" s="82">
        <v>0</v>
      </c>
      <c r="O354" s="60">
        <v>55994</v>
      </c>
      <c r="P354" s="60">
        <v>627</v>
      </c>
      <c r="Q354" s="60">
        <v>501.6</v>
      </c>
      <c r="R354" s="60">
        <v>470.25</v>
      </c>
      <c r="S354"/>
      <c r="T354" s="96">
        <f t="shared" si="20"/>
        <v>0</v>
      </c>
      <c r="U354" s="96">
        <f t="shared" si="21"/>
        <v>0</v>
      </c>
      <c r="V354"/>
      <c r="W354" s="94">
        <f t="shared" si="22"/>
        <v>0</v>
      </c>
      <c r="X354" s="94">
        <f t="shared" si="23"/>
        <v>0</v>
      </c>
      <c r="Y354"/>
    </row>
    <row r="355" spans="1:25" ht="101.25">
      <c r="A355" s="75">
        <v>345</v>
      </c>
      <c r="B355" s="76" t="s">
        <v>1109</v>
      </c>
      <c r="C355" s="88" t="s">
        <v>1110</v>
      </c>
      <c r="D355" s="76" t="s">
        <v>559</v>
      </c>
      <c r="E355" s="61">
        <v>0</v>
      </c>
      <c r="F355" s="78">
        <v>0</v>
      </c>
      <c r="G355" s="78">
        <v>0</v>
      </c>
      <c r="H355" s="79">
        <v>0</v>
      </c>
      <c r="I355" s="80"/>
      <c r="J355" s="78">
        <v>0</v>
      </c>
      <c r="K355" s="81">
        <v>0</v>
      </c>
      <c r="L355" s="65"/>
      <c r="M355" s="82">
        <v>0</v>
      </c>
      <c r="O355" s="60">
        <v>105541</v>
      </c>
      <c r="P355" s="60">
        <v>792</v>
      </c>
      <c r="Q355" s="60">
        <v>633.6</v>
      </c>
      <c r="R355" s="60">
        <v>594</v>
      </c>
      <c r="S355"/>
      <c r="T355" s="96">
        <f t="shared" si="20"/>
        <v>0</v>
      </c>
      <c r="U355" s="96">
        <f t="shared" si="21"/>
        <v>0</v>
      </c>
      <c r="V355"/>
      <c r="W355" s="94">
        <f t="shared" si="22"/>
        <v>0</v>
      </c>
      <c r="X355" s="94">
        <f t="shared" si="23"/>
        <v>0</v>
      </c>
      <c r="Y355"/>
    </row>
    <row r="356" spans="1:25" ht="101.25">
      <c r="A356" s="75">
        <v>346</v>
      </c>
      <c r="B356" s="76" t="s">
        <v>1111</v>
      </c>
      <c r="C356" s="88" t="s">
        <v>1112</v>
      </c>
      <c r="D356" s="76" t="s">
        <v>559</v>
      </c>
      <c r="E356" s="61">
        <v>0</v>
      </c>
      <c r="F356" s="78">
        <v>0</v>
      </c>
      <c r="G356" s="78">
        <v>0</v>
      </c>
      <c r="H356" s="79">
        <v>0</v>
      </c>
      <c r="I356" s="80"/>
      <c r="J356" s="78">
        <v>0</v>
      </c>
      <c r="K356" s="81">
        <v>0</v>
      </c>
      <c r="L356" s="65"/>
      <c r="M356" s="82">
        <v>0</v>
      </c>
      <c r="O356" s="60">
        <v>136536</v>
      </c>
      <c r="P356" s="60">
        <v>1216</v>
      </c>
      <c r="Q356" s="60">
        <v>972.8</v>
      </c>
      <c r="R356" s="60">
        <v>912</v>
      </c>
      <c r="S356"/>
      <c r="T356" s="96">
        <f t="shared" si="20"/>
        <v>0</v>
      </c>
      <c r="U356" s="96">
        <f t="shared" si="21"/>
        <v>0</v>
      </c>
      <c r="V356"/>
      <c r="W356" s="94">
        <f t="shared" si="22"/>
        <v>0</v>
      </c>
      <c r="X356" s="94">
        <f t="shared" si="23"/>
        <v>0</v>
      </c>
      <c r="Y356"/>
    </row>
    <row r="357" spans="1:25" ht="112.5">
      <c r="A357" s="75">
        <v>347</v>
      </c>
      <c r="B357" s="76" t="s">
        <v>1113</v>
      </c>
      <c r="C357" s="88" t="s">
        <v>1114</v>
      </c>
      <c r="D357" s="76" t="s">
        <v>559</v>
      </c>
      <c r="E357" s="61">
        <v>0</v>
      </c>
      <c r="F357" s="78">
        <v>0</v>
      </c>
      <c r="G357" s="78">
        <v>0</v>
      </c>
      <c r="H357" s="79">
        <v>0</v>
      </c>
      <c r="I357" s="80"/>
      <c r="J357" s="78">
        <v>0</v>
      </c>
      <c r="K357" s="81">
        <v>0</v>
      </c>
      <c r="L357" s="65"/>
      <c r="M357" s="82">
        <v>0</v>
      </c>
      <c r="O357" s="60">
        <v>114338</v>
      </c>
      <c r="P357" s="60">
        <v>858</v>
      </c>
      <c r="Q357" s="60">
        <v>686.4</v>
      </c>
      <c r="R357" s="60">
        <v>643.5</v>
      </c>
      <c r="S357"/>
      <c r="T357" s="96">
        <f t="shared" si="20"/>
        <v>0</v>
      </c>
      <c r="U357" s="96">
        <f t="shared" si="21"/>
        <v>0</v>
      </c>
      <c r="V357"/>
      <c r="W357" s="94">
        <f t="shared" si="22"/>
        <v>0</v>
      </c>
      <c r="X357" s="94">
        <f t="shared" si="23"/>
        <v>0</v>
      </c>
      <c r="Y357"/>
    </row>
    <row r="358" spans="1:25" ht="123.75">
      <c r="A358" s="75">
        <v>348</v>
      </c>
      <c r="B358" s="76" t="s">
        <v>1115</v>
      </c>
      <c r="C358" s="88" t="s">
        <v>1116</v>
      </c>
      <c r="D358" s="76" t="s">
        <v>559</v>
      </c>
      <c r="E358" s="61">
        <v>0</v>
      </c>
      <c r="F358" s="78">
        <v>0</v>
      </c>
      <c r="G358" s="78">
        <v>0</v>
      </c>
      <c r="H358" s="79">
        <v>0</v>
      </c>
      <c r="I358" s="80"/>
      <c r="J358" s="78">
        <v>0</v>
      </c>
      <c r="K358" s="81">
        <v>0</v>
      </c>
      <c r="L358" s="65"/>
      <c r="M358" s="82">
        <v>0</v>
      </c>
      <c r="O358" s="60">
        <v>124382</v>
      </c>
      <c r="P358" s="60">
        <v>858</v>
      </c>
      <c r="Q358" s="60">
        <v>686.4</v>
      </c>
      <c r="R358" s="60">
        <v>643.5</v>
      </c>
      <c r="S358"/>
      <c r="T358" s="96">
        <f t="shared" si="20"/>
        <v>0</v>
      </c>
      <c r="U358" s="96">
        <f t="shared" si="21"/>
        <v>0</v>
      </c>
      <c r="V358"/>
      <c r="W358" s="94">
        <f t="shared" si="22"/>
        <v>0</v>
      </c>
      <c r="X358" s="94">
        <f t="shared" si="23"/>
        <v>0</v>
      </c>
      <c r="Y358"/>
    </row>
    <row r="359" spans="1:25" ht="135">
      <c r="A359" s="75">
        <v>349</v>
      </c>
      <c r="B359" s="76" t="s">
        <v>1117</v>
      </c>
      <c r="C359" s="88" t="s">
        <v>1118</v>
      </c>
      <c r="D359" s="76" t="s">
        <v>559</v>
      </c>
      <c r="E359" s="61">
        <v>2</v>
      </c>
      <c r="F359" s="78">
        <v>32239</v>
      </c>
      <c r="G359" s="78">
        <v>858</v>
      </c>
      <c r="H359" s="79">
        <v>0.20000000000000004</v>
      </c>
      <c r="I359" s="80">
        <v>0.97870901702906399</v>
      </c>
      <c r="J359" s="78">
        <v>686.4</v>
      </c>
      <c r="K359" s="81">
        <v>1372.8</v>
      </c>
      <c r="L359" s="65"/>
      <c r="M359" s="82">
        <v>2</v>
      </c>
      <c r="O359" s="60">
        <v>67306</v>
      </c>
      <c r="P359" s="60">
        <v>858</v>
      </c>
      <c r="Q359" s="60">
        <v>686.4</v>
      </c>
      <c r="R359" s="60">
        <v>643.5</v>
      </c>
      <c r="S359"/>
      <c r="T359" s="96">
        <f t="shared" si="20"/>
        <v>22128849.599999998</v>
      </c>
      <c r="U359" s="96">
        <f t="shared" si="21"/>
        <v>20745796.5</v>
      </c>
      <c r="V359"/>
      <c r="W359" s="94">
        <f t="shared" si="22"/>
        <v>22128849.599999998</v>
      </c>
      <c r="X359" s="94">
        <f t="shared" si="23"/>
        <v>20745796.5</v>
      </c>
      <c r="Y359"/>
    </row>
    <row r="360" spans="1:25" ht="135">
      <c r="A360" s="75">
        <v>350</v>
      </c>
      <c r="B360" s="76" t="s">
        <v>1119</v>
      </c>
      <c r="C360" s="88" t="s">
        <v>1120</v>
      </c>
      <c r="D360" s="76" t="s">
        <v>559</v>
      </c>
      <c r="E360" s="61">
        <v>0</v>
      </c>
      <c r="F360" s="78">
        <v>0</v>
      </c>
      <c r="G360" s="78">
        <v>0</v>
      </c>
      <c r="H360" s="79">
        <v>0</v>
      </c>
      <c r="I360" s="80"/>
      <c r="J360" s="78">
        <v>0</v>
      </c>
      <c r="K360" s="81">
        <v>0</v>
      </c>
      <c r="L360" s="65"/>
      <c r="M360" s="82">
        <v>0</v>
      </c>
      <c r="O360" s="60">
        <v>322440</v>
      </c>
      <c r="P360" s="60">
        <v>1258</v>
      </c>
      <c r="Q360" s="60">
        <v>1006.4</v>
      </c>
      <c r="R360" s="60">
        <v>943.5</v>
      </c>
      <c r="S360"/>
      <c r="T360" s="96">
        <f t="shared" si="20"/>
        <v>0</v>
      </c>
      <c r="U360" s="96">
        <f t="shared" si="21"/>
        <v>0</v>
      </c>
      <c r="V360"/>
      <c r="W360" s="94">
        <f t="shared" si="22"/>
        <v>0</v>
      </c>
      <c r="X360" s="94">
        <f t="shared" si="23"/>
        <v>0</v>
      </c>
      <c r="Y360"/>
    </row>
    <row r="361" spans="1:25" ht="135">
      <c r="A361" s="75">
        <v>351</v>
      </c>
      <c r="B361" s="76" t="s">
        <v>1121</v>
      </c>
      <c r="C361" s="88" t="s">
        <v>1122</v>
      </c>
      <c r="D361" s="76" t="s">
        <v>559</v>
      </c>
      <c r="E361" s="61">
        <v>0</v>
      </c>
      <c r="F361" s="78">
        <v>0</v>
      </c>
      <c r="G361" s="78">
        <v>0</v>
      </c>
      <c r="H361" s="79">
        <v>0</v>
      </c>
      <c r="I361" s="80"/>
      <c r="J361" s="78">
        <v>0</v>
      </c>
      <c r="K361" s="81">
        <v>0</v>
      </c>
      <c r="L361" s="65"/>
      <c r="M361" s="82">
        <v>0</v>
      </c>
      <c r="O361" s="60">
        <v>683861</v>
      </c>
      <c r="P361" s="60">
        <v>3773</v>
      </c>
      <c r="Q361" s="60">
        <v>3018.4</v>
      </c>
      <c r="R361" s="60">
        <v>2829.75</v>
      </c>
      <c r="S361"/>
      <c r="T361" s="96">
        <f t="shared" si="20"/>
        <v>0</v>
      </c>
      <c r="U361" s="96">
        <f t="shared" si="21"/>
        <v>0</v>
      </c>
      <c r="V361"/>
      <c r="W361" s="94">
        <f t="shared" si="22"/>
        <v>0</v>
      </c>
      <c r="X361" s="94">
        <f t="shared" si="23"/>
        <v>0</v>
      </c>
      <c r="Y361"/>
    </row>
    <row r="362" spans="1:25" ht="180">
      <c r="A362" s="75">
        <v>352</v>
      </c>
      <c r="B362" s="76" t="s">
        <v>1123</v>
      </c>
      <c r="C362" s="88" t="s">
        <v>1124</v>
      </c>
      <c r="D362" s="76" t="s">
        <v>559</v>
      </c>
      <c r="E362" s="61">
        <v>0</v>
      </c>
      <c r="F362" s="78">
        <v>0</v>
      </c>
      <c r="G362" s="78">
        <v>0</v>
      </c>
      <c r="H362" s="79">
        <v>0</v>
      </c>
      <c r="I362" s="80"/>
      <c r="J362" s="78">
        <v>0</v>
      </c>
      <c r="K362" s="81">
        <v>0</v>
      </c>
      <c r="L362" s="65"/>
      <c r="M362" s="82">
        <v>0</v>
      </c>
      <c r="O362" s="60">
        <v>554175</v>
      </c>
      <c r="P362" s="60">
        <v>13158</v>
      </c>
      <c r="Q362" s="60">
        <v>10526.4</v>
      </c>
      <c r="R362" s="60">
        <v>9868.5</v>
      </c>
      <c r="S362"/>
      <c r="T362" s="96">
        <f t="shared" si="20"/>
        <v>0</v>
      </c>
      <c r="U362" s="96">
        <f t="shared" si="21"/>
        <v>0</v>
      </c>
      <c r="V362"/>
      <c r="W362" s="94">
        <f t="shared" si="22"/>
        <v>0</v>
      </c>
      <c r="X362" s="94">
        <f t="shared" si="23"/>
        <v>0</v>
      </c>
      <c r="Y362"/>
    </row>
    <row r="363" spans="1:25" ht="146.25">
      <c r="A363" s="75">
        <v>353</v>
      </c>
      <c r="B363" s="76" t="s">
        <v>1125</v>
      </c>
      <c r="C363" s="88" t="s">
        <v>1126</v>
      </c>
      <c r="D363" s="76" t="s">
        <v>559</v>
      </c>
      <c r="E363" s="61">
        <v>0</v>
      </c>
      <c r="F363" s="78">
        <v>0</v>
      </c>
      <c r="G363" s="78">
        <v>0</v>
      </c>
      <c r="H363" s="79">
        <v>0</v>
      </c>
      <c r="I363" s="80"/>
      <c r="J363" s="78">
        <v>0</v>
      </c>
      <c r="K363" s="81">
        <v>0</v>
      </c>
      <c r="L363" s="65"/>
      <c r="M363" s="82">
        <v>0</v>
      </c>
      <c r="O363" s="60">
        <v>521338</v>
      </c>
      <c r="P363" s="60">
        <v>1237</v>
      </c>
      <c r="Q363" s="60">
        <v>989.6</v>
      </c>
      <c r="R363" s="60">
        <v>927.75</v>
      </c>
      <c r="S363"/>
      <c r="T363" s="96">
        <f t="shared" si="20"/>
        <v>0</v>
      </c>
      <c r="U363" s="96">
        <f t="shared" si="21"/>
        <v>0</v>
      </c>
      <c r="V363"/>
      <c r="W363" s="94">
        <f t="shared" si="22"/>
        <v>0</v>
      </c>
      <c r="X363" s="94">
        <f t="shared" si="23"/>
        <v>0</v>
      </c>
      <c r="Y363"/>
    </row>
    <row r="364" spans="1:25" ht="157.5">
      <c r="A364" s="75">
        <v>354</v>
      </c>
      <c r="B364" s="76" t="s">
        <v>1127</v>
      </c>
      <c r="C364" s="88" t="s">
        <v>1128</v>
      </c>
      <c r="D364" s="76" t="s">
        <v>559</v>
      </c>
      <c r="E364" s="61">
        <v>0</v>
      </c>
      <c r="F364" s="78">
        <v>0</v>
      </c>
      <c r="G364" s="78">
        <v>0</v>
      </c>
      <c r="H364" s="79">
        <v>0</v>
      </c>
      <c r="I364" s="80"/>
      <c r="J364" s="78">
        <v>0</v>
      </c>
      <c r="K364" s="81">
        <v>0</v>
      </c>
      <c r="L364" s="65"/>
      <c r="M364" s="82">
        <v>0</v>
      </c>
      <c r="O364" s="60">
        <v>435938</v>
      </c>
      <c r="P364" s="60">
        <v>3312</v>
      </c>
      <c r="Q364" s="60">
        <v>2649.6</v>
      </c>
      <c r="R364" s="60">
        <v>2484</v>
      </c>
      <c r="S364"/>
      <c r="T364" s="96">
        <f t="shared" si="20"/>
        <v>0</v>
      </c>
      <c r="U364" s="96">
        <f t="shared" si="21"/>
        <v>0</v>
      </c>
      <c r="V364"/>
      <c r="W364" s="94">
        <f t="shared" si="22"/>
        <v>0</v>
      </c>
      <c r="X364" s="94">
        <f t="shared" si="23"/>
        <v>0</v>
      </c>
      <c r="Y364"/>
    </row>
    <row r="365" spans="1:25" ht="135">
      <c r="A365" s="75">
        <v>355</v>
      </c>
      <c r="B365" s="76" t="s">
        <v>1129</v>
      </c>
      <c r="C365" s="88" t="s">
        <v>1130</v>
      </c>
      <c r="D365" s="76" t="s">
        <v>559</v>
      </c>
      <c r="E365" s="61">
        <v>0</v>
      </c>
      <c r="F365" s="78">
        <v>0</v>
      </c>
      <c r="G365" s="78">
        <v>0</v>
      </c>
      <c r="H365" s="79">
        <v>0</v>
      </c>
      <c r="I365" s="80"/>
      <c r="J365" s="78">
        <v>0</v>
      </c>
      <c r="K365" s="81">
        <v>0</v>
      </c>
      <c r="L365" s="65"/>
      <c r="M365" s="82">
        <v>0</v>
      </c>
      <c r="O365" s="60">
        <v>320711</v>
      </c>
      <c r="P365" s="60">
        <v>880</v>
      </c>
      <c r="Q365" s="60">
        <v>704</v>
      </c>
      <c r="R365" s="60">
        <v>660</v>
      </c>
      <c r="S365"/>
      <c r="T365" s="96">
        <f t="shared" si="20"/>
        <v>0</v>
      </c>
      <c r="U365" s="96">
        <f t="shared" si="21"/>
        <v>0</v>
      </c>
      <c r="V365"/>
      <c r="W365" s="94">
        <f t="shared" si="22"/>
        <v>0</v>
      </c>
      <c r="X365" s="94">
        <f t="shared" si="23"/>
        <v>0</v>
      </c>
      <c r="Y365"/>
    </row>
    <row r="366" spans="1:25" ht="135">
      <c r="A366" s="75">
        <v>356</v>
      </c>
      <c r="B366" s="76" t="s">
        <v>1131</v>
      </c>
      <c r="C366" s="88" t="s">
        <v>1132</v>
      </c>
      <c r="D366" s="76" t="s">
        <v>559</v>
      </c>
      <c r="E366" s="61">
        <v>0</v>
      </c>
      <c r="F366" s="78">
        <v>0</v>
      </c>
      <c r="G366" s="78">
        <v>0</v>
      </c>
      <c r="H366" s="79">
        <v>0</v>
      </c>
      <c r="I366" s="80"/>
      <c r="J366" s="78">
        <v>0</v>
      </c>
      <c r="K366" s="81">
        <v>0</v>
      </c>
      <c r="L366" s="65"/>
      <c r="M366" s="82">
        <v>0</v>
      </c>
      <c r="O366" s="60">
        <v>556372</v>
      </c>
      <c r="P366" s="60">
        <v>3333</v>
      </c>
      <c r="Q366" s="60">
        <v>2666.4</v>
      </c>
      <c r="R366" s="60">
        <v>2499.75</v>
      </c>
      <c r="S366"/>
      <c r="T366" s="96">
        <f t="shared" si="20"/>
        <v>0</v>
      </c>
      <c r="U366" s="96">
        <f t="shared" si="21"/>
        <v>0</v>
      </c>
      <c r="V366"/>
      <c r="W366" s="94">
        <f t="shared" si="22"/>
        <v>0</v>
      </c>
      <c r="X366" s="94">
        <f t="shared" si="23"/>
        <v>0</v>
      </c>
      <c r="Y366"/>
    </row>
    <row r="367" spans="1:25" ht="146.25">
      <c r="A367" s="75">
        <v>357</v>
      </c>
      <c r="B367" s="76" t="s">
        <v>1133</v>
      </c>
      <c r="C367" s="88" t="s">
        <v>1134</v>
      </c>
      <c r="D367" s="76" t="s">
        <v>559</v>
      </c>
      <c r="E367" s="61">
        <v>0</v>
      </c>
      <c r="F367" s="78">
        <v>0</v>
      </c>
      <c r="G367" s="78">
        <v>0</v>
      </c>
      <c r="H367" s="79">
        <v>0</v>
      </c>
      <c r="I367" s="80"/>
      <c r="J367" s="78">
        <v>0</v>
      </c>
      <c r="K367" s="81">
        <v>0</v>
      </c>
      <c r="L367" s="65"/>
      <c r="M367" s="82">
        <v>0</v>
      </c>
      <c r="O367" s="60">
        <v>344885</v>
      </c>
      <c r="P367" s="60">
        <v>2264</v>
      </c>
      <c r="Q367" s="60">
        <v>1811.2</v>
      </c>
      <c r="R367" s="60">
        <v>1698</v>
      </c>
      <c r="S367"/>
      <c r="T367" s="96">
        <f t="shared" si="20"/>
        <v>0</v>
      </c>
      <c r="U367" s="96">
        <f t="shared" si="21"/>
        <v>0</v>
      </c>
      <c r="V367"/>
      <c r="W367" s="94">
        <f t="shared" si="22"/>
        <v>0</v>
      </c>
      <c r="X367" s="94">
        <f t="shared" si="23"/>
        <v>0</v>
      </c>
      <c r="Y367"/>
    </row>
    <row r="368" spans="1:25" ht="146.25">
      <c r="A368" s="75">
        <v>358</v>
      </c>
      <c r="B368" s="76" t="s">
        <v>1135</v>
      </c>
      <c r="C368" s="88" t="s">
        <v>1136</v>
      </c>
      <c r="D368" s="76" t="s">
        <v>559</v>
      </c>
      <c r="E368" s="61">
        <v>0</v>
      </c>
      <c r="F368" s="78">
        <v>0</v>
      </c>
      <c r="G368" s="78">
        <v>0</v>
      </c>
      <c r="H368" s="79">
        <v>0</v>
      </c>
      <c r="I368" s="80"/>
      <c r="J368" s="78">
        <v>0</v>
      </c>
      <c r="K368" s="81">
        <v>0</v>
      </c>
      <c r="L368" s="65"/>
      <c r="M368" s="82">
        <v>0</v>
      </c>
      <c r="O368" s="60">
        <v>1245417</v>
      </c>
      <c r="P368" s="60">
        <v>15674</v>
      </c>
      <c r="Q368" s="60">
        <v>12539.2</v>
      </c>
      <c r="R368" s="60">
        <v>11755.5</v>
      </c>
      <c r="S368"/>
      <c r="T368" s="96">
        <f t="shared" si="20"/>
        <v>0</v>
      </c>
      <c r="U368" s="96">
        <f t="shared" si="21"/>
        <v>0</v>
      </c>
      <c r="V368"/>
      <c r="W368" s="94">
        <f t="shared" si="22"/>
        <v>0</v>
      </c>
      <c r="X368" s="94">
        <f t="shared" si="23"/>
        <v>0</v>
      </c>
      <c r="Y368"/>
    </row>
    <row r="369" spans="1:25" ht="157.5">
      <c r="A369" s="75">
        <v>359</v>
      </c>
      <c r="B369" s="76" t="s">
        <v>1137</v>
      </c>
      <c r="C369" s="88" t="s">
        <v>1138</v>
      </c>
      <c r="D369" s="76" t="s">
        <v>559</v>
      </c>
      <c r="E369" s="61">
        <v>0</v>
      </c>
      <c r="F369" s="78">
        <v>0</v>
      </c>
      <c r="G369" s="78">
        <v>0</v>
      </c>
      <c r="H369" s="79">
        <v>0</v>
      </c>
      <c r="I369" s="80"/>
      <c r="J369" s="78">
        <v>0</v>
      </c>
      <c r="K369" s="81">
        <v>0</v>
      </c>
      <c r="L369" s="65"/>
      <c r="M369" s="82">
        <v>0</v>
      </c>
      <c r="O369" s="60">
        <v>911182</v>
      </c>
      <c r="P369" s="60">
        <v>1170</v>
      </c>
      <c r="Q369" s="60">
        <v>936</v>
      </c>
      <c r="R369" s="60">
        <v>877.5</v>
      </c>
      <c r="S369"/>
      <c r="T369" s="96">
        <f t="shared" si="20"/>
        <v>0</v>
      </c>
      <c r="U369" s="96">
        <f t="shared" si="21"/>
        <v>0</v>
      </c>
      <c r="V369"/>
      <c r="W369" s="94">
        <f t="shared" si="22"/>
        <v>0</v>
      </c>
      <c r="X369" s="94">
        <f t="shared" si="23"/>
        <v>0</v>
      </c>
      <c r="Y369"/>
    </row>
    <row r="370" spans="1:25" ht="135">
      <c r="A370" s="75">
        <v>360</v>
      </c>
      <c r="B370" s="76" t="s">
        <v>1139</v>
      </c>
      <c r="C370" s="88" t="s">
        <v>1140</v>
      </c>
      <c r="D370" s="76" t="s">
        <v>559</v>
      </c>
      <c r="E370" s="61">
        <v>0</v>
      </c>
      <c r="F370" s="78">
        <v>0</v>
      </c>
      <c r="G370" s="78">
        <v>0</v>
      </c>
      <c r="H370" s="79">
        <v>0</v>
      </c>
      <c r="I370" s="80"/>
      <c r="J370" s="78">
        <v>0</v>
      </c>
      <c r="K370" s="81">
        <v>0</v>
      </c>
      <c r="L370" s="65"/>
      <c r="M370" s="82">
        <v>0</v>
      </c>
      <c r="O370" s="60">
        <v>4279785</v>
      </c>
      <c r="P370" s="60">
        <v>4817</v>
      </c>
      <c r="Q370" s="60">
        <v>3853.6</v>
      </c>
      <c r="R370" s="60">
        <v>3612.75</v>
      </c>
      <c r="S370"/>
      <c r="T370" s="96">
        <f t="shared" si="20"/>
        <v>0</v>
      </c>
      <c r="U370" s="96">
        <f t="shared" si="21"/>
        <v>0</v>
      </c>
      <c r="V370"/>
      <c r="W370" s="94">
        <f t="shared" si="22"/>
        <v>0</v>
      </c>
      <c r="X370" s="94">
        <f t="shared" si="23"/>
        <v>0</v>
      </c>
      <c r="Y370"/>
    </row>
    <row r="371" spans="1:25" ht="101.25">
      <c r="A371" s="75">
        <v>361</v>
      </c>
      <c r="B371" s="76" t="s">
        <v>1141</v>
      </c>
      <c r="C371" s="88" t="s">
        <v>1142</v>
      </c>
      <c r="D371" s="76" t="s">
        <v>559</v>
      </c>
      <c r="E371" s="61">
        <v>0</v>
      </c>
      <c r="F371" s="78">
        <v>0</v>
      </c>
      <c r="G371" s="78">
        <v>0</v>
      </c>
      <c r="H371" s="79">
        <v>0</v>
      </c>
      <c r="I371" s="80"/>
      <c r="J371" s="78">
        <v>0</v>
      </c>
      <c r="K371" s="81">
        <v>0</v>
      </c>
      <c r="L371" s="65"/>
      <c r="M371" s="82">
        <v>0</v>
      </c>
      <c r="O371" s="60">
        <v>3096763</v>
      </c>
      <c r="P371" s="60">
        <v>46071</v>
      </c>
      <c r="Q371" s="60">
        <v>36856.800000000003</v>
      </c>
      <c r="R371" s="60">
        <v>34553.25</v>
      </c>
      <c r="S371"/>
      <c r="T371" s="96">
        <f t="shared" si="20"/>
        <v>0</v>
      </c>
      <c r="U371" s="96">
        <f t="shared" si="21"/>
        <v>0</v>
      </c>
      <c r="V371"/>
      <c r="W371" s="94">
        <f t="shared" si="22"/>
        <v>0</v>
      </c>
      <c r="X371" s="94">
        <f t="shared" si="23"/>
        <v>0</v>
      </c>
      <c r="Y371"/>
    </row>
    <row r="372" spans="1:25" ht="67.5">
      <c r="A372" s="75">
        <v>362</v>
      </c>
      <c r="B372" s="76" t="s">
        <v>1143</v>
      </c>
      <c r="C372" s="88" t="s">
        <v>1144</v>
      </c>
      <c r="D372" s="76" t="s">
        <v>559</v>
      </c>
      <c r="E372" s="61">
        <v>0</v>
      </c>
      <c r="F372" s="78">
        <v>0</v>
      </c>
      <c r="G372" s="78">
        <v>0</v>
      </c>
      <c r="H372" s="79">
        <v>0</v>
      </c>
      <c r="I372" s="80"/>
      <c r="J372" s="78">
        <v>0</v>
      </c>
      <c r="K372" s="81">
        <v>0</v>
      </c>
      <c r="L372" s="65"/>
      <c r="M372" s="82">
        <v>0</v>
      </c>
      <c r="O372" s="60">
        <v>1848008</v>
      </c>
      <c r="P372" s="60">
        <v>33537</v>
      </c>
      <c r="Q372" s="60">
        <v>26829.599999999999</v>
      </c>
      <c r="R372" s="60">
        <v>25152.75</v>
      </c>
      <c r="S372"/>
      <c r="T372" s="96">
        <f t="shared" si="20"/>
        <v>0</v>
      </c>
      <c r="U372" s="96">
        <f t="shared" si="21"/>
        <v>0</v>
      </c>
      <c r="V372"/>
      <c r="W372" s="94">
        <f t="shared" si="22"/>
        <v>0</v>
      </c>
      <c r="X372" s="94">
        <f t="shared" si="23"/>
        <v>0</v>
      </c>
      <c r="Y372"/>
    </row>
    <row r="373" spans="1:25" ht="157.5">
      <c r="A373" s="75">
        <v>363</v>
      </c>
      <c r="B373" s="76" t="s">
        <v>1145</v>
      </c>
      <c r="C373" s="88" t="s">
        <v>1146</v>
      </c>
      <c r="D373" s="76" t="s">
        <v>559</v>
      </c>
      <c r="E373" s="61">
        <v>0</v>
      </c>
      <c r="F373" s="78">
        <v>0</v>
      </c>
      <c r="G373" s="78">
        <v>0</v>
      </c>
      <c r="H373" s="79">
        <v>0</v>
      </c>
      <c r="I373" s="80"/>
      <c r="J373" s="78">
        <v>0</v>
      </c>
      <c r="K373" s="81">
        <v>0</v>
      </c>
      <c r="L373" s="65"/>
      <c r="M373" s="82">
        <v>0</v>
      </c>
      <c r="O373" s="60">
        <v>322392</v>
      </c>
      <c r="P373" s="60">
        <v>14253</v>
      </c>
      <c r="Q373" s="60">
        <v>11402.4</v>
      </c>
      <c r="R373" s="60">
        <v>10689.75</v>
      </c>
      <c r="S373"/>
      <c r="T373" s="96">
        <f t="shared" si="20"/>
        <v>0</v>
      </c>
      <c r="U373" s="96">
        <f t="shared" si="21"/>
        <v>0</v>
      </c>
      <c r="V373"/>
      <c r="W373" s="94">
        <f t="shared" si="22"/>
        <v>0</v>
      </c>
      <c r="X373" s="94">
        <f t="shared" si="23"/>
        <v>0</v>
      </c>
      <c r="Y373"/>
    </row>
    <row r="374" spans="1:25" ht="157.5">
      <c r="A374" s="75">
        <v>364</v>
      </c>
      <c r="B374" s="76" t="s">
        <v>1147</v>
      </c>
      <c r="C374" s="88" t="s">
        <v>1146</v>
      </c>
      <c r="D374" s="76" t="s">
        <v>559</v>
      </c>
      <c r="E374" s="61">
        <v>0</v>
      </c>
      <c r="F374" s="78">
        <v>0</v>
      </c>
      <c r="G374" s="78">
        <v>0</v>
      </c>
      <c r="H374" s="79">
        <v>0</v>
      </c>
      <c r="I374" s="80"/>
      <c r="J374" s="78">
        <v>0</v>
      </c>
      <c r="K374" s="81">
        <v>0</v>
      </c>
      <c r="L374" s="65"/>
      <c r="M374" s="82">
        <v>0</v>
      </c>
      <c r="O374" s="60">
        <v>1230451</v>
      </c>
      <c r="P374" s="60">
        <v>14253</v>
      </c>
      <c r="Q374" s="60">
        <v>11402.4</v>
      </c>
      <c r="R374" s="60">
        <v>10689.75</v>
      </c>
      <c r="S374"/>
      <c r="T374" s="96">
        <f t="shared" si="20"/>
        <v>0</v>
      </c>
      <c r="U374" s="96">
        <f t="shared" si="21"/>
        <v>0</v>
      </c>
      <c r="V374"/>
      <c r="W374" s="94">
        <f t="shared" si="22"/>
        <v>0</v>
      </c>
      <c r="X374" s="94">
        <f t="shared" si="23"/>
        <v>0</v>
      </c>
      <c r="Y374"/>
    </row>
    <row r="375" spans="1:25" ht="168.75">
      <c r="A375" s="75">
        <v>365</v>
      </c>
      <c r="B375" s="76" t="s">
        <v>1148</v>
      </c>
      <c r="C375" s="88" t="s">
        <v>1149</v>
      </c>
      <c r="D375" s="76" t="s">
        <v>559</v>
      </c>
      <c r="E375" s="61">
        <v>0</v>
      </c>
      <c r="F375" s="78">
        <v>0</v>
      </c>
      <c r="G375" s="78">
        <v>0</v>
      </c>
      <c r="H375" s="79">
        <v>0</v>
      </c>
      <c r="I375" s="80"/>
      <c r="J375" s="78">
        <v>0</v>
      </c>
      <c r="K375" s="81">
        <v>0</v>
      </c>
      <c r="L375" s="65"/>
      <c r="M375" s="82">
        <v>0</v>
      </c>
      <c r="O375" s="60">
        <v>350672</v>
      </c>
      <c r="P375" s="60">
        <v>17420</v>
      </c>
      <c r="Q375" s="60">
        <v>13936</v>
      </c>
      <c r="R375" s="60">
        <v>13065</v>
      </c>
      <c r="S375"/>
      <c r="T375" s="96">
        <f t="shared" si="20"/>
        <v>0</v>
      </c>
      <c r="U375" s="96">
        <f t="shared" si="21"/>
        <v>0</v>
      </c>
      <c r="V375"/>
      <c r="W375" s="94">
        <f t="shared" si="22"/>
        <v>0</v>
      </c>
      <c r="X375" s="94">
        <f t="shared" si="23"/>
        <v>0</v>
      </c>
      <c r="Y375"/>
    </row>
    <row r="376" spans="1:25" ht="168.75">
      <c r="A376" s="75">
        <v>366</v>
      </c>
      <c r="B376" s="76" t="s">
        <v>1150</v>
      </c>
      <c r="C376" s="88" t="s">
        <v>1149</v>
      </c>
      <c r="D376" s="76" t="s">
        <v>559</v>
      </c>
      <c r="E376" s="61">
        <v>0</v>
      </c>
      <c r="F376" s="78">
        <v>0</v>
      </c>
      <c r="G376" s="78">
        <v>0</v>
      </c>
      <c r="H376" s="79">
        <v>0</v>
      </c>
      <c r="I376" s="80"/>
      <c r="J376" s="78">
        <v>0</v>
      </c>
      <c r="K376" s="81">
        <v>0</v>
      </c>
      <c r="L376" s="65"/>
      <c r="M376" s="82">
        <v>0</v>
      </c>
      <c r="O376" s="60">
        <v>1360952</v>
      </c>
      <c r="P376" s="60">
        <v>17420</v>
      </c>
      <c r="Q376" s="60">
        <v>13936</v>
      </c>
      <c r="R376" s="60">
        <v>13065</v>
      </c>
      <c r="S376"/>
      <c r="T376" s="96">
        <f t="shared" si="20"/>
        <v>0</v>
      </c>
      <c r="U376" s="96">
        <f t="shared" si="21"/>
        <v>0</v>
      </c>
      <c r="V376"/>
      <c r="W376" s="94">
        <f t="shared" si="22"/>
        <v>0</v>
      </c>
      <c r="X376" s="94">
        <f t="shared" si="23"/>
        <v>0</v>
      </c>
      <c r="Y376"/>
    </row>
    <row r="377" spans="1:25" ht="168.75">
      <c r="A377" s="75">
        <v>367</v>
      </c>
      <c r="B377" s="76" t="s">
        <v>1151</v>
      </c>
      <c r="C377" s="88" t="s">
        <v>1152</v>
      </c>
      <c r="D377" s="76" t="s">
        <v>559</v>
      </c>
      <c r="E377" s="61">
        <v>2</v>
      </c>
      <c r="F377" s="78">
        <v>78618</v>
      </c>
      <c r="G377" s="78">
        <v>20984</v>
      </c>
      <c r="H377" s="79">
        <v>0.25</v>
      </c>
      <c r="I377" s="80">
        <v>0.799816835839121</v>
      </c>
      <c r="J377" s="78">
        <v>15738</v>
      </c>
      <c r="K377" s="81">
        <v>31476</v>
      </c>
      <c r="L377" s="65"/>
      <c r="M377" s="82">
        <v>2</v>
      </c>
      <c r="O377" s="60">
        <v>373296</v>
      </c>
      <c r="P377" s="60">
        <v>20984</v>
      </c>
      <c r="Q377" s="60">
        <v>16787.2</v>
      </c>
      <c r="R377" s="60">
        <v>15738</v>
      </c>
      <c r="S377"/>
      <c r="T377" s="96">
        <f t="shared" si="20"/>
        <v>1319776089.6000001</v>
      </c>
      <c r="U377" s="96">
        <f t="shared" si="21"/>
        <v>1237290084</v>
      </c>
      <c r="V377"/>
      <c r="W377" s="94">
        <f t="shared" si="22"/>
        <v>1319776089.6000001</v>
      </c>
      <c r="X377" s="94">
        <f t="shared" si="23"/>
        <v>1237290084</v>
      </c>
      <c r="Y377"/>
    </row>
    <row r="378" spans="1:25" ht="168.75">
      <c r="A378" s="75">
        <v>368</v>
      </c>
      <c r="B378" s="76" t="s">
        <v>1153</v>
      </c>
      <c r="C378" s="88" t="s">
        <v>1152</v>
      </c>
      <c r="D378" s="76" t="s">
        <v>559</v>
      </c>
      <c r="E378" s="61">
        <v>0</v>
      </c>
      <c r="F378" s="78">
        <v>0</v>
      </c>
      <c r="G378" s="78">
        <v>0</v>
      </c>
      <c r="H378" s="79">
        <v>0</v>
      </c>
      <c r="I378" s="80"/>
      <c r="J378" s="78">
        <v>0</v>
      </c>
      <c r="K378" s="81">
        <v>0</v>
      </c>
      <c r="L378" s="65"/>
      <c r="M378" s="82">
        <v>0</v>
      </c>
      <c r="O378" s="60">
        <v>1455127</v>
      </c>
      <c r="P378" s="60">
        <v>20984</v>
      </c>
      <c r="Q378" s="60">
        <v>16787.2</v>
      </c>
      <c r="R378" s="60">
        <v>15738</v>
      </c>
      <c r="S378"/>
      <c r="T378" s="96">
        <f t="shared" si="20"/>
        <v>0</v>
      </c>
      <c r="U378" s="96">
        <f t="shared" si="21"/>
        <v>0</v>
      </c>
      <c r="V378"/>
      <c r="W378" s="94">
        <f t="shared" si="22"/>
        <v>0</v>
      </c>
      <c r="X378" s="94">
        <f t="shared" si="23"/>
        <v>0</v>
      </c>
      <c r="Y378"/>
    </row>
    <row r="379" spans="1:25" ht="258.75">
      <c r="A379" s="75">
        <v>369</v>
      </c>
      <c r="B379" s="76" t="s">
        <v>1154</v>
      </c>
      <c r="C379" s="88" t="s">
        <v>1155</v>
      </c>
      <c r="D379" s="76" t="s">
        <v>559</v>
      </c>
      <c r="E379" s="61">
        <v>0</v>
      </c>
      <c r="F379" s="78">
        <v>0</v>
      </c>
      <c r="G379" s="78">
        <v>0</v>
      </c>
      <c r="H379" s="79">
        <v>0</v>
      </c>
      <c r="I379" s="80"/>
      <c r="J379" s="78">
        <v>0</v>
      </c>
      <c r="K379" s="81">
        <v>0</v>
      </c>
      <c r="L379" s="65"/>
      <c r="M379" s="82">
        <v>0</v>
      </c>
      <c r="O379" s="60">
        <v>11772940</v>
      </c>
      <c r="P379" s="60">
        <v>125631</v>
      </c>
      <c r="Q379" s="60">
        <v>100504.8</v>
      </c>
      <c r="R379" s="60">
        <v>94223.25</v>
      </c>
      <c r="S379"/>
      <c r="T379" s="96">
        <f t="shared" si="20"/>
        <v>0</v>
      </c>
      <c r="U379" s="96">
        <f t="shared" si="21"/>
        <v>0</v>
      </c>
      <c r="V379"/>
      <c r="W379" s="94">
        <f t="shared" si="22"/>
        <v>0</v>
      </c>
      <c r="X379" s="94">
        <f t="shared" si="23"/>
        <v>0</v>
      </c>
      <c r="Y379"/>
    </row>
    <row r="380" spans="1:25" ht="90">
      <c r="A380" s="75">
        <v>370</v>
      </c>
      <c r="B380" s="76" t="s">
        <v>1156</v>
      </c>
      <c r="C380" s="88" t="s">
        <v>1157</v>
      </c>
      <c r="D380" s="76" t="s">
        <v>559</v>
      </c>
      <c r="E380" s="61">
        <v>0</v>
      </c>
      <c r="F380" s="78">
        <v>0</v>
      </c>
      <c r="G380" s="78">
        <v>0</v>
      </c>
      <c r="H380" s="79">
        <v>0</v>
      </c>
      <c r="I380" s="80"/>
      <c r="J380" s="78">
        <v>0</v>
      </c>
      <c r="K380" s="81">
        <v>0</v>
      </c>
      <c r="L380" s="65"/>
      <c r="M380" s="82">
        <v>0</v>
      </c>
      <c r="O380" s="60">
        <v>249673</v>
      </c>
      <c r="P380" s="60">
        <v>18099</v>
      </c>
      <c r="Q380" s="60">
        <v>14479.2</v>
      </c>
      <c r="R380" s="60">
        <v>13574.25</v>
      </c>
      <c r="S380"/>
      <c r="T380" s="96">
        <f t="shared" si="20"/>
        <v>0</v>
      </c>
      <c r="U380" s="96">
        <f t="shared" si="21"/>
        <v>0</v>
      </c>
      <c r="V380"/>
      <c r="W380" s="94">
        <f t="shared" si="22"/>
        <v>0</v>
      </c>
      <c r="X380" s="94">
        <f t="shared" si="23"/>
        <v>0</v>
      </c>
      <c r="Y380"/>
    </row>
    <row r="381" spans="1:25" ht="90">
      <c r="A381" s="75">
        <v>371</v>
      </c>
      <c r="B381" s="76" t="s">
        <v>1158</v>
      </c>
      <c r="C381" s="88" t="s">
        <v>1157</v>
      </c>
      <c r="D381" s="76" t="s">
        <v>559</v>
      </c>
      <c r="E381" s="61">
        <v>0</v>
      </c>
      <c r="F381" s="78">
        <v>0</v>
      </c>
      <c r="G381" s="78">
        <v>0</v>
      </c>
      <c r="H381" s="79">
        <v>0</v>
      </c>
      <c r="I381" s="80"/>
      <c r="J381" s="78">
        <v>0</v>
      </c>
      <c r="K381" s="81">
        <v>0</v>
      </c>
      <c r="L381" s="65"/>
      <c r="M381" s="82">
        <v>0</v>
      </c>
      <c r="O381" s="60">
        <v>2648411</v>
      </c>
      <c r="P381" s="60">
        <v>21776</v>
      </c>
      <c r="Q381" s="60">
        <v>17420.8</v>
      </c>
      <c r="R381" s="60">
        <v>16332</v>
      </c>
      <c r="S381"/>
      <c r="T381" s="96">
        <f t="shared" si="20"/>
        <v>0</v>
      </c>
      <c r="U381" s="96">
        <f t="shared" si="21"/>
        <v>0</v>
      </c>
      <c r="V381"/>
      <c r="W381" s="94">
        <f t="shared" si="22"/>
        <v>0</v>
      </c>
      <c r="X381" s="94">
        <f t="shared" si="23"/>
        <v>0</v>
      </c>
      <c r="Y381"/>
    </row>
    <row r="382" spans="1:25" ht="90">
      <c r="A382" s="75">
        <v>372</v>
      </c>
      <c r="B382" s="76" t="s">
        <v>1159</v>
      </c>
      <c r="C382" s="88" t="s">
        <v>1160</v>
      </c>
      <c r="D382" s="76" t="s">
        <v>559</v>
      </c>
      <c r="E382" s="61">
        <v>0</v>
      </c>
      <c r="F382" s="78">
        <v>0</v>
      </c>
      <c r="G382" s="78">
        <v>0</v>
      </c>
      <c r="H382" s="79">
        <v>0</v>
      </c>
      <c r="I382" s="80"/>
      <c r="J382" s="78">
        <v>0</v>
      </c>
      <c r="K382" s="81">
        <v>0</v>
      </c>
      <c r="L382" s="65"/>
      <c r="M382" s="82">
        <v>0</v>
      </c>
      <c r="O382" s="60">
        <v>712656</v>
      </c>
      <c r="P382" s="60">
        <v>31574</v>
      </c>
      <c r="Q382" s="60">
        <v>25259.200000000001</v>
      </c>
      <c r="R382" s="60">
        <v>23680.5</v>
      </c>
      <c r="S382"/>
      <c r="T382" s="96">
        <f t="shared" si="20"/>
        <v>0</v>
      </c>
      <c r="U382" s="96">
        <f t="shared" si="21"/>
        <v>0</v>
      </c>
      <c r="V382"/>
      <c r="W382" s="94">
        <f t="shared" si="22"/>
        <v>0</v>
      </c>
      <c r="X382" s="94">
        <f t="shared" si="23"/>
        <v>0</v>
      </c>
      <c r="Y382"/>
    </row>
    <row r="383" spans="1:25" ht="90">
      <c r="A383" s="75">
        <v>373</v>
      </c>
      <c r="B383" s="76" t="s">
        <v>1161</v>
      </c>
      <c r="C383" s="88" t="s">
        <v>1160</v>
      </c>
      <c r="D383" s="76" t="s">
        <v>559</v>
      </c>
      <c r="E383" s="61">
        <v>0</v>
      </c>
      <c r="F383" s="78">
        <v>0</v>
      </c>
      <c r="G383" s="78">
        <v>0</v>
      </c>
      <c r="H383" s="79">
        <v>0</v>
      </c>
      <c r="I383" s="80"/>
      <c r="J383" s="78">
        <v>0</v>
      </c>
      <c r="K383" s="81">
        <v>0</v>
      </c>
      <c r="L383" s="65"/>
      <c r="M383" s="82">
        <v>0</v>
      </c>
      <c r="O383" s="60">
        <v>4275936</v>
      </c>
      <c r="P383" s="60">
        <v>78722</v>
      </c>
      <c r="Q383" s="60">
        <v>62977.599999999999</v>
      </c>
      <c r="R383" s="60">
        <v>59041.5</v>
      </c>
      <c r="S383"/>
      <c r="T383" s="96">
        <f t="shared" si="20"/>
        <v>0</v>
      </c>
      <c r="U383" s="96">
        <f t="shared" si="21"/>
        <v>0</v>
      </c>
      <c r="V383"/>
      <c r="W383" s="94">
        <f t="shared" si="22"/>
        <v>0</v>
      </c>
      <c r="X383" s="94">
        <f t="shared" si="23"/>
        <v>0</v>
      </c>
      <c r="Y383"/>
    </row>
    <row r="384" spans="1:25" ht="56.25">
      <c r="A384" s="75">
        <v>374</v>
      </c>
      <c r="B384" s="76" t="s">
        <v>1162</v>
      </c>
      <c r="C384" s="88" t="s">
        <v>1163</v>
      </c>
      <c r="D384" s="76" t="s">
        <v>559</v>
      </c>
      <c r="E384" s="61">
        <v>0</v>
      </c>
      <c r="F384" s="78">
        <v>0</v>
      </c>
      <c r="G384" s="78">
        <v>0</v>
      </c>
      <c r="H384" s="79">
        <v>0</v>
      </c>
      <c r="I384" s="80"/>
      <c r="J384" s="78">
        <v>0</v>
      </c>
      <c r="K384" s="81">
        <v>0</v>
      </c>
      <c r="L384" s="65"/>
      <c r="M384" s="82">
        <v>0</v>
      </c>
      <c r="O384" s="60">
        <v>127260</v>
      </c>
      <c r="P384" s="60">
        <v>4185</v>
      </c>
      <c r="Q384" s="60">
        <v>3348</v>
      </c>
      <c r="R384" s="60">
        <v>3138.75</v>
      </c>
      <c r="S384"/>
      <c r="T384" s="96">
        <f t="shared" si="20"/>
        <v>0</v>
      </c>
      <c r="U384" s="96">
        <f t="shared" si="21"/>
        <v>0</v>
      </c>
      <c r="V384"/>
      <c r="W384" s="94">
        <f t="shared" si="22"/>
        <v>0</v>
      </c>
      <c r="X384" s="94">
        <f t="shared" si="23"/>
        <v>0</v>
      </c>
      <c r="Y384"/>
    </row>
    <row r="385" spans="1:25" ht="56.25">
      <c r="A385" s="75">
        <v>375</v>
      </c>
      <c r="B385" s="76" t="s">
        <v>1164</v>
      </c>
      <c r="C385" s="88" t="s">
        <v>1163</v>
      </c>
      <c r="D385" s="76" t="s">
        <v>559</v>
      </c>
      <c r="E385" s="61">
        <v>0</v>
      </c>
      <c r="F385" s="78">
        <v>0</v>
      </c>
      <c r="G385" s="78">
        <v>0</v>
      </c>
      <c r="H385" s="79">
        <v>0</v>
      </c>
      <c r="I385" s="80"/>
      <c r="J385" s="78">
        <v>0</v>
      </c>
      <c r="K385" s="81">
        <v>0</v>
      </c>
      <c r="L385" s="65"/>
      <c r="M385" s="82">
        <v>0</v>
      </c>
      <c r="O385" s="60">
        <v>329056</v>
      </c>
      <c r="P385" s="60">
        <v>5026</v>
      </c>
      <c r="Q385" s="60">
        <v>4020.8</v>
      </c>
      <c r="R385" s="60">
        <v>3769.5</v>
      </c>
      <c r="S385"/>
      <c r="T385" s="96">
        <f t="shared" si="20"/>
        <v>0</v>
      </c>
      <c r="U385" s="96">
        <f t="shared" si="21"/>
        <v>0</v>
      </c>
      <c r="V385"/>
      <c r="W385" s="94">
        <f t="shared" si="22"/>
        <v>0</v>
      </c>
      <c r="X385" s="94">
        <f t="shared" si="23"/>
        <v>0</v>
      </c>
      <c r="Y385"/>
    </row>
    <row r="386" spans="1:25" ht="56.25">
      <c r="A386" s="75">
        <v>376</v>
      </c>
      <c r="B386" s="76" t="s">
        <v>1165</v>
      </c>
      <c r="C386" s="88" t="s">
        <v>1166</v>
      </c>
      <c r="D386" s="76" t="s">
        <v>559</v>
      </c>
      <c r="E386" s="61">
        <v>0</v>
      </c>
      <c r="F386" s="78">
        <v>0</v>
      </c>
      <c r="G386" s="78">
        <v>0</v>
      </c>
      <c r="H386" s="79">
        <v>0</v>
      </c>
      <c r="I386" s="80"/>
      <c r="J386" s="78">
        <v>0</v>
      </c>
      <c r="K386" s="81">
        <v>0</v>
      </c>
      <c r="L386" s="65"/>
      <c r="M386" s="82">
        <v>0</v>
      </c>
      <c r="O386" s="60">
        <v>59388</v>
      </c>
      <c r="P386" s="60">
        <v>4307</v>
      </c>
      <c r="Q386" s="60">
        <v>3445.6</v>
      </c>
      <c r="R386" s="60">
        <v>3230.25</v>
      </c>
      <c r="S386"/>
      <c r="T386" s="96">
        <f t="shared" si="20"/>
        <v>0</v>
      </c>
      <c r="U386" s="96">
        <f t="shared" si="21"/>
        <v>0</v>
      </c>
      <c r="V386"/>
      <c r="W386" s="94">
        <f t="shared" si="22"/>
        <v>0</v>
      </c>
      <c r="X386" s="94">
        <f t="shared" si="23"/>
        <v>0</v>
      </c>
      <c r="Y386"/>
    </row>
    <row r="387" spans="1:25" ht="67.5">
      <c r="A387" s="75">
        <v>377</v>
      </c>
      <c r="B387" s="76" t="s">
        <v>1167</v>
      </c>
      <c r="C387" s="88" t="s">
        <v>1168</v>
      </c>
      <c r="D387" s="76" t="s">
        <v>559</v>
      </c>
      <c r="E387" s="61">
        <v>0</v>
      </c>
      <c r="F387" s="78">
        <v>0</v>
      </c>
      <c r="G387" s="78">
        <v>0</v>
      </c>
      <c r="H387" s="79">
        <v>0</v>
      </c>
      <c r="I387" s="80"/>
      <c r="J387" s="78">
        <v>0</v>
      </c>
      <c r="K387" s="81">
        <v>0</v>
      </c>
      <c r="L387" s="65"/>
      <c r="M387" s="82">
        <v>0</v>
      </c>
      <c r="O387" s="60">
        <v>320469</v>
      </c>
      <c r="P387" s="60">
        <v>5143</v>
      </c>
      <c r="Q387" s="60">
        <v>4114.3999999999996</v>
      </c>
      <c r="R387" s="60">
        <v>3857.25</v>
      </c>
      <c r="S387"/>
      <c r="T387" s="96">
        <f t="shared" si="20"/>
        <v>0</v>
      </c>
      <c r="U387" s="96">
        <f t="shared" si="21"/>
        <v>0</v>
      </c>
      <c r="V387"/>
      <c r="W387" s="94">
        <f t="shared" si="22"/>
        <v>0</v>
      </c>
      <c r="X387" s="94">
        <f t="shared" si="23"/>
        <v>0</v>
      </c>
      <c r="Y387"/>
    </row>
    <row r="388" spans="1:25" ht="67.5">
      <c r="A388" s="75">
        <v>378</v>
      </c>
      <c r="B388" s="76" t="s">
        <v>1169</v>
      </c>
      <c r="C388" s="88" t="s">
        <v>1170</v>
      </c>
      <c r="D388" s="76" t="s">
        <v>559</v>
      </c>
      <c r="E388" s="61">
        <v>0</v>
      </c>
      <c r="F388" s="78">
        <v>0</v>
      </c>
      <c r="G388" s="78">
        <v>0</v>
      </c>
      <c r="H388" s="79">
        <v>0</v>
      </c>
      <c r="I388" s="80"/>
      <c r="J388" s="78">
        <v>0</v>
      </c>
      <c r="K388" s="81">
        <v>0</v>
      </c>
      <c r="L388" s="65"/>
      <c r="M388" s="82">
        <v>0</v>
      </c>
      <c r="O388" s="60">
        <v>703198</v>
      </c>
      <c r="P388" s="60">
        <v>8116</v>
      </c>
      <c r="Q388" s="60">
        <v>6492.8</v>
      </c>
      <c r="R388" s="60">
        <v>6087</v>
      </c>
      <c r="S388"/>
      <c r="T388" s="96">
        <f t="shared" si="20"/>
        <v>0</v>
      </c>
      <c r="U388" s="96">
        <f t="shared" si="21"/>
        <v>0</v>
      </c>
      <c r="V388"/>
      <c r="W388" s="94">
        <f t="shared" si="22"/>
        <v>0</v>
      </c>
      <c r="X388" s="94">
        <f t="shared" si="23"/>
        <v>0</v>
      </c>
      <c r="Y388"/>
    </row>
    <row r="389" spans="1:25" ht="67.5">
      <c r="A389" s="75">
        <v>379</v>
      </c>
      <c r="B389" s="76" t="s">
        <v>1171</v>
      </c>
      <c r="C389" s="88" t="s">
        <v>1172</v>
      </c>
      <c r="D389" s="76" t="s">
        <v>559</v>
      </c>
      <c r="E389" s="61">
        <v>1</v>
      </c>
      <c r="F389" s="78">
        <v>294225</v>
      </c>
      <c r="G389" s="78">
        <v>11284</v>
      </c>
      <c r="H389" s="79">
        <v>0.19999999999999993</v>
      </c>
      <c r="I389" s="80">
        <v>0.96931871866768604</v>
      </c>
      <c r="J389" s="78">
        <v>9027.2000000000007</v>
      </c>
      <c r="K389" s="81">
        <v>9027.2000000000007</v>
      </c>
      <c r="L389" s="65"/>
      <c r="M389" s="82">
        <v>1</v>
      </c>
      <c r="O389" s="60">
        <v>834826</v>
      </c>
      <c r="P389" s="60">
        <v>11284</v>
      </c>
      <c r="Q389" s="60">
        <v>9027.2000000000007</v>
      </c>
      <c r="R389" s="60">
        <v>8463</v>
      </c>
      <c r="S389"/>
      <c r="T389" s="96">
        <f t="shared" si="20"/>
        <v>2656027920</v>
      </c>
      <c r="U389" s="96">
        <f t="shared" si="21"/>
        <v>2490026175</v>
      </c>
      <c r="V389"/>
      <c r="W389" s="94">
        <f t="shared" si="22"/>
        <v>2656027920</v>
      </c>
      <c r="X389" s="94">
        <f t="shared" si="23"/>
        <v>2490026175</v>
      </c>
      <c r="Y389"/>
    </row>
    <row r="390" spans="1:25" ht="135">
      <c r="A390" s="75">
        <v>380</v>
      </c>
      <c r="B390" s="76" t="s">
        <v>1173</v>
      </c>
      <c r="C390" s="88" t="s">
        <v>1174</v>
      </c>
      <c r="D390" s="76" t="s">
        <v>559</v>
      </c>
      <c r="E390" s="61">
        <v>0</v>
      </c>
      <c r="F390" s="78">
        <v>0</v>
      </c>
      <c r="G390" s="78">
        <v>0</v>
      </c>
      <c r="H390" s="79">
        <v>0</v>
      </c>
      <c r="I390" s="80"/>
      <c r="J390" s="78">
        <v>0</v>
      </c>
      <c r="K390" s="81">
        <v>0</v>
      </c>
      <c r="L390" s="65"/>
      <c r="M390" s="82">
        <v>0</v>
      </c>
      <c r="O390" s="60">
        <v>271488</v>
      </c>
      <c r="P390" s="60">
        <v>19426</v>
      </c>
      <c r="Q390" s="60">
        <v>15540.8</v>
      </c>
      <c r="R390" s="60">
        <v>14569.5</v>
      </c>
      <c r="S390"/>
      <c r="T390" s="96">
        <f t="shared" si="20"/>
        <v>0</v>
      </c>
      <c r="U390" s="96">
        <f t="shared" si="21"/>
        <v>0</v>
      </c>
      <c r="V390"/>
      <c r="W390" s="94">
        <f t="shared" si="22"/>
        <v>0</v>
      </c>
      <c r="X390" s="94">
        <f t="shared" si="23"/>
        <v>0</v>
      </c>
      <c r="Y390"/>
    </row>
    <row r="391" spans="1:25" ht="135">
      <c r="A391" s="75">
        <v>381</v>
      </c>
      <c r="B391" s="76" t="s">
        <v>1175</v>
      </c>
      <c r="C391" s="88" t="s">
        <v>1174</v>
      </c>
      <c r="D391" s="76" t="s">
        <v>559</v>
      </c>
      <c r="E391" s="61">
        <v>0</v>
      </c>
      <c r="F391" s="78">
        <v>0</v>
      </c>
      <c r="G391" s="78">
        <v>0</v>
      </c>
      <c r="H391" s="79">
        <v>0</v>
      </c>
      <c r="I391" s="80"/>
      <c r="J391" s="78">
        <v>0</v>
      </c>
      <c r="K391" s="81">
        <v>0</v>
      </c>
      <c r="L391" s="65"/>
      <c r="M391" s="82">
        <v>0</v>
      </c>
      <c r="O391" s="60">
        <v>2202603</v>
      </c>
      <c r="P391" s="60">
        <v>32743</v>
      </c>
      <c r="Q391" s="60">
        <v>26194.400000000001</v>
      </c>
      <c r="R391" s="60">
        <v>24557.25</v>
      </c>
      <c r="S391"/>
      <c r="T391" s="96">
        <f t="shared" si="20"/>
        <v>0</v>
      </c>
      <c r="U391" s="96">
        <f t="shared" si="21"/>
        <v>0</v>
      </c>
      <c r="V391"/>
      <c r="W391" s="94">
        <f t="shared" si="22"/>
        <v>0</v>
      </c>
      <c r="X391" s="94">
        <f t="shared" si="23"/>
        <v>0</v>
      </c>
      <c r="Y391"/>
    </row>
    <row r="392" spans="1:25" ht="135">
      <c r="A392" s="75">
        <v>382</v>
      </c>
      <c r="B392" s="76" t="s">
        <v>1176</v>
      </c>
      <c r="C392" s="88" t="s">
        <v>1177</v>
      </c>
      <c r="D392" s="76" t="s">
        <v>559</v>
      </c>
      <c r="E392" s="61">
        <v>0</v>
      </c>
      <c r="F392" s="78">
        <v>0</v>
      </c>
      <c r="G392" s="78">
        <v>0</v>
      </c>
      <c r="H392" s="79">
        <v>0</v>
      </c>
      <c r="I392" s="80"/>
      <c r="J392" s="78">
        <v>0</v>
      </c>
      <c r="K392" s="81">
        <v>0</v>
      </c>
      <c r="L392" s="65"/>
      <c r="M392" s="82">
        <v>0</v>
      </c>
      <c r="O392" s="60">
        <v>3156048</v>
      </c>
      <c r="P392" s="60">
        <v>32650</v>
      </c>
      <c r="Q392" s="60">
        <v>26120</v>
      </c>
      <c r="R392" s="60">
        <v>24487.5</v>
      </c>
      <c r="S392"/>
      <c r="T392" s="96">
        <f t="shared" si="20"/>
        <v>0</v>
      </c>
      <c r="U392" s="96">
        <f t="shared" si="21"/>
        <v>0</v>
      </c>
      <c r="V392"/>
      <c r="W392" s="94">
        <f t="shared" si="22"/>
        <v>0</v>
      </c>
      <c r="X392" s="94">
        <f t="shared" si="23"/>
        <v>0</v>
      </c>
      <c r="Y392"/>
    </row>
    <row r="393" spans="1:25" ht="135">
      <c r="A393" s="75">
        <v>383</v>
      </c>
      <c r="B393" s="76" t="s">
        <v>1178</v>
      </c>
      <c r="C393" s="88" t="s">
        <v>1177</v>
      </c>
      <c r="D393" s="76" t="s">
        <v>559</v>
      </c>
      <c r="E393" s="61">
        <v>0</v>
      </c>
      <c r="F393" s="78">
        <v>0</v>
      </c>
      <c r="G393" s="78">
        <v>0</v>
      </c>
      <c r="H393" s="79">
        <v>0</v>
      </c>
      <c r="I393" s="80"/>
      <c r="J393" s="78">
        <v>0</v>
      </c>
      <c r="K393" s="81">
        <v>0</v>
      </c>
      <c r="L393" s="65"/>
      <c r="M393" s="82">
        <v>0</v>
      </c>
      <c r="O393" s="60">
        <v>5721044</v>
      </c>
      <c r="P393" s="60">
        <v>63149</v>
      </c>
      <c r="Q393" s="60">
        <v>50519.199999999997</v>
      </c>
      <c r="R393" s="60">
        <v>47361.75</v>
      </c>
      <c r="S393"/>
      <c r="T393" s="96">
        <f t="shared" si="20"/>
        <v>0</v>
      </c>
      <c r="U393" s="96">
        <f t="shared" si="21"/>
        <v>0</v>
      </c>
      <c r="V393"/>
      <c r="W393" s="94">
        <f t="shared" si="22"/>
        <v>0</v>
      </c>
      <c r="X393" s="94">
        <f t="shared" si="23"/>
        <v>0</v>
      </c>
      <c r="Y393"/>
    </row>
    <row r="394" spans="1:25" ht="146.25">
      <c r="A394" s="75">
        <v>384</v>
      </c>
      <c r="B394" s="76" t="s">
        <v>1179</v>
      </c>
      <c r="C394" s="88" t="s">
        <v>1180</v>
      </c>
      <c r="D394" s="76" t="s">
        <v>1181</v>
      </c>
      <c r="E394" s="61">
        <v>2</v>
      </c>
      <c r="F394" s="78">
        <v>305424</v>
      </c>
      <c r="G394" s="78">
        <v>79234</v>
      </c>
      <c r="H394" s="79">
        <v>0.25</v>
      </c>
      <c r="I394" s="80">
        <v>0.80543277542039904</v>
      </c>
      <c r="J394" s="78">
        <v>59425.5</v>
      </c>
      <c r="K394" s="81">
        <v>118851</v>
      </c>
      <c r="L394" s="65"/>
      <c r="M394" s="82">
        <v>2</v>
      </c>
      <c r="O394" s="60">
        <v>669105</v>
      </c>
      <c r="P394" s="60">
        <v>79234</v>
      </c>
      <c r="Q394" s="60">
        <v>63387.199999999997</v>
      </c>
      <c r="R394" s="60">
        <v>59425.5</v>
      </c>
      <c r="S394"/>
      <c r="T394" s="96">
        <f t="shared" ref="T394:T417" si="24">F394*Q394</f>
        <v>19359972172.799999</v>
      </c>
      <c r="U394" s="96">
        <f t="shared" ref="U394:U417" si="25">F394*R394</f>
        <v>18149973912</v>
      </c>
      <c r="V394"/>
      <c r="W394" s="94">
        <f t="shared" ref="W394:W417" si="26">T394-L394</f>
        <v>19359972172.799999</v>
      </c>
      <c r="X394" s="94">
        <f t="shared" ref="X394:X417" si="27">U394-L394</f>
        <v>18149973912</v>
      </c>
      <c r="Y394"/>
    </row>
    <row r="395" spans="1:25" ht="146.25">
      <c r="A395" s="75">
        <v>385</v>
      </c>
      <c r="B395" s="76" t="s">
        <v>1182</v>
      </c>
      <c r="C395" s="88" t="s">
        <v>1180</v>
      </c>
      <c r="D395" s="76" t="s">
        <v>1181</v>
      </c>
      <c r="E395" s="61">
        <v>0</v>
      </c>
      <c r="F395" s="78">
        <v>0</v>
      </c>
      <c r="G395" s="78">
        <v>0</v>
      </c>
      <c r="H395" s="79">
        <v>0</v>
      </c>
      <c r="I395" s="80"/>
      <c r="J395" s="78">
        <v>0</v>
      </c>
      <c r="K395" s="81">
        <v>0</v>
      </c>
      <c r="L395" s="65"/>
      <c r="M395" s="82">
        <v>0</v>
      </c>
      <c r="O395" s="60">
        <v>5690388</v>
      </c>
      <c r="P395" s="60">
        <v>83262</v>
      </c>
      <c r="Q395" s="60">
        <v>66609.600000000006</v>
      </c>
      <c r="R395" s="60">
        <v>62446.5</v>
      </c>
      <c r="S395"/>
      <c r="T395" s="96">
        <f t="shared" si="24"/>
        <v>0</v>
      </c>
      <c r="U395" s="96">
        <f t="shared" si="25"/>
        <v>0</v>
      </c>
      <c r="V395"/>
      <c r="W395" s="94">
        <f t="shared" si="26"/>
        <v>0</v>
      </c>
      <c r="X395" s="94">
        <f t="shared" si="27"/>
        <v>0</v>
      </c>
      <c r="Y395"/>
    </row>
    <row r="396" spans="1:25" ht="146.25">
      <c r="A396" s="75">
        <v>386</v>
      </c>
      <c r="B396" s="76" t="s">
        <v>1183</v>
      </c>
      <c r="C396" s="88" t="s">
        <v>1184</v>
      </c>
      <c r="D396" s="76" t="s">
        <v>559</v>
      </c>
      <c r="E396" s="61">
        <v>0</v>
      </c>
      <c r="F396" s="78">
        <v>0</v>
      </c>
      <c r="G396" s="78">
        <v>0</v>
      </c>
      <c r="H396" s="79">
        <v>0</v>
      </c>
      <c r="I396" s="80"/>
      <c r="J396" s="78">
        <v>0</v>
      </c>
      <c r="K396" s="81">
        <v>0</v>
      </c>
      <c r="L396" s="65"/>
      <c r="M396" s="82">
        <v>0</v>
      </c>
      <c r="O396" s="60">
        <v>721140</v>
      </c>
      <c r="P396" s="60">
        <v>84840</v>
      </c>
      <c r="Q396" s="60">
        <v>67872</v>
      </c>
      <c r="R396" s="60">
        <v>63630</v>
      </c>
      <c r="S396"/>
      <c r="T396" s="96">
        <f t="shared" si="24"/>
        <v>0</v>
      </c>
      <c r="U396" s="96">
        <f t="shared" si="25"/>
        <v>0</v>
      </c>
      <c r="V396"/>
      <c r="W396" s="94">
        <f t="shared" si="26"/>
        <v>0</v>
      </c>
      <c r="X396" s="94">
        <f t="shared" si="27"/>
        <v>0</v>
      </c>
      <c r="Y396"/>
    </row>
    <row r="397" spans="1:25" ht="146.25">
      <c r="A397" s="75">
        <v>387</v>
      </c>
      <c r="B397" s="76" t="s">
        <v>1185</v>
      </c>
      <c r="C397" s="88" t="s">
        <v>1184</v>
      </c>
      <c r="D397" s="76" t="s">
        <v>559</v>
      </c>
      <c r="E397" s="61">
        <v>0</v>
      </c>
      <c r="F397" s="78">
        <v>0</v>
      </c>
      <c r="G397" s="78">
        <v>0</v>
      </c>
      <c r="H397" s="79">
        <v>0</v>
      </c>
      <c r="I397" s="80"/>
      <c r="J397" s="78">
        <v>0</v>
      </c>
      <c r="K397" s="81">
        <v>0</v>
      </c>
      <c r="L397" s="65"/>
      <c r="M397" s="82">
        <v>0</v>
      </c>
      <c r="O397" s="60">
        <v>5690388</v>
      </c>
      <c r="P397" s="60">
        <v>90864</v>
      </c>
      <c r="Q397" s="60">
        <v>72691.199999999997</v>
      </c>
      <c r="R397" s="60">
        <v>68148</v>
      </c>
      <c r="S397"/>
      <c r="T397" s="96">
        <f t="shared" si="24"/>
        <v>0</v>
      </c>
      <c r="U397" s="96">
        <f t="shared" si="25"/>
        <v>0</v>
      </c>
      <c r="V397"/>
      <c r="W397" s="94">
        <f t="shared" si="26"/>
        <v>0</v>
      </c>
      <c r="X397" s="94">
        <f t="shared" si="27"/>
        <v>0</v>
      </c>
      <c r="Y397"/>
    </row>
    <row r="398" spans="1:25" ht="135">
      <c r="A398" s="75">
        <v>388</v>
      </c>
      <c r="B398" s="76" t="s">
        <v>1186</v>
      </c>
      <c r="C398" s="88" t="s">
        <v>1187</v>
      </c>
      <c r="D398" s="76" t="s">
        <v>559</v>
      </c>
      <c r="E398" s="61">
        <v>0</v>
      </c>
      <c r="F398" s="78">
        <v>0</v>
      </c>
      <c r="G398" s="78">
        <v>0</v>
      </c>
      <c r="H398" s="79">
        <v>0</v>
      </c>
      <c r="I398" s="80"/>
      <c r="J398" s="78">
        <v>0</v>
      </c>
      <c r="K398" s="81">
        <v>0</v>
      </c>
      <c r="L398" s="65"/>
      <c r="M398" s="82">
        <v>0</v>
      </c>
      <c r="O398" s="60">
        <v>989800</v>
      </c>
      <c r="P398" s="60">
        <v>104919</v>
      </c>
      <c r="Q398" s="60">
        <v>83935.2</v>
      </c>
      <c r="R398" s="60">
        <v>78689.25</v>
      </c>
      <c r="S398"/>
      <c r="T398" s="96">
        <f t="shared" si="24"/>
        <v>0</v>
      </c>
      <c r="U398" s="96">
        <f t="shared" si="25"/>
        <v>0</v>
      </c>
      <c r="V398"/>
      <c r="W398" s="94">
        <f t="shared" si="26"/>
        <v>0</v>
      </c>
      <c r="X398" s="94">
        <f t="shared" si="27"/>
        <v>0</v>
      </c>
      <c r="Y398"/>
    </row>
    <row r="399" spans="1:25" ht="135">
      <c r="A399" s="75">
        <v>389</v>
      </c>
      <c r="B399" s="76" t="s">
        <v>1188</v>
      </c>
      <c r="C399" s="88" t="s">
        <v>1187</v>
      </c>
      <c r="D399" s="76" t="s">
        <v>559</v>
      </c>
      <c r="E399" s="61">
        <v>0</v>
      </c>
      <c r="F399" s="78">
        <v>0</v>
      </c>
      <c r="G399" s="78">
        <v>0</v>
      </c>
      <c r="H399" s="79">
        <v>0</v>
      </c>
      <c r="I399" s="80"/>
      <c r="J399" s="78">
        <v>0</v>
      </c>
      <c r="K399" s="81">
        <v>0</v>
      </c>
      <c r="L399" s="65"/>
      <c r="M399" s="82">
        <v>0</v>
      </c>
      <c r="O399" s="60">
        <v>13030067</v>
      </c>
      <c r="P399" s="60">
        <v>104919</v>
      </c>
      <c r="Q399" s="60">
        <v>83935.2</v>
      </c>
      <c r="R399" s="60">
        <v>78689.25</v>
      </c>
      <c r="S399"/>
      <c r="T399" s="96">
        <f t="shared" si="24"/>
        <v>0</v>
      </c>
      <c r="U399" s="96">
        <f t="shared" si="25"/>
        <v>0</v>
      </c>
      <c r="V399"/>
      <c r="W399" s="94">
        <f t="shared" si="26"/>
        <v>0</v>
      </c>
      <c r="X399" s="94">
        <f t="shared" si="27"/>
        <v>0</v>
      </c>
      <c r="Y399"/>
    </row>
    <row r="400" spans="1:25" ht="123.75">
      <c r="A400" s="75">
        <v>390</v>
      </c>
      <c r="B400" s="76" t="s">
        <v>1189</v>
      </c>
      <c r="C400" s="88" t="s">
        <v>1190</v>
      </c>
      <c r="D400" s="76" t="s">
        <v>559</v>
      </c>
      <c r="E400" s="61">
        <v>0</v>
      </c>
      <c r="F400" s="78">
        <v>0</v>
      </c>
      <c r="G400" s="78">
        <v>0</v>
      </c>
      <c r="H400" s="79">
        <v>0</v>
      </c>
      <c r="I400" s="80"/>
      <c r="J400" s="78">
        <v>0</v>
      </c>
      <c r="K400" s="81">
        <v>0</v>
      </c>
      <c r="L400" s="65"/>
      <c r="M400" s="82">
        <v>0</v>
      </c>
      <c r="O400" s="60">
        <v>753945</v>
      </c>
      <c r="P400" s="60">
        <v>81164</v>
      </c>
      <c r="Q400" s="60">
        <v>64931.199999999997</v>
      </c>
      <c r="R400" s="60">
        <v>60873</v>
      </c>
      <c r="S400"/>
      <c r="T400" s="96">
        <f t="shared" si="24"/>
        <v>0</v>
      </c>
      <c r="U400" s="96">
        <f t="shared" si="25"/>
        <v>0</v>
      </c>
      <c r="V400"/>
      <c r="W400" s="94">
        <f t="shared" si="26"/>
        <v>0</v>
      </c>
      <c r="X400" s="94">
        <f t="shared" si="27"/>
        <v>0</v>
      </c>
      <c r="Y400"/>
    </row>
    <row r="401" spans="1:25" ht="123.75">
      <c r="A401" s="75">
        <v>391</v>
      </c>
      <c r="B401" s="76" t="s">
        <v>1191</v>
      </c>
      <c r="C401" s="88" t="s">
        <v>1190</v>
      </c>
      <c r="D401" s="76" t="s">
        <v>559</v>
      </c>
      <c r="E401" s="61">
        <v>0</v>
      </c>
      <c r="F401" s="78">
        <v>0</v>
      </c>
      <c r="G401" s="78">
        <v>0</v>
      </c>
      <c r="H401" s="79">
        <v>0</v>
      </c>
      <c r="I401" s="80"/>
      <c r="J401" s="78">
        <v>0</v>
      </c>
      <c r="K401" s="81">
        <v>0</v>
      </c>
      <c r="L401" s="65"/>
      <c r="M401" s="82">
        <v>0</v>
      </c>
      <c r="O401" s="60">
        <v>8479475</v>
      </c>
      <c r="P401" s="60">
        <v>89201</v>
      </c>
      <c r="Q401" s="60">
        <v>71360.800000000003</v>
      </c>
      <c r="R401" s="60">
        <v>66900.75</v>
      </c>
      <c r="S401"/>
      <c r="T401" s="96">
        <f t="shared" si="24"/>
        <v>0</v>
      </c>
      <c r="U401" s="96">
        <f t="shared" si="25"/>
        <v>0</v>
      </c>
      <c r="V401"/>
      <c r="W401" s="94">
        <f t="shared" si="26"/>
        <v>0</v>
      </c>
      <c r="X401" s="94">
        <f t="shared" si="27"/>
        <v>0</v>
      </c>
      <c r="Y401"/>
    </row>
    <row r="402" spans="1:25" ht="101.25">
      <c r="A402" s="75">
        <v>392</v>
      </c>
      <c r="B402" s="76" t="s">
        <v>1192</v>
      </c>
      <c r="C402" s="88" t="s">
        <v>1193</v>
      </c>
      <c r="D402" s="76" t="s">
        <v>559</v>
      </c>
      <c r="E402" s="61">
        <v>0</v>
      </c>
      <c r="F402" s="78">
        <v>0</v>
      </c>
      <c r="G402" s="78">
        <v>0</v>
      </c>
      <c r="H402" s="79">
        <v>0</v>
      </c>
      <c r="I402" s="80"/>
      <c r="J402" s="78">
        <v>0</v>
      </c>
      <c r="K402" s="81">
        <v>0</v>
      </c>
      <c r="L402" s="65"/>
      <c r="M402" s="82">
        <v>0</v>
      </c>
      <c r="O402" s="60">
        <v>1074640</v>
      </c>
      <c r="P402" s="60">
        <v>88884</v>
      </c>
      <c r="Q402" s="60">
        <v>71107.199999999997</v>
      </c>
      <c r="R402" s="60">
        <v>66663</v>
      </c>
      <c r="S402"/>
      <c r="T402" s="96">
        <f t="shared" si="24"/>
        <v>0</v>
      </c>
      <c r="U402" s="96">
        <f t="shared" si="25"/>
        <v>0</v>
      </c>
      <c r="V402"/>
      <c r="W402" s="94">
        <f t="shared" si="26"/>
        <v>0</v>
      </c>
      <c r="X402" s="94">
        <f t="shared" si="27"/>
        <v>0</v>
      </c>
      <c r="Y402"/>
    </row>
    <row r="403" spans="1:25" ht="101.25">
      <c r="A403" s="75">
        <v>393</v>
      </c>
      <c r="B403" s="76" t="s">
        <v>1194</v>
      </c>
      <c r="C403" s="88" t="s">
        <v>1193</v>
      </c>
      <c r="D403" s="76" t="s">
        <v>559</v>
      </c>
      <c r="E403" s="61">
        <v>0</v>
      </c>
      <c r="F403" s="78">
        <v>0</v>
      </c>
      <c r="G403" s="78">
        <v>0</v>
      </c>
      <c r="H403" s="79">
        <v>0</v>
      </c>
      <c r="I403" s="80"/>
      <c r="J403" s="78">
        <v>0</v>
      </c>
      <c r="K403" s="81">
        <v>0</v>
      </c>
      <c r="L403" s="65"/>
      <c r="M403" s="82">
        <v>0</v>
      </c>
      <c r="O403" s="60">
        <v>19004160</v>
      </c>
      <c r="P403" s="60">
        <v>88884</v>
      </c>
      <c r="Q403" s="60">
        <v>71107.199999999997</v>
      </c>
      <c r="R403" s="60">
        <v>66663</v>
      </c>
      <c r="S403"/>
      <c r="T403" s="96">
        <f t="shared" si="24"/>
        <v>0</v>
      </c>
      <c r="U403" s="96">
        <f t="shared" si="25"/>
        <v>0</v>
      </c>
      <c r="V403"/>
      <c r="W403" s="94">
        <f t="shared" si="26"/>
        <v>0</v>
      </c>
      <c r="X403" s="94">
        <f t="shared" si="27"/>
        <v>0</v>
      </c>
      <c r="Y403"/>
    </row>
    <row r="404" spans="1:25" ht="67.5">
      <c r="A404" s="75">
        <v>394</v>
      </c>
      <c r="B404" s="76" t="s">
        <v>1195</v>
      </c>
      <c r="C404" s="88" t="s">
        <v>1196</v>
      </c>
      <c r="D404" s="76" t="s">
        <v>559</v>
      </c>
      <c r="E404" s="61">
        <v>1</v>
      </c>
      <c r="F404" s="78">
        <v>542297</v>
      </c>
      <c r="G404" s="78">
        <v>87668</v>
      </c>
      <c r="H404" s="79">
        <v>0.25</v>
      </c>
      <c r="I404" s="80">
        <v>0.878754630765061</v>
      </c>
      <c r="J404" s="78">
        <v>65751</v>
      </c>
      <c r="K404" s="81">
        <v>65751</v>
      </c>
      <c r="L404" s="65"/>
      <c r="M404" s="82">
        <v>1</v>
      </c>
      <c r="O404" s="60">
        <v>1187760</v>
      </c>
      <c r="P404" s="60">
        <v>87668</v>
      </c>
      <c r="Q404" s="60">
        <v>70134.399999999994</v>
      </c>
      <c r="R404" s="60">
        <v>65751</v>
      </c>
      <c r="S404"/>
      <c r="T404" s="96">
        <f t="shared" si="24"/>
        <v>38033674716.799995</v>
      </c>
      <c r="U404" s="96">
        <f t="shared" si="25"/>
        <v>35656570047</v>
      </c>
      <c r="V404"/>
      <c r="W404" s="94">
        <f t="shared" si="26"/>
        <v>38033674716.799995</v>
      </c>
      <c r="X404" s="94">
        <f t="shared" si="27"/>
        <v>35656570047</v>
      </c>
      <c r="Y404"/>
    </row>
    <row r="405" spans="1:25" ht="67.5">
      <c r="A405" s="75">
        <v>395</v>
      </c>
      <c r="B405" s="76" t="s">
        <v>1197</v>
      </c>
      <c r="C405" s="88" t="s">
        <v>1196</v>
      </c>
      <c r="D405" s="76" t="s">
        <v>559</v>
      </c>
      <c r="E405" s="61">
        <v>0</v>
      </c>
      <c r="F405" s="78">
        <v>0</v>
      </c>
      <c r="G405" s="78">
        <v>0</v>
      </c>
      <c r="H405" s="79">
        <v>0</v>
      </c>
      <c r="I405" s="80"/>
      <c r="J405" s="78">
        <v>0</v>
      </c>
      <c r="K405" s="81">
        <v>0</v>
      </c>
      <c r="L405" s="65"/>
      <c r="M405" s="82">
        <v>0</v>
      </c>
      <c r="O405" s="60">
        <v>9219358</v>
      </c>
      <c r="P405" s="60">
        <v>102900</v>
      </c>
      <c r="Q405" s="60">
        <v>82320</v>
      </c>
      <c r="R405" s="60">
        <v>77175</v>
      </c>
      <c r="S405"/>
      <c r="T405" s="96">
        <f t="shared" si="24"/>
        <v>0</v>
      </c>
      <c r="U405" s="96">
        <f t="shared" si="25"/>
        <v>0</v>
      </c>
      <c r="V405"/>
      <c r="W405" s="94">
        <f t="shared" si="26"/>
        <v>0</v>
      </c>
      <c r="X405" s="94">
        <f t="shared" si="27"/>
        <v>0</v>
      </c>
      <c r="Y405"/>
    </row>
    <row r="406" spans="1:25" ht="135">
      <c r="A406" s="75">
        <v>396</v>
      </c>
      <c r="B406" s="76" t="s">
        <v>1198</v>
      </c>
      <c r="C406" s="88" t="s">
        <v>1199</v>
      </c>
      <c r="D406" s="76" t="s">
        <v>559</v>
      </c>
      <c r="E406" s="61">
        <v>0</v>
      </c>
      <c r="F406" s="78">
        <v>0</v>
      </c>
      <c r="G406" s="78">
        <v>0</v>
      </c>
      <c r="H406" s="79">
        <v>0</v>
      </c>
      <c r="I406" s="80"/>
      <c r="J406" s="78">
        <v>0</v>
      </c>
      <c r="K406" s="81">
        <v>0</v>
      </c>
      <c r="L406" s="65"/>
      <c r="M406" s="82">
        <v>0</v>
      </c>
      <c r="O406" s="60">
        <v>509040</v>
      </c>
      <c r="P406" s="60">
        <v>48619</v>
      </c>
      <c r="Q406" s="60">
        <v>38895.199999999997</v>
      </c>
      <c r="R406" s="60">
        <v>36464.25</v>
      </c>
      <c r="S406"/>
      <c r="T406" s="96">
        <f t="shared" si="24"/>
        <v>0</v>
      </c>
      <c r="U406" s="96">
        <f t="shared" si="25"/>
        <v>0</v>
      </c>
      <c r="V406"/>
      <c r="W406" s="94">
        <f t="shared" si="26"/>
        <v>0</v>
      </c>
      <c r="X406" s="94">
        <f t="shared" si="27"/>
        <v>0</v>
      </c>
      <c r="Y406"/>
    </row>
    <row r="407" spans="1:25" ht="135">
      <c r="A407" s="75">
        <v>397</v>
      </c>
      <c r="B407" s="76" t="s">
        <v>1200</v>
      </c>
      <c r="C407" s="88" t="s">
        <v>1199</v>
      </c>
      <c r="D407" s="76" t="s">
        <v>559</v>
      </c>
      <c r="E407" s="61">
        <v>0</v>
      </c>
      <c r="F407" s="78">
        <v>0</v>
      </c>
      <c r="G407" s="78">
        <v>0</v>
      </c>
      <c r="H407" s="79">
        <v>0</v>
      </c>
      <c r="I407" s="80"/>
      <c r="J407" s="78">
        <v>0</v>
      </c>
      <c r="K407" s="81">
        <v>0</v>
      </c>
      <c r="L407" s="65"/>
      <c r="M407" s="82">
        <v>0</v>
      </c>
      <c r="O407" s="60">
        <v>3955784</v>
      </c>
      <c r="P407" s="60">
        <v>58434</v>
      </c>
      <c r="Q407" s="60">
        <v>46747.199999999997</v>
      </c>
      <c r="R407" s="60">
        <v>43825.5</v>
      </c>
      <c r="S407"/>
      <c r="T407" s="96">
        <f t="shared" si="24"/>
        <v>0</v>
      </c>
      <c r="U407" s="96">
        <f t="shared" si="25"/>
        <v>0</v>
      </c>
      <c r="V407"/>
      <c r="W407" s="94">
        <f t="shared" si="26"/>
        <v>0</v>
      </c>
      <c r="X407" s="94">
        <f t="shared" si="27"/>
        <v>0</v>
      </c>
      <c r="Y407"/>
    </row>
    <row r="408" spans="1:25" ht="135">
      <c r="A408" s="75">
        <v>398</v>
      </c>
      <c r="B408" s="76" t="s">
        <v>1201</v>
      </c>
      <c r="C408" s="88" t="s">
        <v>1202</v>
      </c>
      <c r="D408" s="76" t="s">
        <v>559</v>
      </c>
      <c r="E408" s="61">
        <v>1</v>
      </c>
      <c r="F408" s="78">
        <v>415377</v>
      </c>
      <c r="G408" s="78">
        <v>2822</v>
      </c>
      <c r="H408" s="79">
        <v>0.20000000000000004</v>
      </c>
      <c r="I408" s="80">
        <v>0.99456493739422303</v>
      </c>
      <c r="J408" s="78">
        <v>2257.6</v>
      </c>
      <c r="K408" s="81">
        <v>2257.6</v>
      </c>
      <c r="L408" s="65"/>
      <c r="M408" s="82">
        <v>1</v>
      </c>
      <c r="O408" s="60">
        <v>1272600</v>
      </c>
      <c r="P408" s="60">
        <v>2822</v>
      </c>
      <c r="Q408" s="60">
        <v>2257.6</v>
      </c>
      <c r="R408" s="60">
        <v>2116.5</v>
      </c>
      <c r="S408"/>
      <c r="T408" s="96">
        <f t="shared" si="24"/>
        <v>937755115.19999993</v>
      </c>
      <c r="U408" s="96">
        <f t="shared" si="25"/>
        <v>879145420.5</v>
      </c>
      <c r="V408"/>
      <c r="W408" s="94">
        <f t="shared" si="26"/>
        <v>937755115.19999993</v>
      </c>
      <c r="X408" s="94">
        <f t="shared" si="27"/>
        <v>879145420.5</v>
      </c>
      <c r="Y408"/>
    </row>
    <row r="409" spans="1:25" ht="135">
      <c r="A409" s="75">
        <v>399</v>
      </c>
      <c r="B409" s="76" t="s">
        <v>1203</v>
      </c>
      <c r="C409" s="88" t="s">
        <v>1202</v>
      </c>
      <c r="D409" s="76" t="s">
        <v>559</v>
      </c>
      <c r="E409" s="61">
        <v>0</v>
      </c>
      <c r="F409" s="78">
        <v>0</v>
      </c>
      <c r="G409" s="78">
        <v>0</v>
      </c>
      <c r="H409" s="79">
        <v>0</v>
      </c>
      <c r="I409" s="80"/>
      <c r="J409" s="78">
        <v>0</v>
      </c>
      <c r="K409" s="81">
        <v>0</v>
      </c>
      <c r="L409" s="65"/>
      <c r="M409" s="82">
        <v>0</v>
      </c>
      <c r="O409" s="60">
        <v>9877883</v>
      </c>
      <c r="P409" s="60">
        <v>12709</v>
      </c>
      <c r="Q409" s="60">
        <v>10167.200000000001</v>
      </c>
      <c r="R409" s="60">
        <v>9531.75</v>
      </c>
      <c r="S409"/>
      <c r="T409" s="96">
        <f t="shared" si="24"/>
        <v>0</v>
      </c>
      <c r="U409" s="96">
        <f t="shared" si="25"/>
        <v>0</v>
      </c>
      <c r="V409"/>
      <c r="W409" s="94">
        <f t="shared" si="26"/>
        <v>0</v>
      </c>
      <c r="X409" s="94">
        <f t="shared" si="27"/>
        <v>0</v>
      </c>
      <c r="Y409"/>
    </row>
    <row r="410" spans="1:25" ht="146.25">
      <c r="A410" s="75">
        <v>400</v>
      </c>
      <c r="B410" s="76" t="s">
        <v>1204</v>
      </c>
      <c r="C410" s="88" t="s">
        <v>1205</v>
      </c>
      <c r="D410" s="76" t="s">
        <v>559</v>
      </c>
      <c r="E410" s="61">
        <v>0</v>
      </c>
      <c r="F410" s="78">
        <v>0</v>
      </c>
      <c r="G410" s="78">
        <v>0</v>
      </c>
      <c r="H410" s="79">
        <v>0</v>
      </c>
      <c r="I410" s="80"/>
      <c r="J410" s="78">
        <v>0</v>
      </c>
      <c r="K410" s="81">
        <v>0</v>
      </c>
      <c r="L410" s="65"/>
      <c r="M410" s="82">
        <v>0</v>
      </c>
      <c r="O410" s="60">
        <v>2590342</v>
      </c>
      <c r="P410" s="60">
        <v>3757</v>
      </c>
      <c r="Q410" s="60">
        <v>3005.6</v>
      </c>
      <c r="R410" s="60">
        <v>2817.75</v>
      </c>
      <c r="S410"/>
      <c r="T410" s="96">
        <f t="shared" si="24"/>
        <v>0</v>
      </c>
      <c r="U410" s="96">
        <f t="shared" si="25"/>
        <v>0</v>
      </c>
      <c r="V410"/>
      <c r="W410" s="94">
        <f t="shared" si="26"/>
        <v>0</v>
      </c>
      <c r="X410" s="94">
        <f t="shared" si="27"/>
        <v>0</v>
      </c>
      <c r="Y410"/>
    </row>
    <row r="411" spans="1:25" ht="146.25">
      <c r="A411" s="75">
        <v>401</v>
      </c>
      <c r="B411" s="76" t="s">
        <v>1206</v>
      </c>
      <c r="C411" s="88" t="s">
        <v>1207</v>
      </c>
      <c r="D411" s="76" t="s">
        <v>559</v>
      </c>
      <c r="E411" s="61">
        <v>0</v>
      </c>
      <c r="F411" s="78">
        <v>0</v>
      </c>
      <c r="G411" s="78">
        <v>0</v>
      </c>
      <c r="H411" s="79">
        <v>0</v>
      </c>
      <c r="I411" s="80"/>
      <c r="J411" s="78">
        <v>0</v>
      </c>
      <c r="K411" s="81">
        <v>0</v>
      </c>
      <c r="L411" s="65"/>
      <c r="M411" s="82">
        <v>0</v>
      </c>
      <c r="O411" s="60">
        <v>8416128</v>
      </c>
      <c r="P411" s="60">
        <v>75779</v>
      </c>
      <c r="Q411" s="60">
        <v>60623.199999999997</v>
      </c>
      <c r="R411" s="60">
        <v>56834.25</v>
      </c>
      <c r="S411"/>
      <c r="T411" s="96">
        <f t="shared" si="24"/>
        <v>0</v>
      </c>
      <c r="U411" s="96">
        <f t="shared" si="25"/>
        <v>0</v>
      </c>
      <c r="V411"/>
      <c r="W411" s="94">
        <f t="shared" si="26"/>
        <v>0</v>
      </c>
      <c r="X411" s="94">
        <f t="shared" si="27"/>
        <v>0</v>
      </c>
      <c r="Y411"/>
    </row>
    <row r="412" spans="1:25" ht="157.5">
      <c r="A412" s="75">
        <v>402</v>
      </c>
      <c r="B412" s="76" t="s">
        <v>1232</v>
      </c>
      <c r="C412" s="88" t="s">
        <v>1233</v>
      </c>
      <c r="D412" s="76" t="s">
        <v>559</v>
      </c>
      <c r="E412" s="61">
        <v>0</v>
      </c>
      <c r="F412" s="78">
        <v>0</v>
      </c>
      <c r="G412" s="78">
        <v>0</v>
      </c>
      <c r="H412" s="79">
        <v>0</v>
      </c>
      <c r="I412" s="80"/>
      <c r="J412" s="78">
        <v>0</v>
      </c>
      <c r="K412" s="81">
        <v>0</v>
      </c>
      <c r="L412" s="65"/>
      <c r="M412" s="82">
        <v>0</v>
      </c>
      <c r="O412" s="60">
        <v>1161463</v>
      </c>
      <c r="P412" s="60">
        <v>66287</v>
      </c>
      <c r="Q412" s="60">
        <v>53029.599999999999</v>
      </c>
      <c r="R412" s="60">
        <v>49715.25</v>
      </c>
      <c r="S412"/>
      <c r="T412" s="96">
        <f t="shared" si="24"/>
        <v>0</v>
      </c>
      <c r="U412" s="96">
        <f t="shared" si="25"/>
        <v>0</v>
      </c>
      <c r="V412"/>
      <c r="W412" s="94">
        <f t="shared" si="26"/>
        <v>0</v>
      </c>
      <c r="X412" s="94">
        <f t="shared" si="27"/>
        <v>0</v>
      </c>
      <c r="Y412"/>
    </row>
    <row r="413" spans="1:25" ht="157.5">
      <c r="A413" s="75">
        <v>403</v>
      </c>
      <c r="B413" s="76" t="s">
        <v>1234</v>
      </c>
      <c r="C413" s="88" t="s">
        <v>1233</v>
      </c>
      <c r="D413" s="76" t="s">
        <v>559</v>
      </c>
      <c r="E413" s="61">
        <v>0</v>
      </c>
      <c r="F413" s="78">
        <v>0</v>
      </c>
      <c r="G413" s="78">
        <v>0</v>
      </c>
      <c r="H413" s="79">
        <v>0</v>
      </c>
      <c r="I413" s="80"/>
      <c r="J413" s="78">
        <v>0</v>
      </c>
      <c r="K413" s="81">
        <v>0</v>
      </c>
      <c r="L413" s="65"/>
      <c r="M413" s="82">
        <v>0</v>
      </c>
      <c r="O413" s="60">
        <v>7619558</v>
      </c>
      <c r="P413" s="60">
        <v>128116</v>
      </c>
      <c r="Q413" s="60">
        <v>102492.8</v>
      </c>
      <c r="R413" s="60">
        <v>96087</v>
      </c>
      <c r="S413"/>
      <c r="T413" s="96">
        <f t="shared" si="24"/>
        <v>0</v>
      </c>
      <c r="U413" s="96">
        <f t="shared" si="25"/>
        <v>0</v>
      </c>
      <c r="V413"/>
      <c r="W413" s="94">
        <f t="shared" si="26"/>
        <v>0</v>
      </c>
      <c r="X413" s="94">
        <f t="shared" si="27"/>
        <v>0</v>
      </c>
      <c r="Y413"/>
    </row>
    <row r="414" spans="1:25" ht="191.25">
      <c r="A414" s="75">
        <v>404</v>
      </c>
      <c r="B414" s="76" t="s">
        <v>1235</v>
      </c>
      <c r="C414" s="88" t="s">
        <v>1236</v>
      </c>
      <c r="D414" s="76" t="s">
        <v>559</v>
      </c>
      <c r="E414" s="61">
        <v>0</v>
      </c>
      <c r="F414" s="78">
        <v>0</v>
      </c>
      <c r="G414" s="78">
        <v>0</v>
      </c>
      <c r="H414" s="79">
        <v>0</v>
      </c>
      <c r="I414" s="80"/>
      <c r="J414" s="78">
        <v>0</v>
      </c>
      <c r="K414" s="81">
        <v>0</v>
      </c>
      <c r="L414" s="65"/>
      <c r="M414" s="82">
        <v>0</v>
      </c>
      <c r="O414" s="60">
        <v>611296</v>
      </c>
      <c r="P414" s="60">
        <v>55106</v>
      </c>
      <c r="Q414" s="60">
        <v>44084.800000000003</v>
      </c>
      <c r="R414" s="60">
        <v>41329.5</v>
      </c>
      <c r="S414"/>
      <c r="T414" s="96">
        <f t="shared" si="24"/>
        <v>0</v>
      </c>
      <c r="U414" s="96">
        <f t="shared" si="25"/>
        <v>0</v>
      </c>
      <c r="V414"/>
      <c r="W414" s="94">
        <f t="shared" si="26"/>
        <v>0</v>
      </c>
      <c r="X414" s="94">
        <f t="shared" si="27"/>
        <v>0</v>
      </c>
      <c r="Y414"/>
    </row>
    <row r="415" spans="1:25" ht="191.25">
      <c r="A415" s="75">
        <v>405</v>
      </c>
      <c r="B415" s="76" t="s">
        <v>1237</v>
      </c>
      <c r="C415" s="88" t="s">
        <v>1236</v>
      </c>
      <c r="D415" s="76" t="s">
        <v>559</v>
      </c>
      <c r="E415" s="61">
        <v>0</v>
      </c>
      <c r="F415" s="78">
        <v>0</v>
      </c>
      <c r="G415" s="78">
        <v>0</v>
      </c>
      <c r="H415" s="79">
        <v>0</v>
      </c>
      <c r="I415" s="80"/>
      <c r="J415" s="78">
        <v>0</v>
      </c>
      <c r="K415" s="81">
        <v>0</v>
      </c>
      <c r="L415" s="65"/>
      <c r="M415" s="82">
        <v>0</v>
      </c>
      <c r="O415" s="60">
        <v>4621427</v>
      </c>
      <c r="P415" s="60">
        <v>75951</v>
      </c>
      <c r="Q415" s="60">
        <v>60760.800000000003</v>
      </c>
      <c r="R415" s="60">
        <v>56963.25</v>
      </c>
      <c r="S415"/>
      <c r="T415" s="96">
        <f t="shared" si="24"/>
        <v>0</v>
      </c>
      <c r="U415" s="96">
        <f t="shared" si="25"/>
        <v>0</v>
      </c>
      <c r="V415"/>
      <c r="W415" s="94">
        <f t="shared" si="26"/>
        <v>0</v>
      </c>
      <c r="X415" s="94">
        <f t="shared" si="27"/>
        <v>0</v>
      </c>
      <c r="Y415"/>
    </row>
    <row r="416" spans="1:25" ht="123.75">
      <c r="A416" s="75">
        <v>406</v>
      </c>
      <c r="B416" s="76" t="s">
        <v>1238</v>
      </c>
      <c r="C416" s="88" t="s">
        <v>1239</v>
      </c>
      <c r="D416" s="76" t="s">
        <v>559</v>
      </c>
      <c r="E416" s="61">
        <v>0</v>
      </c>
      <c r="F416" s="78">
        <v>0</v>
      </c>
      <c r="G416" s="78">
        <v>0</v>
      </c>
      <c r="H416" s="79">
        <v>0</v>
      </c>
      <c r="I416" s="80"/>
      <c r="J416" s="78">
        <v>0</v>
      </c>
      <c r="K416" s="81">
        <v>0</v>
      </c>
      <c r="L416" s="65"/>
      <c r="M416" s="82">
        <v>0</v>
      </c>
      <c r="O416" s="60">
        <v>476346</v>
      </c>
      <c r="P416" s="60">
        <v>40749</v>
      </c>
      <c r="Q416" s="60">
        <v>32599.200000000001</v>
      </c>
      <c r="R416" s="60">
        <v>30561.75</v>
      </c>
      <c r="S416"/>
      <c r="T416" s="96">
        <f t="shared" si="24"/>
        <v>0</v>
      </c>
      <c r="U416" s="96">
        <f t="shared" si="25"/>
        <v>0</v>
      </c>
      <c r="V416"/>
      <c r="W416" s="94">
        <f t="shared" si="26"/>
        <v>0</v>
      </c>
      <c r="X416" s="94">
        <f t="shared" si="27"/>
        <v>0</v>
      </c>
      <c r="Y416"/>
    </row>
    <row r="417" spans="1:25" ht="123.75">
      <c r="A417" s="75">
        <v>407</v>
      </c>
      <c r="B417" s="76" t="s">
        <v>1240</v>
      </c>
      <c r="C417" s="88" t="s">
        <v>1239</v>
      </c>
      <c r="D417" s="76" t="s">
        <v>559</v>
      </c>
      <c r="E417" s="61">
        <v>0</v>
      </c>
      <c r="F417" s="78">
        <v>0</v>
      </c>
      <c r="G417" s="78">
        <v>0</v>
      </c>
      <c r="H417" s="79">
        <v>0</v>
      </c>
      <c r="I417" s="80"/>
      <c r="J417" s="78">
        <v>0</v>
      </c>
      <c r="K417" s="81">
        <v>0</v>
      </c>
      <c r="L417" s="65"/>
      <c r="M417" s="82">
        <v>0</v>
      </c>
      <c r="O417" s="60">
        <v>4242000</v>
      </c>
      <c r="P417" s="60">
        <v>65876</v>
      </c>
      <c r="Q417" s="60">
        <v>52700.800000000003</v>
      </c>
      <c r="R417" s="60">
        <v>49407</v>
      </c>
      <c r="S417"/>
      <c r="T417" s="96">
        <f t="shared" si="24"/>
        <v>0</v>
      </c>
      <c r="U417" s="96">
        <f t="shared" si="25"/>
        <v>0</v>
      </c>
      <c r="V417"/>
      <c r="W417" s="94">
        <f t="shared" si="26"/>
        <v>0</v>
      </c>
      <c r="X417" s="94">
        <f t="shared" si="27"/>
        <v>0</v>
      </c>
      <c r="Y417"/>
    </row>
    <row r="418" spans="1:25">
      <c r="A418" s="89" t="s">
        <v>1241</v>
      </c>
      <c r="B418" s="90" t="s">
        <v>1241</v>
      </c>
      <c r="C418" s="90" t="s">
        <v>1241</v>
      </c>
      <c r="D418" s="90" t="s">
        <v>1241</v>
      </c>
      <c r="E418" s="90" t="s">
        <v>1241</v>
      </c>
      <c r="F418" s="90" t="s">
        <v>1241</v>
      </c>
      <c r="G418" s="90"/>
      <c r="H418" s="90"/>
      <c r="I418" s="90"/>
      <c r="J418" s="91" t="s">
        <v>1242</v>
      </c>
      <c r="K418" s="92">
        <v>6682421.6499999985</v>
      </c>
      <c r="L418" s="65"/>
      <c r="M418" s="66"/>
    </row>
  </sheetData>
  <mergeCells count="8">
    <mergeCell ref="A1:B1"/>
    <mergeCell ref="A2:B2"/>
    <mergeCell ref="F2:I2"/>
    <mergeCell ref="A3:B5"/>
    <mergeCell ref="C3:C5"/>
    <mergeCell ref="F3:I3"/>
    <mergeCell ref="F4:I4"/>
    <mergeCell ref="F5:I5"/>
  </mergeCells>
  <conditionalFormatting sqref="J10:J417 F10:H417">
    <cfRule type="expression" dxfId="7" priority="8">
      <formula>ISERROR($K10)</formula>
    </cfRule>
  </conditionalFormatting>
  <conditionalFormatting sqref="M10:M417">
    <cfRule type="expression" dxfId="6" priority="7">
      <formula>ISERROR($I10)</formula>
    </cfRule>
  </conditionalFormatting>
  <conditionalFormatting sqref="K10:K417">
    <cfRule type="expression" dxfId="5" priority="6">
      <formula>ISERROR(K10)</formula>
    </cfRule>
  </conditionalFormatting>
  <conditionalFormatting sqref="K418">
    <cfRule type="expression" dxfId="4" priority="5">
      <formula>ISERROR($K$422)</formula>
    </cfRule>
  </conditionalFormatting>
  <conditionalFormatting sqref="E10:E417">
    <cfRule type="cellIs" dxfId="3" priority="4" operator="equal">
      <formula>0</formula>
    </cfRule>
  </conditionalFormatting>
  <conditionalFormatting sqref="C1:C2">
    <cfRule type="cellIs" dxfId="2" priority="3" operator="equal">
      <formula>0</formula>
    </cfRule>
  </conditionalFormatting>
  <conditionalFormatting sqref="J2:J5">
    <cfRule type="cellIs" dxfId="1" priority="2" operator="equal">
      <formula>0</formula>
    </cfRule>
  </conditionalFormatting>
  <conditionalFormatting sqref="K2:K5">
    <cfRule type="cellIs" dxfId="0" priority="1" operator="equal">
      <formula>0</formula>
    </cfRule>
  </conditionalFormatting>
  <dataValidations count="4">
    <dataValidation type="decimal" operator="greaterThan" allowBlank="1" showInputMessage="1" showErrorMessage="1" sqref="N1:N78" xr:uid="{FEB3C2DB-FC6E-4D16-9AF6-0B17118F515F}">
      <formula1>0</formula1>
    </dataValidation>
    <dataValidation type="custom" allowBlank="1" showInputMessage="1" showErrorMessage="1" errorTitle="Descuento no valido" error="Por favor verifique en la columna &quot;Descuento sobre precio minimo&quot;:_x000a_- La mitad de los items pueden tener un descuento máximo del 25%_x000a_- La otra mitad puede tener un descuento máximo del 20%" promptTitle="Reglas de Descuento" prompt="Ingrese un descuento entre el 0 % y 100%. Tenga en cuenta en la columna &quot;Descuento sobre precio minimo&quot;:_x000a_- La mitad de los items pueden tener un descuento máximo del 25%_x000a_- La otra mitad puede tener un descuento máximo del 20%" sqref="I10:I417" xr:uid="{27D22399-01EE-4955-98CE-389C9CB00712}">
      <formula1>H10&lt;$J$11</formula1>
    </dataValidation>
    <dataValidation type="decimal" allowBlank="1" showInputMessage="1" showErrorMessage="1" errorTitle="Descuento no valido" error="Solo la mitad de los items pueden tener un descuento máximo del 25%._x000a__x000a_La otra mitad puede tener un descuento máximo del 20%." sqref="H10:H417" xr:uid="{1BA987DA-E6ED-4824-A415-14BF9A8C18E2}">
      <formula1>-1</formula1>
      <formula2>$J$11</formula2>
    </dataValidation>
    <dataValidation operator="lessThan" allowBlank="1" showErrorMessage="1" errorTitle="Error" error="El valor es menor que el minimo permitido" sqref="J10:J417" xr:uid="{D1947CA5-AEA8-4684-9174-9635AA0ACDA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R8</vt:lpstr>
      <vt:lpstr>UT ASEAMOS 2022</vt:lpstr>
      <vt:lpstr>UT CLEAN COLOMBIA</vt:lpstr>
      <vt:lpstr>UT SERVIASEAMOS</vt:lpstr>
      <vt:lpstr>UT OUTSOURCING GIAF</vt:lpstr>
      <vt:lpstr>SERV INT TELENTOS LTDA</vt:lpstr>
      <vt:lpstr>SERVIASEO SA</vt:lpstr>
      <vt:lpstr>UT R&amp;J SA</vt:lpstr>
      <vt:lpstr>ASECOLBAS LTADA</vt:lpstr>
      <vt:lpstr>CONSERJES INMOBIL</vt:lpstr>
      <vt:lpstr>SOCIETY SERVICES </vt:lpstr>
      <vt:lpstr>CONSORCIO KIOS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Yimi Leonardo Avila Martinez</dc:creator>
  <cp:keywords/>
  <dc:description/>
  <cp:lastModifiedBy>Fredy Rodriguez Naranjo</cp:lastModifiedBy>
  <cp:revision/>
  <cp:lastPrinted>2023-12-07T15:00:16Z</cp:lastPrinted>
  <dcterms:created xsi:type="dcterms:W3CDTF">2023-05-29T23:48:44Z</dcterms:created>
  <dcterms:modified xsi:type="dcterms:W3CDTF">2023-12-15T14:54:22Z</dcterms:modified>
  <cp:category/>
  <cp:contentStatus/>
</cp:coreProperties>
</file>